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om\Documents\School\THESIS\Ch4_5_migration\outputs\"/>
    </mc:Choice>
  </mc:AlternateContent>
  <xr:revisionPtr revIDLastSave="0" documentId="13_ncr:1_{84E6BEBA-7983-4236-9171-0B88C4C6EDAE}" xr6:coauthVersionLast="47" xr6:coauthVersionMax="47" xr10:uidLastSave="{00000000-0000-0000-0000-000000000000}"/>
  <bookViews>
    <workbookView xWindow="-96" yWindow="-96" windowWidth="23232" windowHeight="12552" tabRatio="812" xr2:uid="{F6A5990E-03F3-4B10-8B5B-4D42F7D7D750}"/>
  </bookViews>
  <sheets>
    <sheet name="Generic Simulations" sheetId="10" r:id="rId1"/>
    <sheet name="Hawks - 1hr fix rate" sheetId="1" r:id="rId2"/>
    <sheet name="Hawks - 12hr fix rate" sheetId="2" r:id="rId3"/>
    <sheet name="Hawks - 24hr fix rate" sheetId="3" r:id="rId4"/>
    <sheet name="Simulated Hawks" sheetId="9" r:id="rId5"/>
    <sheet name="Caribou" sheetId="4" r:id="rId6"/>
    <sheet name="Bear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3" i="10" l="1"/>
  <c r="Z33" i="10"/>
  <c r="AH30" i="10"/>
  <c r="AG30" i="10"/>
  <c r="AG4" i="10"/>
  <c r="AH4" i="10"/>
  <c r="AG5" i="10"/>
  <c r="AH5" i="10"/>
  <c r="AG6" i="10"/>
  <c r="AH6" i="10"/>
  <c r="AG7" i="10"/>
  <c r="AH7" i="10"/>
  <c r="AG8" i="10"/>
  <c r="AH8" i="10"/>
  <c r="AG9" i="10"/>
  <c r="AH9" i="10"/>
  <c r="AG10" i="10"/>
  <c r="AH10" i="10"/>
  <c r="AG11" i="10"/>
  <c r="AH11" i="10"/>
  <c r="AG12" i="10"/>
  <c r="AH12" i="10"/>
  <c r="AG13" i="10"/>
  <c r="AH13" i="10"/>
  <c r="AG14" i="10"/>
  <c r="AH14" i="10"/>
  <c r="AG15" i="10"/>
  <c r="AH15" i="10"/>
  <c r="AG16" i="10"/>
  <c r="AH16" i="10"/>
  <c r="AG17" i="10"/>
  <c r="AH17" i="10"/>
  <c r="AG18" i="10"/>
  <c r="AH18" i="10"/>
  <c r="AG19" i="10"/>
  <c r="AH19" i="10"/>
  <c r="AG20" i="10"/>
  <c r="AH20" i="10"/>
  <c r="AG21" i="10"/>
  <c r="AH21" i="10"/>
  <c r="AG22" i="10"/>
  <c r="AH22" i="10"/>
  <c r="AG23" i="10"/>
  <c r="AH23" i="10"/>
  <c r="AG24" i="10"/>
  <c r="AH24" i="10"/>
  <c r="AG25" i="10"/>
  <c r="AH25" i="10"/>
  <c r="AG26" i="10"/>
  <c r="AH26" i="10"/>
  <c r="AG27" i="10"/>
  <c r="AH27" i="10"/>
  <c r="AG28" i="10"/>
  <c r="AH28" i="10"/>
  <c r="AG29" i="10"/>
  <c r="AH29" i="10"/>
  <c r="AG31" i="10"/>
  <c r="AH31" i="10"/>
  <c r="AG32" i="10"/>
  <c r="AH32" i="10"/>
  <c r="AG33" i="10"/>
  <c r="AH33" i="10"/>
  <c r="AG34" i="10"/>
  <c r="AH34" i="10"/>
  <c r="AG35" i="10"/>
  <c r="AH35" i="10"/>
  <c r="AG36" i="10"/>
  <c r="AH36" i="10"/>
  <c r="AG37" i="10"/>
  <c r="AH37" i="10"/>
  <c r="AG38" i="10"/>
  <c r="AH38" i="10"/>
  <c r="AG39" i="10"/>
  <c r="AH39" i="10"/>
  <c r="AG40" i="10"/>
  <c r="AH40" i="10"/>
  <c r="AG41" i="10"/>
  <c r="AH41" i="10"/>
  <c r="AG42" i="10"/>
  <c r="AH42" i="10"/>
  <c r="AG43" i="10"/>
  <c r="AH43" i="10"/>
  <c r="AG44" i="10"/>
  <c r="AH44" i="10"/>
  <c r="AG45" i="10"/>
  <c r="AH45" i="10"/>
  <c r="AG46" i="10"/>
  <c r="AH46" i="10"/>
  <c r="AG47" i="10"/>
  <c r="AH47" i="10"/>
  <c r="AG48" i="10"/>
  <c r="AH48" i="10"/>
  <c r="AG49" i="10"/>
  <c r="AH49" i="10"/>
  <c r="AG50" i="10"/>
  <c r="AH50" i="10"/>
  <c r="AG51" i="10"/>
  <c r="AH51" i="10"/>
  <c r="AG52" i="10"/>
  <c r="AH52" i="10"/>
  <c r="AH3" i="10"/>
  <c r="AG3" i="10"/>
  <c r="AC4" i="10"/>
  <c r="AD4" i="10"/>
  <c r="AC5" i="10"/>
  <c r="AD5" i="10"/>
  <c r="AC6" i="10"/>
  <c r="AD6" i="10"/>
  <c r="AC7" i="10"/>
  <c r="AD7" i="10"/>
  <c r="AC8" i="10"/>
  <c r="AD8" i="10"/>
  <c r="AC9" i="10"/>
  <c r="AD9" i="10"/>
  <c r="AC10" i="10"/>
  <c r="AD10" i="10"/>
  <c r="AC11" i="10"/>
  <c r="AD11" i="10"/>
  <c r="AC12" i="10"/>
  <c r="AD12" i="10"/>
  <c r="AC13" i="10"/>
  <c r="AD13" i="10"/>
  <c r="AC14" i="10"/>
  <c r="AD14" i="10"/>
  <c r="AC15" i="10"/>
  <c r="AD15" i="10"/>
  <c r="AC16" i="10"/>
  <c r="AD16" i="10"/>
  <c r="AC17" i="10"/>
  <c r="AD17" i="10"/>
  <c r="AC18" i="10"/>
  <c r="AD18" i="10"/>
  <c r="AC19" i="10"/>
  <c r="AD19" i="10"/>
  <c r="AC20" i="10"/>
  <c r="AD20" i="10"/>
  <c r="AC21" i="10"/>
  <c r="AD21" i="10"/>
  <c r="AC22" i="10"/>
  <c r="AD22" i="10"/>
  <c r="AC23" i="10"/>
  <c r="AD23" i="10"/>
  <c r="AC24" i="10"/>
  <c r="AD24" i="10"/>
  <c r="AC25" i="10"/>
  <c r="AD25" i="10"/>
  <c r="AC26" i="10"/>
  <c r="AD26" i="10"/>
  <c r="AC27" i="10"/>
  <c r="AD27" i="10"/>
  <c r="AC28" i="10"/>
  <c r="AD28" i="10"/>
  <c r="AC29" i="10"/>
  <c r="AD29" i="10"/>
  <c r="AC30" i="10"/>
  <c r="AD30" i="10"/>
  <c r="AC31" i="10"/>
  <c r="AD31" i="10"/>
  <c r="AC32" i="10"/>
  <c r="AD32" i="10"/>
  <c r="AC33" i="10"/>
  <c r="AD33" i="10"/>
  <c r="AC34" i="10"/>
  <c r="AD34" i="10"/>
  <c r="AC35" i="10"/>
  <c r="AD35" i="10"/>
  <c r="AC36" i="10"/>
  <c r="AD36" i="10"/>
  <c r="AC37" i="10"/>
  <c r="AD37" i="10"/>
  <c r="AC38" i="10"/>
  <c r="AD38" i="10"/>
  <c r="AC39" i="10"/>
  <c r="AD39" i="10"/>
  <c r="AC40" i="10"/>
  <c r="AD40" i="10"/>
  <c r="AC41" i="10"/>
  <c r="AD41" i="10"/>
  <c r="AC42" i="10"/>
  <c r="AD42" i="10"/>
  <c r="AC43" i="10"/>
  <c r="AD43" i="10"/>
  <c r="AC44" i="10"/>
  <c r="AD44" i="10"/>
  <c r="AC45" i="10"/>
  <c r="AD45" i="10"/>
  <c r="AC46" i="10"/>
  <c r="AD46" i="10"/>
  <c r="AC47" i="10"/>
  <c r="AD47" i="10"/>
  <c r="AC48" i="10"/>
  <c r="AD48" i="10"/>
  <c r="AC49" i="10"/>
  <c r="AD49" i="10"/>
  <c r="AC50" i="10"/>
  <c r="AD50" i="10"/>
  <c r="AC51" i="10"/>
  <c r="AD51" i="10"/>
  <c r="AC52" i="10"/>
  <c r="AD52" i="10"/>
  <c r="AD3" i="10"/>
  <c r="AC3" i="10"/>
  <c r="Y4" i="10"/>
  <c r="Z4" i="10"/>
  <c r="Y5" i="10"/>
  <c r="Z5" i="10"/>
  <c r="Y6" i="10"/>
  <c r="Z6" i="10"/>
  <c r="Y7" i="10"/>
  <c r="Z7" i="10"/>
  <c r="Y8" i="10"/>
  <c r="Z8" i="10"/>
  <c r="Y9" i="10"/>
  <c r="Z9" i="10"/>
  <c r="Y10" i="10"/>
  <c r="Z10" i="10"/>
  <c r="Y11" i="10"/>
  <c r="Z11" i="10"/>
  <c r="Y12" i="10"/>
  <c r="Z12" i="10"/>
  <c r="Y13" i="10"/>
  <c r="Z13" i="10"/>
  <c r="Y14" i="10"/>
  <c r="Z14" i="10"/>
  <c r="Y15" i="10"/>
  <c r="Z15" i="10"/>
  <c r="Y16" i="10"/>
  <c r="Z16" i="10"/>
  <c r="Y17" i="10"/>
  <c r="Z17" i="10"/>
  <c r="Y18" i="10"/>
  <c r="Z18" i="10"/>
  <c r="Y19" i="10"/>
  <c r="Z19" i="10"/>
  <c r="Y20" i="10"/>
  <c r="Z20" i="10"/>
  <c r="Y21" i="10"/>
  <c r="Z21" i="10"/>
  <c r="Y22" i="10"/>
  <c r="Z22" i="10"/>
  <c r="Y23" i="10"/>
  <c r="Z23" i="10"/>
  <c r="Y24" i="10"/>
  <c r="Z24" i="10"/>
  <c r="Y25" i="10"/>
  <c r="Z25" i="10"/>
  <c r="Y26" i="10"/>
  <c r="Z26" i="10"/>
  <c r="Y27" i="10"/>
  <c r="Z27" i="10"/>
  <c r="Y28" i="10"/>
  <c r="Z28" i="10"/>
  <c r="Y29" i="10"/>
  <c r="Z29" i="10"/>
  <c r="Y30" i="10"/>
  <c r="Z30" i="10"/>
  <c r="Y31" i="10"/>
  <c r="Z31" i="10"/>
  <c r="Y32" i="10"/>
  <c r="Z32" i="10"/>
  <c r="Y34" i="10"/>
  <c r="Z34" i="10"/>
  <c r="Y35" i="10"/>
  <c r="Z35" i="10"/>
  <c r="Y36" i="10"/>
  <c r="Z36" i="10"/>
  <c r="Y37" i="10"/>
  <c r="Z37" i="10"/>
  <c r="Y38" i="10"/>
  <c r="Z38" i="10"/>
  <c r="Y39" i="10"/>
  <c r="Z39" i="10"/>
  <c r="Y40" i="10"/>
  <c r="Z40" i="10"/>
  <c r="Y41" i="10"/>
  <c r="Z41" i="10"/>
  <c r="Y42" i="10"/>
  <c r="Z42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Z3" i="10"/>
  <c r="Y3" i="10"/>
  <c r="N4" i="10"/>
  <c r="O4" i="10"/>
  <c r="P4" i="10"/>
  <c r="Q4" i="10"/>
  <c r="R4" i="10"/>
  <c r="S4" i="10"/>
  <c r="N5" i="10"/>
  <c r="O5" i="10"/>
  <c r="P5" i="10"/>
  <c r="Q5" i="10"/>
  <c r="R5" i="10"/>
  <c r="S5" i="10"/>
  <c r="N6" i="10"/>
  <c r="O6" i="10"/>
  <c r="P6" i="10"/>
  <c r="Q6" i="10"/>
  <c r="R6" i="10"/>
  <c r="S6" i="10"/>
  <c r="N7" i="10"/>
  <c r="O7" i="10"/>
  <c r="P7" i="10"/>
  <c r="Q7" i="10"/>
  <c r="R7" i="10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N15" i="10"/>
  <c r="O15" i="10"/>
  <c r="P15" i="10"/>
  <c r="Q15" i="10"/>
  <c r="R15" i="10"/>
  <c r="S15" i="10"/>
  <c r="N16" i="10"/>
  <c r="O16" i="10"/>
  <c r="P16" i="10"/>
  <c r="Q16" i="10"/>
  <c r="R16" i="10"/>
  <c r="S16" i="10"/>
  <c r="N17" i="10"/>
  <c r="O17" i="10"/>
  <c r="P17" i="10"/>
  <c r="Q17" i="10"/>
  <c r="R17" i="10"/>
  <c r="S17" i="10"/>
  <c r="N18" i="10"/>
  <c r="O18" i="10"/>
  <c r="P18" i="10"/>
  <c r="Q18" i="10"/>
  <c r="R18" i="10"/>
  <c r="S18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N24" i="10"/>
  <c r="O24" i="10"/>
  <c r="P24" i="10"/>
  <c r="Q24" i="10"/>
  <c r="R24" i="10"/>
  <c r="S24" i="10"/>
  <c r="N25" i="10"/>
  <c r="O25" i="10"/>
  <c r="P25" i="10"/>
  <c r="Q25" i="10"/>
  <c r="R25" i="10"/>
  <c r="S25" i="10"/>
  <c r="N26" i="10"/>
  <c r="O26" i="10"/>
  <c r="P26" i="10"/>
  <c r="Q26" i="10"/>
  <c r="R26" i="10"/>
  <c r="S26" i="10"/>
  <c r="N27" i="10"/>
  <c r="O27" i="10"/>
  <c r="P27" i="10"/>
  <c r="Q27" i="10"/>
  <c r="R27" i="10"/>
  <c r="S27" i="10"/>
  <c r="N28" i="10"/>
  <c r="O28" i="10"/>
  <c r="P28" i="10"/>
  <c r="Q28" i="10"/>
  <c r="R28" i="10"/>
  <c r="S28" i="10"/>
  <c r="N29" i="10"/>
  <c r="O29" i="10"/>
  <c r="P29" i="10"/>
  <c r="Q29" i="10"/>
  <c r="R29" i="10"/>
  <c r="S29" i="10"/>
  <c r="N30" i="10"/>
  <c r="O30" i="10"/>
  <c r="P30" i="10"/>
  <c r="Q30" i="10"/>
  <c r="R30" i="10"/>
  <c r="S30" i="10"/>
  <c r="N31" i="10"/>
  <c r="O31" i="10"/>
  <c r="P31" i="10"/>
  <c r="Q31" i="10"/>
  <c r="R31" i="10"/>
  <c r="S31" i="10"/>
  <c r="N32" i="10"/>
  <c r="O32" i="10"/>
  <c r="P32" i="10"/>
  <c r="Q32" i="10"/>
  <c r="R32" i="10"/>
  <c r="S32" i="10"/>
  <c r="N33" i="10"/>
  <c r="O33" i="10"/>
  <c r="P33" i="10"/>
  <c r="Q33" i="10"/>
  <c r="R33" i="10"/>
  <c r="S33" i="10"/>
  <c r="N34" i="10"/>
  <c r="O34" i="10"/>
  <c r="P34" i="10"/>
  <c r="Q34" i="10"/>
  <c r="R34" i="10"/>
  <c r="S34" i="10"/>
  <c r="N35" i="10"/>
  <c r="O35" i="10"/>
  <c r="P35" i="10"/>
  <c r="Q35" i="10"/>
  <c r="R35" i="10"/>
  <c r="S35" i="10"/>
  <c r="N36" i="10"/>
  <c r="O36" i="10"/>
  <c r="P36" i="10"/>
  <c r="Q36" i="10"/>
  <c r="R36" i="10"/>
  <c r="S36" i="10"/>
  <c r="N37" i="10"/>
  <c r="O37" i="10"/>
  <c r="P37" i="10"/>
  <c r="Q37" i="10"/>
  <c r="R37" i="10"/>
  <c r="S37" i="10"/>
  <c r="N38" i="10"/>
  <c r="O38" i="10"/>
  <c r="P38" i="10"/>
  <c r="Q38" i="10"/>
  <c r="R38" i="10"/>
  <c r="S38" i="10"/>
  <c r="N39" i="10"/>
  <c r="O39" i="10"/>
  <c r="P39" i="10"/>
  <c r="Q39" i="10"/>
  <c r="R39" i="10"/>
  <c r="S39" i="10"/>
  <c r="N40" i="10"/>
  <c r="O40" i="10"/>
  <c r="P40" i="10"/>
  <c r="Q40" i="10"/>
  <c r="R40" i="10"/>
  <c r="S40" i="10"/>
  <c r="N41" i="10"/>
  <c r="O41" i="10"/>
  <c r="P41" i="10"/>
  <c r="Q41" i="10"/>
  <c r="R41" i="10"/>
  <c r="S41" i="10"/>
  <c r="N42" i="10"/>
  <c r="O42" i="10"/>
  <c r="P42" i="10"/>
  <c r="Q42" i="10"/>
  <c r="R42" i="10"/>
  <c r="S42" i="10"/>
  <c r="N43" i="10"/>
  <c r="O43" i="10"/>
  <c r="P43" i="10"/>
  <c r="Q43" i="10"/>
  <c r="R43" i="10"/>
  <c r="S43" i="10"/>
  <c r="N44" i="10"/>
  <c r="O44" i="10"/>
  <c r="P44" i="10"/>
  <c r="Q44" i="10"/>
  <c r="R44" i="10"/>
  <c r="S44" i="10"/>
  <c r="N45" i="10"/>
  <c r="O45" i="10"/>
  <c r="P45" i="10"/>
  <c r="Q45" i="10"/>
  <c r="R45" i="10"/>
  <c r="S45" i="10"/>
  <c r="N46" i="10"/>
  <c r="O46" i="10"/>
  <c r="P46" i="10"/>
  <c r="Q46" i="10"/>
  <c r="R46" i="10"/>
  <c r="S46" i="10"/>
  <c r="N47" i="10"/>
  <c r="O47" i="10"/>
  <c r="P47" i="10"/>
  <c r="Q47" i="10"/>
  <c r="R47" i="10"/>
  <c r="S47" i="10"/>
  <c r="N48" i="10"/>
  <c r="O48" i="10"/>
  <c r="P48" i="10"/>
  <c r="Q48" i="10"/>
  <c r="R48" i="10"/>
  <c r="S48" i="10"/>
  <c r="N49" i="10"/>
  <c r="O49" i="10"/>
  <c r="P49" i="10"/>
  <c r="Q49" i="10"/>
  <c r="R49" i="10"/>
  <c r="S49" i="10"/>
  <c r="N50" i="10"/>
  <c r="O50" i="10"/>
  <c r="P50" i="10"/>
  <c r="Q50" i="10"/>
  <c r="R50" i="10"/>
  <c r="S50" i="10"/>
  <c r="N51" i="10"/>
  <c r="O51" i="10"/>
  <c r="P51" i="10"/>
  <c r="Q51" i="10"/>
  <c r="R51" i="10"/>
  <c r="S51" i="10"/>
  <c r="N52" i="10"/>
  <c r="O52" i="10"/>
  <c r="P52" i="10"/>
  <c r="Q52" i="10"/>
  <c r="R52" i="10"/>
  <c r="S52" i="10"/>
  <c r="O3" i="10"/>
  <c r="P3" i="10"/>
  <c r="Q3" i="10"/>
  <c r="R3" i="10"/>
  <c r="S3" i="10"/>
  <c r="N3" i="10"/>
  <c r="Q4" i="9"/>
  <c r="R4" i="9"/>
  <c r="Q5" i="9"/>
  <c r="R5" i="9"/>
  <c r="Q6" i="9"/>
  <c r="R6" i="9"/>
  <c r="Q7" i="9"/>
  <c r="R7" i="9"/>
  <c r="Q8" i="9"/>
  <c r="R8" i="9"/>
  <c r="Q9" i="9"/>
  <c r="R9" i="9"/>
  <c r="Q10" i="9"/>
  <c r="R10" i="9"/>
  <c r="Q11" i="9"/>
  <c r="R11" i="9"/>
  <c r="Q12" i="9"/>
  <c r="R12" i="9"/>
  <c r="Q13" i="9"/>
  <c r="R13" i="9"/>
  <c r="Q14" i="9"/>
  <c r="R14" i="9"/>
  <c r="Q15" i="9"/>
  <c r="R15" i="9"/>
  <c r="Q16" i="9"/>
  <c r="R16" i="9"/>
  <c r="Q17" i="9"/>
  <c r="R17" i="9"/>
  <c r="Q18" i="9"/>
  <c r="R18" i="9"/>
  <c r="Q19" i="9"/>
  <c r="R19" i="9"/>
  <c r="Q20" i="9"/>
  <c r="R20" i="9"/>
  <c r="Q21" i="9"/>
  <c r="R21" i="9"/>
  <c r="Q22" i="9"/>
  <c r="R22" i="9"/>
  <c r="Q23" i="9"/>
  <c r="R23" i="9"/>
  <c r="Q24" i="9"/>
  <c r="R24" i="9"/>
  <c r="Q25" i="9"/>
  <c r="R25" i="9"/>
  <c r="Q26" i="9"/>
  <c r="R26" i="9"/>
  <c r="Q27" i="9"/>
  <c r="R27" i="9"/>
  <c r="Q28" i="9"/>
  <c r="R28" i="9"/>
  <c r="Q29" i="9"/>
  <c r="R29" i="9"/>
  <c r="Q30" i="9"/>
  <c r="R30" i="9"/>
  <c r="Q31" i="9"/>
  <c r="R31" i="9"/>
  <c r="Q32" i="9"/>
  <c r="R32" i="9"/>
  <c r="Q33" i="9"/>
  <c r="R33" i="9"/>
  <c r="Q34" i="9"/>
  <c r="R34" i="9"/>
  <c r="Q35" i="9"/>
  <c r="R35" i="9"/>
  <c r="Q36" i="9"/>
  <c r="R36" i="9"/>
  <c r="Q37" i="9"/>
  <c r="R37" i="9"/>
  <c r="Q38" i="9"/>
  <c r="R38" i="9"/>
  <c r="Q39" i="9"/>
  <c r="R39" i="9"/>
  <c r="Q40" i="9"/>
  <c r="R40" i="9"/>
  <c r="Q41" i="9"/>
  <c r="R41" i="9"/>
  <c r="Q42" i="9"/>
  <c r="R42" i="9"/>
  <c r="Q43" i="9"/>
  <c r="R43" i="9"/>
  <c r="Q44" i="9"/>
  <c r="R44" i="9"/>
  <c r="Q45" i="9"/>
  <c r="R45" i="9"/>
  <c r="Q46" i="9"/>
  <c r="R46" i="9"/>
  <c r="Q47" i="9"/>
  <c r="R47" i="9"/>
  <c r="Q48" i="9"/>
  <c r="R48" i="9"/>
  <c r="Q49" i="9"/>
  <c r="R49" i="9"/>
  <c r="Q50" i="9"/>
  <c r="R50" i="9"/>
  <c r="Q51" i="9"/>
  <c r="R51" i="9"/>
  <c r="Q52" i="9"/>
  <c r="R52" i="9"/>
  <c r="R3" i="9"/>
  <c r="Q3" i="9"/>
  <c r="AB4" i="9"/>
  <c r="AB5" i="9"/>
  <c r="AB6" i="9"/>
  <c r="AB7" i="9"/>
  <c r="AB8" i="9"/>
  <c r="AD8" i="9" s="1"/>
  <c r="AB9" i="9"/>
  <c r="AB10" i="9"/>
  <c r="AB11" i="9"/>
  <c r="AB12" i="9"/>
  <c r="AB13" i="9"/>
  <c r="AB14" i="9"/>
  <c r="AB15" i="9"/>
  <c r="AB16" i="9"/>
  <c r="AB17" i="9"/>
  <c r="AB18" i="9"/>
  <c r="AB19" i="9"/>
  <c r="AB20" i="9"/>
  <c r="AD20" i="9" s="1"/>
  <c r="AB21" i="9"/>
  <c r="AB22" i="9"/>
  <c r="AB23" i="9"/>
  <c r="AB24" i="9"/>
  <c r="AB25" i="9"/>
  <c r="AB26" i="9"/>
  <c r="AB27" i="9"/>
  <c r="AB28" i="9"/>
  <c r="AB29" i="9"/>
  <c r="AB30" i="9"/>
  <c r="AB31" i="9"/>
  <c r="AB32" i="9"/>
  <c r="AD32" i="9" s="1"/>
  <c r="AB33" i="9"/>
  <c r="AB34" i="9"/>
  <c r="AB35" i="9"/>
  <c r="AB36" i="9"/>
  <c r="AB37" i="9"/>
  <c r="AB38" i="9"/>
  <c r="AB39" i="9"/>
  <c r="AB40" i="9"/>
  <c r="AB41" i="9"/>
  <c r="AB42" i="9"/>
  <c r="AB43" i="9"/>
  <c r="AB44" i="9"/>
  <c r="AD44" i="9" s="1"/>
  <c r="AB45" i="9"/>
  <c r="AB46" i="9"/>
  <c r="AB47" i="9"/>
  <c r="AB48" i="9"/>
  <c r="AD48" i="9" s="1"/>
  <c r="AB49" i="9"/>
  <c r="AB50" i="9"/>
  <c r="AB51" i="9"/>
  <c r="AB52" i="9"/>
  <c r="AB3" i="9"/>
  <c r="AC4" i="9"/>
  <c r="AC5" i="9"/>
  <c r="AC6" i="9"/>
  <c r="AC7" i="9"/>
  <c r="AC8" i="9"/>
  <c r="AE8" i="9" s="1"/>
  <c r="AC9" i="9"/>
  <c r="AC10" i="9"/>
  <c r="AC11" i="9"/>
  <c r="AE11" i="9" s="1"/>
  <c r="AC12" i="9"/>
  <c r="AC13" i="9"/>
  <c r="AC14" i="9"/>
  <c r="AC15" i="9"/>
  <c r="AC16" i="9"/>
  <c r="AC17" i="9"/>
  <c r="AC18" i="9"/>
  <c r="AC19" i="9"/>
  <c r="AC20" i="9"/>
  <c r="AE20" i="9" s="1"/>
  <c r="AC21" i="9"/>
  <c r="AC22" i="9"/>
  <c r="AC23" i="9"/>
  <c r="AE23" i="9" s="1"/>
  <c r="AC24" i="9"/>
  <c r="AC25" i="9"/>
  <c r="AC26" i="9"/>
  <c r="AC27" i="9"/>
  <c r="AC28" i="9"/>
  <c r="AC29" i="9"/>
  <c r="AC30" i="9"/>
  <c r="AC31" i="9"/>
  <c r="AC32" i="9"/>
  <c r="AE32" i="9" s="1"/>
  <c r="AC33" i="9"/>
  <c r="AC34" i="9"/>
  <c r="AC35" i="9"/>
  <c r="AE35" i="9" s="1"/>
  <c r="AC36" i="9"/>
  <c r="AC37" i="9"/>
  <c r="AC38" i="9"/>
  <c r="AC39" i="9"/>
  <c r="AC40" i="9"/>
  <c r="AC41" i="9"/>
  <c r="AC42" i="9"/>
  <c r="AC43" i="9"/>
  <c r="AC44" i="9"/>
  <c r="AE44" i="9" s="1"/>
  <c r="AC45" i="9"/>
  <c r="AC46" i="9"/>
  <c r="AC47" i="9"/>
  <c r="AE47" i="9" s="1"/>
  <c r="AC48" i="9"/>
  <c r="AC49" i="9"/>
  <c r="AC50" i="9"/>
  <c r="AC51" i="9"/>
  <c r="AC52" i="9"/>
  <c r="AC3" i="9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3" i="3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3" i="2"/>
  <c r="AK22" i="1"/>
  <c r="AK65" i="1"/>
  <c r="AK44" i="1"/>
  <c r="AK7" i="1"/>
  <c r="AK79" i="1"/>
  <c r="AK94" i="1"/>
  <c r="AK90" i="1"/>
  <c r="AK3" i="1"/>
  <c r="AK98" i="1"/>
  <c r="AK81" i="1"/>
  <c r="AK86" i="1"/>
  <c r="AK47" i="1"/>
  <c r="AK54" i="1"/>
  <c r="AK97" i="1"/>
  <c r="AK88" i="1"/>
  <c r="AK18" i="1"/>
  <c r="AK82" i="1"/>
  <c r="AK48" i="1"/>
  <c r="AK55" i="1"/>
  <c r="AK83" i="1"/>
  <c r="AK72" i="1"/>
  <c r="AK19" i="1"/>
  <c r="AK5" i="1"/>
  <c r="AK56" i="1"/>
  <c r="AK16" i="1"/>
  <c r="AK87" i="1"/>
  <c r="AK80" i="1"/>
  <c r="AK50" i="1"/>
  <c r="AK10" i="1"/>
  <c r="AK36" i="1"/>
  <c r="AK100" i="1"/>
  <c r="AK12" i="1"/>
  <c r="AK73" i="1"/>
  <c r="AK62" i="1"/>
  <c r="AK61" i="1"/>
  <c r="AK76" i="1"/>
  <c r="AK25" i="1"/>
  <c r="AK85" i="1"/>
  <c r="AK51" i="1"/>
  <c r="AK59" i="1"/>
  <c r="AK67" i="1"/>
  <c r="AK4" i="1"/>
  <c r="AK69" i="1"/>
  <c r="AK21" i="1"/>
  <c r="AK30" i="1"/>
  <c r="AK11" i="1"/>
  <c r="AK74" i="1"/>
  <c r="AK31" i="1"/>
  <c r="AK35" i="1"/>
  <c r="AK39" i="1"/>
  <c r="AK43" i="1"/>
  <c r="AK52" i="1"/>
  <c r="AK66" i="1"/>
  <c r="AK68" i="1"/>
  <c r="AK70" i="1"/>
  <c r="AK77" i="1"/>
  <c r="AK78" i="1"/>
  <c r="AK84" i="1"/>
  <c r="AK93" i="1"/>
  <c r="AK63" i="1"/>
  <c r="AK27" i="1"/>
  <c r="AK29" i="1"/>
  <c r="AK96" i="1"/>
  <c r="AK95" i="1"/>
  <c r="AK57" i="1"/>
  <c r="AK49" i="1"/>
  <c r="AK23" i="1"/>
  <c r="AK60" i="1"/>
  <c r="AK75" i="1"/>
  <c r="AK101" i="1"/>
  <c r="AK20" i="1"/>
  <c r="AK58" i="1"/>
  <c r="AK14" i="1"/>
  <c r="AK34" i="1"/>
  <c r="AK33" i="1"/>
  <c r="AK28" i="1"/>
  <c r="AK89" i="1"/>
  <c r="AK53" i="1"/>
  <c r="AK99" i="1"/>
  <c r="AK17" i="1"/>
  <c r="AK26" i="1"/>
  <c r="AK42" i="1"/>
  <c r="AK64" i="1"/>
  <c r="AK46" i="1"/>
  <c r="AK9" i="1"/>
  <c r="AK91" i="1"/>
  <c r="AK37" i="1"/>
  <c r="AK13" i="1"/>
  <c r="AK71" i="1"/>
  <c r="AK38" i="1"/>
  <c r="AK41" i="1"/>
  <c r="AK40" i="1"/>
  <c r="AK6" i="1"/>
  <c r="AK92" i="1"/>
  <c r="AK15" i="1"/>
  <c r="AK45" i="1"/>
  <c r="AK8" i="1"/>
  <c r="AK32" i="1"/>
  <c r="AK24" i="1"/>
  <c r="X101" i="3"/>
  <c r="N101" i="3"/>
  <c r="M101" i="3"/>
  <c r="X100" i="3"/>
  <c r="N100" i="3"/>
  <c r="M100" i="3"/>
  <c r="X99" i="3"/>
  <c r="N99" i="3"/>
  <c r="M99" i="3"/>
  <c r="X98" i="3"/>
  <c r="N98" i="3"/>
  <c r="M98" i="3"/>
  <c r="X97" i="3"/>
  <c r="N97" i="3"/>
  <c r="M97" i="3"/>
  <c r="X96" i="3"/>
  <c r="N96" i="3"/>
  <c r="M96" i="3"/>
  <c r="X95" i="3"/>
  <c r="N95" i="3"/>
  <c r="M95" i="3"/>
  <c r="X94" i="3"/>
  <c r="N94" i="3"/>
  <c r="M94" i="3"/>
  <c r="X93" i="3"/>
  <c r="N93" i="3"/>
  <c r="M93" i="3"/>
  <c r="X92" i="3"/>
  <c r="N92" i="3"/>
  <c r="M92" i="3"/>
  <c r="X91" i="3"/>
  <c r="N91" i="3"/>
  <c r="M91" i="3"/>
  <c r="X90" i="3"/>
  <c r="N90" i="3"/>
  <c r="M90" i="3"/>
  <c r="X89" i="3"/>
  <c r="N89" i="3"/>
  <c r="M89" i="3"/>
  <c r="X88" i="3"/>
  <c r="N88" i="3"/>
  <c r="M88" i="3"/>
  <c r="X87" i="3"/>
  <c r="N87" i="3"/>
  <c r="M87" i="3"/>
  <c r="X86" i="3"/>
  <c r="N86" i="3"/>
  <c r="M86" i="3"/>
  <c r="X85" i="3"/>
  <c r="N85" i="3"/>
  <c r="M85" i="3"/>
  <c r="X84" i="3"/>
  <c r="N84" i="3"/>
  <c r="M84" i="3"/>
  <c r="X83" i="3"/>
  <c r="N83" i="3"/>
  <c r="M83" i="3"/>
  <c r="X82" i="3"/>
  <c r="N82" i="3"/>
  <c r="M82" i="3"/>
  <c r="X81" i="3"/>
  <c r="N81" i="3"/>
  <c r="M81" i="3"/>
  <c r="X80" i="3"/>
  <c r="N80" i="3"/>
  <c r="M80" i="3"/>
  <c r="X79" i="3"/>
  <c r="N79" i="3"/>
  <c r="M79" i="3"/>
  <c r="X78" i="3"/>
  <c r="N78" i="3"/>
  <c r="M78" i="3"/>
  <c r="X77" i="3"/>
  <c r="N77" i="3"/>
  <c r="M77" i="3"/>
  <c r="X76" i="3"/>
  <c r="N76" i="3"/>
  <c r="M76" i="3"/>
  <c r="X75" i="3"/>
  <c r="N75" i="3"/>
  <c r="M75" i="3"/>
  <c r="X74" i="3"/>
  <c r="N74" i="3"/>
  <c r="M74" i="3"/>
  <c r="X73" i="3"/>
  <c r="N73" i="3"/>
  <c r="M73" i="3"/>
  <c r="X72" i="3"/>
  <c r="N72" i="3"/>
  <c r="M72" i="3"/>
  <c r="X71" i="3"/>
  <c r="N71" i="3"/>
  <c r="M71" i="3"/>
  <c r="X70" i="3"/>
  <c r="N70" i="3"/>
  <c r="M70" i="3"/>
  <c r="X69" i="3"/>
  <c r="N69" i="3"/>
  <c r="M69" i="3"/>
  <c r="X68" i="3"/>
  <c r="N68" i="3"/>
  <c r="M68" i="3"/>
  <c r="X67" i="3"/>
  <c r="N67" i="3"/>
  <c r="M67" i="3"/>
  <c r="X66" i="3"/>
  <c r="N66" i="3"/>
  <c r="M66" i="3"/>
  <c r="X65" i="3"/>
  <c r="N65" i="3"/>
  <c r="M65" i="3"/>
  <c r="X64" i="3"/>
  <c r="N64" i="3"/>
  <c r="M64" i="3"/>
  <c r="X63" i="3"/>
  <c r="N63" i="3"/>
  <c r="M63" i="3"/>
  <c r="X62" i="3"/>
  <c r="N62" i="3"/>
  <c r="M62" i="3"/>
  <c r="X61" i="3"/>
  <c r="N61" i="3"/>
  <c r="M61" i="3"/>
  <c r="X60" i="3"/>
  <c r="N60" i="3"/>
  <c r="M60" i="3"/>
  <c r="X59" i="3"/>
  <c r="N59" i="3"/>
  <c r="M59" i="3"/>
  <c r="X58" i="3"/>
  <c r="N58" i="3"/>
  <c r="M58" i="3"/>
  <c r="X57" i="3"/>
  <c r="N57" i="3"/>
  <c r="M57" i="3"/>
  <c r="X56" i="3"/>
  <c r="N56" i="3"/>
  <c r="M56" i="3"/>
  <c r="X55" i="3"/>
  <c r="N55" i="3"/>
  <c r="M55" i="3"/>
  <c r="X54" i="3"/>
  <c r="N54" i="3"/>
  <c r="M54" i="3"/>
  <c r="X53" i="3"/>
  <c r="N53" i="3"/>
  <c r="M53" i="3"/>
  <c r="X52" i="3"/>
  <c r="N52" i="3"/>
  <c r="M52" i="3"/>
  <c r="X51" i="3"/>
  <c r="N51" i="3"/>
  <c r="M51" i="3"/>
  <c r="X50" i="3"/>
  <c r="N50" i="3"/>
  <c r="M50" i="3"/>
  <c r="X49" i="3"/>
  <c r="N49" i="3"/>
  <c r="M49" i="3"/>
  <c r="X48" i="3"/>
  <c r="N48" i="3"/>
  <c r="M48" i="3"/>
  <c r="X47" i="3"/>
  <c r="N47" i="3"/>
  <c r="M47" i="3"/>
  <c r="X46" i="3"/>
  <c r="N46" i="3"/>
  <c r="M46" i="3"/>
  <c r="X45" i="3"/>
  <c r="N45" i="3"/>
  <c r="M45" i="3"/>
  <c r="X44" i="3"/>
  <c r="N44" i="3"/>
  <c r="M44" i="3"/>
  <c r="X43" i="3"/>
  <c r="N43" i="3"/>
  <c r="M43" i="3"/>
  <c r="X42" i="3"/>
  <c r="N42" i="3"/>
  <c r="M42" i="3"/>
  <c r="X41" i="3"/>
  <c r="N41" i="3"/>
  <c r="M41" i="3"/>
  <c r="X40" i="3"/>
  <c r="N40" i="3"/>
  <c r="M40" i="3"/>
  <c r="X39" i="3"/>
  <c r="N39" i="3"/>
  <c r="M39" i="3"/>
  <c r="X38" i="3"/>
  <c r="N38" i="3"/>
  <c r="M38" i="3"/>
  <c r="X37" i="3"/>
  <c r="N37" i="3"/>
  <c r="M37" i="3"/>
  <c r="X36" i="3"/>
  <c r="N36" i="3"/>
  <c r="M36" i="3"/>
  <c r="X35" i="3"/>
  <c r="N35" i="3"/>
  <c r="M35" i="3"/>
  <c r="X34" i="3"/>
  <c r="N34" i="3"/>
  <c r="M34" i="3"/>
  <c r="X33" i="3"/>
  <c r="N33" i="3"/>
  <c r="M33" i="3"/>
  <c r="X32" i="3"/>
  <c r="N32" i="3"/>
  <c r="M32" i="3"/>
  <c r="X31" i="3"/>
  <c r="N31" i="3"/>
  <c r="M31" i="3"/>
  <c r="X30" i="3"/>
  <c r="N30" i="3"/>
  <c r="M30" i="3"/>
  <c r="X29" i="3"/>
  <c r="N29" i="3"/>
  <c r="M29" i="3"/>
  <c r="X28" i="3"/>
  <c r="N28" i="3"/>
  <c r="M28" i="3"/>
  <c r="X27" i="3"/>
  <c r="N27" i="3"/>
  <c r="M27" i="3"/>
  <c r="X26" i="3"/>
  <c r="N26" i="3"/>
  <c r="M26" i="3"/>
  <c r="X25" i="3"/>
  <c r="N25" i="3"/>
  <c r="M25" i="3"/>
  <c r="X24" i="3"/>
  <c r="N24" i="3"/>
  <c r="M24" i="3"/>
  <c r="X23" i="3"/>
  <c r="N23" i="3"/>
  <c r="M23" i="3"/>
  <c r="X22" i="3"/>
  <c r="N22" i="3"/>
  <c r="M22" i="3"/>
  <c r="X21" i="3"/>
  <c r="N21" i="3"/>
  <c r="M21" i="3"/>
  <c r="X20" i="3"/>
  <c r="N20" i="3"/>
  <c r="M20" i="3"/>
  <c r="X19" i="3"/>
  <c r="N19" i="3"/>
  <c r="M19" i="3"/>
  <c r="X18" i="3"/>
  <c r="N18" i="3"/>
  <c r="M18" i="3"/>
  <c r="X17" i="3"/>
  <c r="N17" i="3"/>
  <c r="M17" i="3"/>
  <c r="X16" i="3"/>
  <c r="N16" i="3"/>
  <c r="M16" i="3"/>
  <c r="X15" i="3"/>
  <c r="N15" i="3"/>
  <c r="M15" i="3"/>
  <c r="X14" i="3"/>
  <c r="N14" i="3"/>
  <c r="M14" i="3"/>
  <c r="X13" i="3"/>
  <c r="N13" i="3"/>
  <c r="M13" i="3"/>
  <c r="X12" i="3"/>
  <c r="N12" i="3"/>
  <c r="M12" i="3"/>
  <c r="X11" i="3"/>
  <c r="N11" i="3"/>
  <c r="M11" i="3"/>
  <c r="X10" i="3"/>
  <c r="N10" i="3"/>
  <c r="M10" i="3"/>
  <c r="X9" i="3"/>
  <c r="N9" i="3"/>
  <c r="M9" i="3"/>
  <c r="X8" i="3"/>
  <c r="N8" i="3"/>
  <c r="M8" i="3"/>
  <c r="X7" i="3"/>
  <c r="N7" i="3"/>
  <c r="M7" i="3"/>
  <c r="X6" i="3"/>
  <c r="N6" i="3"/>
  <c r="M6" i="3"/>
  <c r="X5" i="3"/>
  <c r="N5" i="3"/>
  <c r="M5" i="3"/>
  <c r="X4" i="3"/>
  <c r="N4" i="3"/>
  <c r="M4" i="3"/>
  <c r="X3" i="3"/>
  <c r="N3" i="3"/>
  <c r="M3" i="3"/>
  <c r="X101" i="2"/>
  <c r="N101" i="2"/>
  <c r="M101" i="2"/>
  <c r="X100" i="2"/>
  <c r="N100" i="2"/>
  <c r="M100" i="2"/>
  <c r="X99" i="2"/>
  <c r="N99" i="2"/>
  <c r="M99" i="2"/>
  <c r="X98" i="2"/>
  <c r="N98" i="2"/>
  <c r="M98" i="2"/>
  <c r="X97" i="2"/>
  <c r="N97" i="2"/>
  <c r="M97" i="2"/>
  <c r="X96" i="2"/>
  <c r="N96" i="2"/>
  <c r="M96" i="2"/>
  <c r="X95" i="2"/>
  <c r="N95" i="2"/>
  <c r="M95" i="2"/>
  <c r="X94" i="2"/>
  <c r="N94" i="2"/>
  <c r="M94" i="2"/>
  <c r="X93" i="2"/>
  <c r="N93" i="2"/>
  <c r="M93" i="2"/>
  <c r="X92" i="2"/>
  <c r="N92" i="2"/>
  <c r="M92" i="2"/>
  <c r="X91" i="2"/>
  <c r="N91" i="2"/>
  <c r="M91" i="2"/>
  <c r="X90" i="2"/>
  <c r="N90" i="2"/>
  <c r="M90" i="2"/>
  <c r="X89" i="2"/>
  <c r="N89" i="2"/>
  <c r="M89" i="2"/>
  <c r="X88" i="2"/>
  <c r="N88" i="2"/>
  <c r="M88" i="2"/>
  <c r="X87" i="2"/>
  <c r="N87" i="2"/>
  <c r="M87" i="2"/>
  <c r="X86" i="2"/>
  <c r="N86" i="2"/>
  <c r="M86" i="2"/>
  <c r="X85" i="2"/>
  <c r="N85" i="2"/>
  <c r="M85" i="2"/>
  <c r="X84" i="2"/>
  <c r="N84" i="2"/>
  <c r="M84" i="2"/>
  <c r="X83" i="2"/>
  <c r="N83" i="2"/>
  <c r="M83" i="2"/>
  <c r="X82" i="2"/>
  <c r="N82" i="2"/>
  <c r="M82" i="2"/>
  <c r="X81" i="2"/>
  <c r="N81" i="2"/>
  <c r="M81" i="2"/>
  <c r="X80" i="2"/>
  <c r="N80" i="2"/>
  <c r="M80" i="2"/>
  <c r="X79" i="2"/>
  <c r="N79" i="2"/>
  <c r="M79" i="2"/>
  <c r="X78" i="2"/>
  <c r="N78" i="2"/>
  <c r="M78" i="2"/>
  <c r="X77" i="2"/>
  <c r="N77" i="2"/>
  <c r="M77" i="2"/>
  <c r="X76" i="2"/>
  <c r="N76" i="2"/>
  <c r="M76" i="2"/>
  <c r="X75" i="2"/>
  <c r="N75" i="2"/>
  <c r="M75" i="2"/>
  <c r="X74" i="2"/>
  <c r="N74" i="2"/>
  <c r="M74" i="2"/>
  <c r="X73" i="2"/>
  <c r="N73" i="2"/>
  <c r="M73" i="2"/>
  <c r="X72" i="2"/>
  <c r="N72" i="2"/>
  <c r="M72" i="2"/>
  <c r="X71" i="2"/>
  <c r="N71" i="2"/>
  <c r="M71" i="2"/>
  <c r="X70" i="2"/>
  <c r="N70" i="2"/>
  <c r="M70" i="2"/>
  <c r="X69" i="2"/>
  <c r="N69" i="2"/>
  <c r="M69" i="2"/>
  <c r="X68" i="2"/>
  <c r="N68" i="2"/>
  <c r="M68" i="2"/>
  <c r="X67" i="2"/>
  <c r="N67" i="2"/>
  <c r="M67" i="2"/>
  <c r="X66" i="2"/>
  <c r="N66" i="2"/>
  <c r="M66" i="2"/>
  <c r="X65" i="2"/>
  <c r="N65" i="2"/>
  <c r="M65" i="2"/>
  <c r="X64" i="2"/>
  <c r="N64" i="2"/>
  <c r="M64" i="2"/>
  <c r="X63" i="2"/>
  <c r="N63" i="2"/>
  <c r="M63" i="2"/>
  <c r="X62" i="2"/>
  <c r="N62" i="2"/>
  <c r="M62" i="2"/>
  <c r="X61" i="2"/>
  <c r="N61" i="2"/>
  <c r="M61" i="2"/>
  <c r="X60" i="2"/>
  <c r="N60" i="2"/>
  <c r="M60" i="2"/>
  <c r="X59" i="2"/>
  <c r="N59" i="2"/>
  <c r="M59" i="2"/>
  <c r="X58" i="2"/>
  <c r="N58" i="2"/>
  <c r="M58" i="2"/>
  <c r="X57" i="2"/>
  <c r="N57" i="2"/>
  <c r="M57" i="2"/>
  <c r="X56" i="2"/>
  <c r="N56" i="2"/>
  <c r="M56" i="2"/>
  <c r="X55" i="2"/>
  <c r="N55" i="2"/>
  <c r="M55" i="2"/>
  <c r="X54" i="2"/>
  <c r="N54" i="2"/>
  <c r="M54" i="2"/>
  <c r="X53" i="2"/>
  <c r="N53" i="2"/>
  <c r="M53" i="2"/>
  <c r="X52" i="2"/>
  <c r="N52" i="2"/>
  <c r="M52" i="2"/>
  <c r="X51" i="2"/>
  <c r="N51" i="2"/>
  <c r="M51" i="2"/>
  <c r="X50" i="2"/>
  <c r="N50" i="2"/>
  <c r="M50" i="2"/>
  <c r="X49" i="2"/>
  <c r="N49" i="2"/>
  <c r="M49" i="2"/>
  <c r="X48" i="2"/>
  <c r="N48" i="2"/>
  <c r="M48" i="2"/>
  <c r="X47" i="2"/>
  <c r="N47" i="2"/>
  <c r="M47" i="2"/>
  <c r="X46" i="2"/>
  <c r="N46" i="2"/>
  <c r="M46" i="2"/>
  <c r="X45" i="2"/>
  <c r="N45" i="2"/>
  <c r="M45" i="2"/>
  <c r="X44" i="2"/>
  <c r="N44" i="2"/>
  <c r="M44" i="2"/>
  <c r="X43" i="2"/>
  <c r="N43" i="2"/>
  <c r="M43" i="2"/>
  <c r="X42" i="2"/>
  <c r="N42" i="2"/>
  <c r="M42" i="2"/>
  <c r="X41" i="2"/>
  <c r="N41" i="2"/>
  <c r="M41" i="2"/>
  <c r="X40" i="2"/>
  <c r="N40" i="2"/>
  <c r="M40" i="2"/>
  <c r="X39" i="2"/>
  <c r="N39" i="2"/>
  <c r="M39" i="2"/>
  <c r="X38" i="2"/>
  <c r="N38" i="2"/>
  <c r="M38" i="2"/>
  <c r="X37" i="2"/>
  <c r="N37" i="2"/>
  <c r="M37" i="2"/>
  <c r="X36" i="2"/>
  <c r="N36" i="2"/>
  <c r="M36" i="2"/>
  <c r="X35" i="2"/>
  <c r="N35" i="2"/>
  <c r="M35" i="2"/>
  <c r="X34" i="2"/>
  <c r="N34" i="2"/>
  <c r="M34" i="2"/>
  <c r="X33" i="2"/>
  <c r="N33" i="2"/>
  <c r="M33" i="2"/>
  <c r="X32" i="2"/>
  <c r="N32" i="2"/>
  <c r="M32" i="2"/>
  <c r="X31" i="2"/>
  <c r="N31" i="2"/>
  <c r="M31" i="2"/>
  <c r="X30" i="2"/>
  <c r="N30" i="2"/>
  <c r="M30" i="2"/>
  <c r="X29" i="2"/>
  <c r="N29" i="2"/>
  <c r="M29" i="2"/>
  <c r="X28" i="2"/>
  <c r="N28" i="2"/>
  <c r="M28" i="2"/>
  <c r="X27" i="2"/>
  <c r="N27" i="2"/>
  <c r="M27" i="2"/>
  <c r="X26" i="2"/>
  <c r="N26" i="2"/>
  <c r="M26" i="2"/>
  <c r="X25" i="2"/>
  <c r="N25" i="2"/>
  <c r="M25" i="2"/>
  <c r="X24" i="2"/>
  <c r="N24" i="2"/>
  <c r="M24" i="2"/>
  <c r="X23" i="2"/>
  <c r="N23" i="2"/>
  <c r="M23" i="2"/>
  <c r="X22" i="2"/>
  <c r="N22" i="2"/>
  <c r="M22" i="2"/>
  <c r="X21" i="2"/>
  <c r="N21" i="2"/>
  <c r="M21" i="2"/>
  <c r="X20" i="2"/>
  <c r="N20" i="2"/>
  <c r="M20" i="2"/>
  <c r="X19" i="2"/>
  <c r="N19" i="2"/>
  <c r="M19" i="2"/>
  <c r="X18" i="2"/>
  <c r="N18" i="2"/>
  <c r="M18" i="2"/>
  <c r="X17" i="2"/>
  <c r="N17" i="2"/>
  <c r="M17" i="2"/>
  <c r="X16" i="2"/>
  <c r="N16" i="2"/>
  <c r="M16" i="2"/>
  <c r="X15" i="2"/>
  <c r="N15" i="2"/>
  <c r="M15" i="2"/>
  <c r="X14" i="2"/>
  <c r="N14" i="2"/>
  <c r="M14" i="2"/>
  <c r="X13" i="2"/>
  <c r="N13" i="2"/>
  <c r="M13" i="2"/>
  <c r="X12" i="2"/>
  <c r="N12" i="2"/>
  <c r="M12" i="2"/>
  <c r="X11" i="2"/>
  <c r="N11" i="2"/>
  <c r="M11" i="2"/>
  <c r="X10" i="2"/>
  <c r="N10" i="2"/>
  <c r="M10" i="2"/>
  <c r="X9" i="2"/>
  <c r="N9" i="2"/>
  <c r="M9" i="2"/>
  <c r="X8" i="2"/>
  <c r="N8" i="2"/>
  <c r="M8" i="2"/>
  <c r="X7" i="2"/>
  <c r="N7" i="2"/>
  <c r="M7" i="2"/>
  <c r="X6" i="2"/>
  <c r="N6" i="2"/>
  <c r="M6" i="2"/>
  <c r="X5" i="2"/>
  <c r="N5" i="2"/>
  <c r="M5" i="2"/>
  <c r="X4" i="2"/>
  <c r="N4" i="2"/>
  <c r="M4" i="2"/>
  <c r="X3" i="2"/>
  <c r="N3" i="2"/>
  <c r="M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3" i="1"/>
  <c r="M3" i="1"/>
  <c r="AJ3" i="1"/>
  <c r="M4" i="1"/>
  <c r="AJ4" i="1"/>
  <c r="M5" i="1"/>
  <c r="AJ5" i="1"/>
  <c r="M6" i="1"/>
  <c r="AJ6" i="1"/>
  <c r="M7" i="1"/>
  <c r="AJ7" i="1"/>
  <c r="M8" i="1"/>
  <c r="AJ8" i="1"/>
  <c r="M9" i="1"/>
  <c r="AJ9" i="1"/>
  <c r="M10" i="1"/>
  <c r="AJ10" i="1"/>
  <c r="M11" i="1"/>
  <c r="AJ11" i="1"/>
  <c r="M12" i="1"/>
  <c r="AJ12" i="1"/>
  <c r="M13" i="1"/>
  <c r="AJ13" i="1"/>
  <c r="M14" i="1"/>
  <c r="AJ14" i="1"/>
  <c r="M15" i="1"/>
  <c r="AJ15" i="1"/>
  <c r="M16" i="1"/>
  <c r="AJ16" i="1"/>
  <c r="M17" i="1"/>
  <c r="AJ17" i="1"/>
  <c r="M18" i="1"/>
  <c r="AJ18" i="1"/>
  <c r="M19" i="1"/>
  <c r="AJ19" i="1"/>
  <c r="M20" i="1"/>
  <c r="AJ20" i="1"/>
  <c r="M21" i="1"/>
  <c r="AJ21" i="1"/>
  <c r="M22" i="1"/>
  <c r="AJ22" i="1"/>
  <c r="M23" i="1"/>
  <c r="AJ23" i="1"/>
  <c r="M24" i="1"/>
  <c r="AJ24" i="1"/>
  <c r="M25" i="1"/>
  <c r="AJ25" i="1"/>
  <c r="M26" i="1"/>
  <c r="AJ26" i="1"/>
  <c r="M27" i="1"/>
  <c r="AJ27" i="1"/>
  <c r="M28" i="1"/>
  <c r="AJ28" i="1"/>
  <c r="M29" i="1"/>
  <c r="AJ29" i="1"/>
  <c r="M30" i="1"/>
  <c r="AJ30" i="1"/>
  <c r="M31" i="1"/>
  <c r="AJ31" i="1"/>
  <c r="M32" i="1"/>
  <c r="AJ32" i="1"/>
  <c r="M33" i="1"/>
  <c r="AJ33" i="1"/>
  <c r="M34" i="1"/>
  <c r="AJ34" i="1"/>
  <c r="M35" i="1"/>
  <c r="AJ35" i="1"/>
  <c r="M36" i="1"/>
  <c r="AJ36" i="1"/>
  <c r="M37" i="1"/>
  <c r="AJ37" i="1"/>
  <c r="M38" i="1"/>
  <c r="AJ38" i="1"/>
  <c r="M39" i="1"/>
  <c r="AJ39" i="1"/>
  <c r="M40" i="1"/>
  <c r="AJ40" i="1"/>
  <c r="M41" i="1"/>
  <c r="AJ41" i="1"/>
  <c r="M42" i="1"/>
  <c r="AJ42" i="1"/>
  <c r="M43" i="1"/>
  <c r="AJ43" i="1"/>
  <c r="M44" i="1"/>
  <c r="AJ44" i="1"/>
  <c r="M45" i="1"/>
  <c r="AJ45" i="1"/>
  <c r="M46" i="1"/>
  <c r="AJ46" i="1"/>
  <c r="M47" i="1"/>
  <c r="AJ47" i="1"/>
  <c r="M48" i="1"/>
  <c r="AJ48" i="1"/>
  <c r="M49" i="1"/>
  <c r="AJ49" i="1"/>
  <c r="M50" i="1"/>
  <c r="AJ50" i="1"/>
  <c r="M51" i="1"/>
  <c r="AJ51" i="1"/>
  <c r="M52" i="1"/>
  <c r="AJ52" i="1"/>
  <c r="M53" i="1"/>
  <c r="AJ53" i="1"/>
  <c r="M54" i="1"/>
  <c r="AJ54" i="1"/>
  <c r="M55" i="1"/>
  <c r="AJ55" i="1"/>
  <c r="M56" i="1"/>
  <c r="AJ56" i="1"/>
  <c r="M57" i="1"/>
  <c r="AJ57" i="1"/>
  <c r="M58" i="1"/>
  <c r="AJ58" i="1"/>
  <c r="M59" i="1"/>
  <c r="AJ59" i="1"/>
  <c r="M60" i="1"/>
  <c r="AJ60" i="1"/>
  <c r="M61" i="1"/>
  <c r="AJ61" i="1"/>
  <c r="M62" i="1"/>
  <c r="AJ62" i="1"/>
  <c r="M63" i="1"/>
  <c r="AJ63" i="1"/>
  <c r="M64" i="1"/>
  <c r="AJ64" i="1"/>
  <c r="M65" i="1"/>
  <c r="AJ65" i="1"/>
  <c r="M66" i="1"/>
  <c r="AJ66" i="1"/>
  <c r="M67" i="1"/>
  <c r="AJ67" i="1"/>
  <c r="M68" i="1"/>
  <c r="AJ68" i="1"/>
  <c r="M69" i="1"/>
  <c r="AJ69" i="1"/>
  <c r="M70" i="1"/>
  <c r="AJ70" i="1"/>
  <c r="M71" i="1"/>
  <c r="AJ71" i="1"/>
  <c r="M72" i="1"/>
  <c r="AJ72" i="1"/>
  <c r="M73" i="1"/>
  <c r="AJ73" i="1"/>
  <c r="M74" i="1"/>
  <c r="AJ74" i="1"/>
  <c r="M75" i="1"/>
  <c r="AJ75" i="1"/>
  <c r="M76" i="1"/>
  <c r="AJ76" i="1"/>
  <c r="M77" i="1"/>
  <c r="AJ77" i="1"/>
  <c r="M78" i="1"/>
  <c r="AJ78" i="1"/>
  <c r="M79" i="1"/>
  <c r="AJ79" i="1"/>
  <c r="M80" i="1"/>
  <c r="AJ80" i="1"/>
  <c r="M81" i="1"/>
  <c r="AJ81" i="1"/>
  <c r="M82" i="1"/>
  <c r="AJ82" i="1"/>
  <c r="M83" i="1"/>
  <c r="AJ83" i="1"/>
  <c r="M84" i="1"/>
  <c r="AJ84" i="1"/>
  <c r="M85" i="1"/>
  <c r="AJ85" i="1"/>
  <c r="M86" i="1"/>
  <c r="AJ86" i="1"/>
  <c r="M87" i="1"/>
  <c r="AJ87" i="1"/>
  <c r="M88" i="1"/>
  <c r="AJ88" i="1"/>
  <c r="M89" i="1"/>
  <c r="AJ89" i="1"/>
  <c r="M90" i="1"/>
  <c r="AJ90" i="1"/>
  <c r="M91" i="1"/>
  <c r="AJ91" i="1"/>
  <c r="M92" i="1"/>
  <c r="AJ92" i="1"/>
  <c r="M93" i="1"/>
  <c r="AJ93" i="1"/>
  <c r="M94" i="1"/>
  <c r="AJ94" i="1"/>
  <c r="M95" i="1"/>
  <c r="AJ95" i="1"/>
  <c r="M96" i="1"/>
  <c r="AJ96" i="1"/>
  <c r="M97" i="1"/>
  <c r="AJ97" i="1"/>
  <c r="M98" i="1"/>
  <c r="AJ98" i="1"/>
  <c r="M99" i="1"/>
  <c r="AJ99" i="1"/>
  <c r="M100" i="1"/>
  <c r="AJ100" i="1"/>
  <c r="M101" i="1"/>
  <c r="AJ101" i="1"/>
  <c r="AD36" i="9" l="1"/>
  <c r="AD52" i="9"/>
  <c r="AD15" i="9"/>
  <c r="AD27" i="9"/>
  <c r="AE5" i="9"/>
  <c r="AE17" i="9"/>
  <c r="AE41" i="9"/>
  <c r="AE29" i="9"/>
  <c r="AD3" i="9"/>
  <c r="AA13" i="2"/>
  <c r="AE49" i="9"/>
  <c r="AE43" i="9"/>
  <c r="AE37" i="9"/>
  <c r="AE31" i="9"/>
  <c r="AD40" i="9"/>
  <c r="AE38" i="9"/>
  <c r="AD35" i="9"/>
  <c r="AD50" i="9"/>
  <c r="AD38" i="9"/>
  <c r="AD49" i="9"/>
  <c r="AD37" i="9"/>
  <c r="AD46" i="9"/>
  <c r="AD34" i="9"/>
  <c r="AD28" i="9"/>
  <c r="AD23" i="9"/>
  <c r="AD11" i="9"/>
  <c r="AD14" i="9"/>
  <c r="AD5" i="9"/>
  <c r="AE26" i="9"/>
  <c r="AE14" i="9"/>
  <c r="AE3" i="9"/>
  <c r="AD26" i="9"/>
  <c r="AD17" i="9"/>
  <c r="AD43" i="9"/>
  <c r="AD31" i="9"/>
  <c r="AE48" i="9"/>
  <c r="AE42" i="9"/>
  <c r="AE36" i="9"/>
  <c r="AE30" i="9"/>
  <c r="AD42" i="9"/>
  <c r="AD30" i="9"/>
  <c r="AD47" i="9"/>
  <c r="AE52" i="9"/>
  <c r="AE46" i="9"/>
  <c r="AE40" i="9"/>
  <c r="AE34" i="9"/>
  <c r="AE28" i="9"/>
  <c r="AE51" i="9"/>
  <c r="AE45" i="9"/>
  <c r="AE39" i="9"/>
  <c r="AE33" i="9"/>
  <c r="AD51" i="9"/>
  <c r="AD45" i="9"/>
  <c r="AD39" i="9"/>
  <c r="AD33" i="9"/>
  <c r="AE50" i="9"/>
  <c r="AD41" i="9"/>
  <c r="AD29" i="9"/>
  <c r="AE22" i="9"/>
  <c r="AE16" i="9"/>
  <c r="AE10" i="9"/>
  <c r="AE4" i="9"/>
  <c r="AE27" i="9"/>
  <c r="AE15" i="9"/>
  <c r="AD21" i="9"/>
  <c r="AD9" i="9"/>
  <c r="AE25" i="9"/>
  <c r="AE13" i="9"/>
  <c r="AE21" i="9"/>
  <c r="AE9" i="9"/>
  <c r="AE19" i="9"/>
  <c r="AE7" i="9"/>
  <c r="AD25" i="9"/>
  <c r="AD19" i="9"/>
  <c r="AD13" i="9"/>
  <c r="AD7" i="9"/>
  <c r="AE24" i="9"/>
  <c r="AE18" i="9"/>
  <c r="AE12" i="9"/>
  <c r="AE6" i="9"/>
  <c r="AD24" i="9"/>
  <c r="AD18" i="9"/>
  <c r="AD12" i="9"/>
  <c r="AD6" i="9"/>
  <c r="AD22" i="9"/>
  <c r="AD16" i="9"/>
  <c r="AD10" i="9"/>
  <c r="AD4" i="9"/>
  <c r="Z8" i="2"/>
  <c r="Z32" i="2"/>
  <c r="Z11" i="2"/>
  <c r="Z23" i="2"/>
  <c r="Z35" i="2"/>
  <c r="Z36" i="2"/>
  <c r="AL52" i="1"/>
  <c r="AA25" i="2"/>
  <c r="Z7" i="3"/>
  <c r="Z13" i="3"/>
  <c r="Z12" i="2"/>
  <c r="Z18" i="2"/>
  <c r="Z21" i="2"/>
  <c r="Z25" i="2"/>
  <c r="Z28" i="2"/>
  <c r="Z37" i="2"/>
  <c r="Z40" i="2"/>
  <c r="Z61" i="2"/>
  <c r="Z64" i="2"/>
  <c r="Z73" i="2"/>
  <c r="Z85" i="2"/>
  <c r="AA89" i="3"/>
  <c r="AA92" i="3"/>
  <c r="AA95" i="3"/>
  <c r="Z5" i="3"/>
  <c r="Z11" i="3"/>
  <c r="Z53" i="3"/>
  <c r="Z59" i="3"/>
  <c r="Z65" i="3"/>
  <c r="Z71" i="3"/>
  <c r="Z83" i="3"/>
  <c r="Z86" i="3"/>
  <c r="Z3" i="3"/>
  <c r="Z9" i="3"/>
  <c r="Z15" i="3"/>
  <c r="Z21" i="3"/>
  <c r="Z27" i="3"/>
  <c r="Z33" i="3"/>
  <c r="Z39" i="3"/>
  <c r="Z45" i="3"/>
  <c r="Z51" i="3"/>
  <c r="Z57" i="3"/>
  <c r="Z63" i="3"/>
  <c r="Z69" i="3"/>
  <c r="Z75" i="3"/>
  <c r="Z81" i="3"/>
  <c r="Z84" i="3"/>
  <c r="Z87" i="3"/>
  <c r="Z88" i="2"/>
  <c r="AA73" i="2"/>
  <c r="Z65" i="2"/>
  <c r="AA100" i="2"/>
  <c r="Z38" i="2"/>
  <c r="Z41" i="2"/>
  <c r="Z47" i="2"/>
  <c r="Z62" i="2"/>
  <c r="Z74" i="2"/>
  <c r="Z77" i="2"/>
  <c r="Z83" i="2"/>
  <c r="Z95" i="2"/>
  <c r="Z101" i="2"/>
  <c r="AM46" i="1"/>
  <c r="AM90" i="1"/>
  <c r="Z8" i="3"/>
  <c r="Z14" i="3"/>
  <c r="Z20" i="3"/>
  <c r="Z26" i="3"/>
  <c r="Z32" i="3"/>
  <c r="Z38" i="3"/>
  <c r="Z44" i="3"/>
  <c r="Z50" i="3"/>
  <c r="Z56" i="3"/>
  <c r="Z62" i="3"/>
  <c r="Z68" i="3"/>
  <c r="Z74" i="3"/>
  <c r="Z80" i="3"/>
  <c r="AA98" i="3"/>
  <c r="Z77" i="3"/>
  <c r="AM37" i="1"/>
  <c r="AA12" i="2"/>
  <c r="AA36" i="2"/>
  <c r="Z42" i="2"/>
  <c r="Z45" i="2"/>
  <c r="Z48" i="2"/>
  <c r="Z54" i="2"/>
  <c r="Z57" i="2"/>
  <c r="Z60" i="2"/>
  <c r="AA64" i="2"/>
  <c r="Z84" i="2"/>
  <c r="Z90" i="2"/>
  <c r="Z93" i="2"/>
  <c r="AA40" i="2"/>
  <c r="Z14" i="2"/>
  <c r="Z17" i="2"/>
  <c r="Z56" i="2"/>
  <c r="Z59" i="2"/>
  <c r="Z91" i="2"/>
  <c r="Z97" i="2"/>
  <c r="AA4" i="2"/>
  <c r="Z3" i="2"/>
  <c r="Z27" i="2"/>
  <c r="Z68" i="2"/>
  <c r="Z71" i="2"/>
  <c r="AA21" i="2"/>
  <c r="Z86" i="2"/>
  <c r="Z98" i="2"/>
  <c r="Z4" i="2"/>
  <c r="Z69" i="2"/>
  <c r="Z72" i="2"/>
  <c r="Z78" i="2"/>
  <c r="Z81" i="2"/>
  <c r="AM99" i="1"/>
  <c r="AM87" i="1"/>
  <c r="AM75" i="1"/>
  <c r="AM63" i="1"/>
  <c r="AM51" i="1"/>
  <c r="AM39" i="1"/>
  <c r="AM27" i="1"/>
  <c r="AM15" i="1"/>
  <c r="AM83" i="1"/>
  <c r="AM71" i="1"/>
  <c r="AM10" i="1"/>
  <c r="AM6" i="1"/>
  <c r="AA5" i="3"/>
  <c r="AA8" i="3"/>
  <c r="AA11" i="3"/>
  <c r="AA14" i="3"/>
  <c r="AA17" i="3"/>
  <c r="AA20" i="3"/>
  <c r="AA23" i="3"/>
  <c r="AA26" i="3"/>
  <c r="AA29" i="3"/>
  <c r="AA32" i="3"/>
  <c r="AA35" i="3"/>
  <c r="AA38" i="3"/>
  <c r="AA41" i="3"/>
  <c r="AA44" i="3"/>
  <c r="AA47" i="3"/>
  <c r="AA50" i="3"/>
  <c r="AA53" i="3"/>
  <c r="AA56" i="3"/>
  <c r="AA59" i="3"/>
  <c r="AA62" i="3"/>
  <c r="AA65" i="3"/>
  <c r="AA68" i="3"/>
  <c r="AA71" i="3"/>
  <c r="AA74" i="3"/>
  <c r="AA77" i="3"/>
  <c r="AA86" i="3"/>
  <c r="AA101" i="3"/>
  <c r="Z6" i="3"/>
  <c r="Z12" i="3"/>
  <c r="Z18" i="3"/>
  <c r="Z24" i="3"/>
  <c r="Z30" i="3"/>
  <c r="Z36" i="3"/>
  <c r="Z42" i="3"/>
  <c r="Z48" i="3"/>
  <c r="Z54" i="3"/>
  <c r="Z60" i="3"/>
  <c r="Z66" i="3"/>
  <c r="Z72" i="3"/>
  <c r="Z78" i="3"/>
  <c r="AA15" i="3"/>
  <c r="AA18" i="3"/>
  <c r="AA21" i="3"/>
  <c r="AA24" i="3"/>
  <c r="AA27" i="3"/>
  <c r="AA30" i="3"/>
  <c r="AA33" i="3"/>
  <c r="AA36" i="3"/>
  <c r="AA39" i="3"/>
  <c r="AA42" i="3"/>
  <c r="AA45" i="3"/>
  <c r="AA48" i="3"/>
  <c r="AA51" i="3"/>
  <c r="AA54" i="3"/>
  <c r="AA57" i="3"/>
  <c r="AA60" i="3"/>
  <c r="AA63" i="3"/>
  <c r="AA66" i="3"/>
  <c r="AA69" i="3"/>
  <c r="AA72" i="3"/>
  <c r="AA75" i="3"/>
  <c r="AA78" i="3"/>
  <c r="AA81" i="3"/>
  <c r="AA84" i="3"/>
  <c r="AA87" i="3"/>
  <c r="AA90" i="3"/>
  <c r="AA93" i="3"/>
  <c r="Z4" i="3"/>
  <c r="Z10" i="3"/>
  <c r="Z16" i="3"/>
  <c r="Z22" i="3"/>
  <c r="Z28" i="3"/>
  <c r="Z34" i="3"/>
  <c r="Z40" i="3"/>
  <c r="Z46" i="3"/>
  <c r="Z52" i="3"/>
  <c r="Z58" i="3"/>
  <c r="Z64" i="3"/>
  <c r="Z70" i="3"/>
  <c r="Z76" i="3"/>
  <c r="Z100" i="3"/>
  <c r="AA4" i="3"/>
  <c r="AA7" i="3"/>
  <c r="AA10" i="3"/>
  <c r="AA13" i="3"/>
  <c r="AA16" i="3"/>
  <c r="AA19" i="3"/>
  <c r="AA22" i="3"/>
  <c r="AA25" i="3"/>
  <c r="AA28" i="3"/>
  <c r="AA31" i="3"/>
  <c r="AA34" i="3"/>
  <c r="AA37" i="3"/>
  <c r="AA40" i="3"/>
  <c r="AA43" i="3"/>
  <c r="AA46" i="3"/>
  <c r="AA49" i="3"/>
  <c r="AA52" i="3"/>
  <c r="AA55" i="3"/>
  <c r="AA58" i="3"/>
  <c r="AA61" i="3"/>
  <c r="AA64" i="3"/>
  <c r="AA82" i="3"/>
  <c r="AA85" i="3"/>
  <c r="AA94" i="3"/>
  <c r="AA97" i="3"/>
  <c r="AA100" i="3"/>
  <c r="Z87" i="2"/>
  <c r="AA33" i="2"/>
  <c r="Z50" i="2"/>
  <c r="Z53" i="2"/>
  <c r="Z96" i="2"/>
  <c r="Z24" i="2"/>
  <c r="Z30" i="2"/>
  <c r="Z33" i="2"/>
  <c r="AA76" i="2"/>
  <c r="Z13" i="2"/>
  <c r="Z16" i="2"/>
  <c r="Z19" i="2"/>
  <c r="AA24" i="2"/>
  <c r="AA45" i="2"/>
  <c r="Z51" i="2"/>
  <c r="Z80" i="2"/>
  <c r="AA57" i="2"/>
  <c r="AA88" i="2"/>
  <c r="AA16" i="2"/>
  <c r="Z43" i="2"/>
  <c r="Z5" i="2"/>
  <c r="Z20" i="2"/>
  <c r="AA28" i="2"/>
  <c r="AA37" i="2"/>
  <c r="Z49" i="2"/>
  <c r="Z52" i="2"/>
  <c r="AA69" i="2"/>
  <c r="Z75" i="2"/>
  <c r="Z92" i="2"/>
  <c r="Z89" i="2"/>
  <c r="AA9" i="2"/>
  <c r="Z26" i="2"/>
  <c r="Z29" i="2"/>
  <c r="Z44" i="2"/>
  <c r="AA52" i="2"/>
  <c r="AA61" i="2"/>
  <c r="Z67" i="2"/>
  <c r="Z6" i="2"/>
  <c r="Z9" i="2"/>
  <c r="Z76" i="2"/>
  <c r="AA7" i="2"/>
  <c r="Z10" i="2"/>
  <c r="AA15" i="2"/>
  <c r="AA31" i="2"/>
  <c r="Z34" i="2"/>
  <c r="Z58" i="2"/>
  <c r="AA63" i="2"/>
  <c r="Z66" i="2"/>
  <c r="AA85" i="2"/>
  <c r="AA93" i="2"/>
  <c r="Z70" i="2"/>
  <c r="AA75" i="2"/>
  <c r="Z99" i="2"/>
  <c r="AA3" i="2"/>
  <c r="AA19" i="2"/>
  <c r="Z22" i="2"/>
  <c r="AA27" i="2"/>
  <c r="AA43" i="2"/>
  <c r="Z46" i="2"/>
  <c r="AA51" i="2"/>
  <c r="Z94" i="2"/>
  <c r="AA99" i="2"/>
  <c r="AA81" i="2"/>
  <c r="AA49" i="2"/>
  <c r="AA97" i="2"/>
  <c r="Z100" i="2"/>
  <c r="Z79" i="2"/>
  <c r="Z7" i="2"/>
  <c r="Z15" i="2"/>
  <c r="Z31" i="2"/>
  <c r="Z39" i="2"/>
  <c r="Z55" i="2"/>
  <c r="Z63" i="2"/>
  <c r="Z82" i="2"/>
  <c r="AA87" i="2"/>
  <c r="Z90" i="3"/>
  <c r="Z93" i="3"/>
  <c r="Z96" i="3"/>
  <c r="Z99" i="3"/>
  <c r="AA99" i="3"/>
  <c r="Z19" i="3"/>
  <c r="Z25" i="3"/>
  <c r="Z31" i="3"/>
  <c r="Z37" i="3"/>
  <c r="Z43" i="3"/>
  <c r="Z49" i="3"/>
  <c r="Z55" i="3"/>
  <c r="Z61" i="3"/>
  <c r="Z67" i="3"/>
  <c r="Z73" i="3"/>
  <c r="Z79" i="3"/>
  <c r="Z82" i="3"/>
  <c r="Z85" i="3"/>
  <c r="AA79" i="3"/>
  <c r="Z88" i="3"/>
  <c r="Z91" i="3"/>
  <c r="Z94" i="3"/>
  <c r="Z97" i="3"/>
  <c r="AA91" i="3"/>
  <c r="Z17" i="3"/>
  <c r="Z23" i="3"/>
  <c r="Z29" i="3"/>
  <c r="Z35" i="3"/>
  <c r="Z41" i="3"/>
  <c r="Z47" i="3"/>
  <c r="AA83" i="3"/>
  <c r="Z89" i="3"/>
  <c r="Z92" i="3"/>
  <c r="Z95" i="3"/>
  <c r="Z98" i="3"/>
  <c r="Z101" i="3"/>
  <c r="AA3" i="3"/>
  <c r="AA6" i="3"/>
  <c r="AA9" i="3"/>
  <c r="AA12" i="3"/>
  <c r="AA67" i="3"/>
  <c r="AA70" i="3"/>
  <c r="AA73" i="3"/>
  <c r="AA76" i="3"/>
  <c r="AA80" i="3"/>
  <c r="AA88" i="3"/>
  <c r="AA96" i="3"/>
  <c r="AA48" i="2"/>
  <c r="AA8" i="2"/>
  <c r="AA20" i="2"/>
  <c r="AA32" i="2"/>
  <c r="AA44" i="2"/>
  <c r="AA56" i="2"/>
  <c r="AA68" i="2"/>
  <c r="AA80" i="2"/>
  <c r="AA92" i="2"/>
  <c r="AA11" i="2"/>
  <c r="AA23" i="2"/>
  <c r="AA35" i="2"/>
  <c r="AA47" i="2"/>
  <c r="AA59" i="2"/>
  <c r="AA71" i="2"/>
  <c r="AA83" i="2"/>
  <c r="AA95" i="2"/>
  <c r="AA6" i="2"/>
  <c r="AA18" i="2"/>
  <c r="AA30" i="2"/>
  <c r="AA42" i="2"/>
  <c r="AA54" i="2"/>
  <c r="AA66" i="2"/>
  <c r="AA78" i="2"/>
  <c r="AA90" i="2"/>
  <c r="AA55" i="2"/>
  <c r="AA67" i="2"/>
  <c r="AA79" i="2"/>
  <c r="AA91" i="2"/>
  <c r="AA14" i="2"/>
  <c r="AA26" i="2"/>
  <c r="AA38" i="2"/>
  <c r="AA50" i="2"/>
  <c r="AA62" i="2"/>
  <c r="AA74" i="2"/>
  <c r="AA86" i="2"/>
  <c r="AA98" i="2"/>
  <c r="AA5" i="2"/>
  <c r="AA17" i="2"/>
  <c r="AA29" i="2"/>
  <c r="AA41" i="2"/>
  <c r="AA53" i="2"/>
  <c r="AA65" i="2"/>
  <c r="AA77" i="2"/>
  <c r="AA89" i="2"/>
  <c r="AA101" i="2"/>
  <c r="AA60" i="2"/>
  <c r="AA72" i="2"/>
  <c r="AA84" i="2"/>
  <c r="AA96" i="2"/>
  <c r="AA39" i="2"/>
  <c r="AA10" i="2"/>
  <c r="AA22" i="2"/>
  <c r="AA34" i="2"/>
  <c r="AA46" i="2"/>
  <c r="AA58" i="2"/>
  <c r="AA70" i="2"/>
  <c r="AA82" i="2"/>
  <c r="AA94" i="2"/>
  <c r="AM9" i="1"/>
  <c r="AM93" i="1"/>
  <c r="AM81" i="1"/>
  <c r="AM57" i="1"/>
  <c r="AM33" i="1"/>
  <c r="AM68" i="1"/>
  <c r="AM44" i="1"/>
  <c r="AM19" i="1"/>
  <c r="AM35" i="1"/>
  <c r="AM47" i="1"/>
  <c r="AM11" i="1"/>
  <c r="AM94" i="1"/>
  <c r="AM82" i="1"/>
  <c r="AM70" i="1"/>
  <c r="AM58" i="1"/>
  <c r="AM34" i="1"/>
  <c r="AM22" i="1"/>
  <c r="AM69" i="1"/>
  <c r="AM45" i="1"/>
  <c r="AM21" i="1"/>
  <c r="AM59" i="1"/>
  <c r="AM97" i="1"/>
  <c r="AM85" i="1"/>
  <c r="AM73" i="1"/>
  <c r="AM61" i="1"/>
  <c r="AM49" i="1"/>
  <c r="AM25" i="1"/>
  <c r="AM13" i="1"/>
  <c r="AM42" i="1"/>
  <c r="AM8" i="1"/>
  <c r="AM78" i="1"/>
  <c r="AM54" i="1"/>
  <c r="AM14" i="1"/>
  <c r="AL5" i="1"/>
  <c r="AL21" i="1"/>
  <c r="AM95" i="1"/>
  <c r="AM23" i="1"/>
  <c r="AL98" i="1"/>
  <c r="AL95" i="1"/>
  <c r="AM92" i="1"/>
  <c r="AM80" i="1"/>
  <c r="AM56" i="1"/>
  <c r="AM32" i="1"/>
  <c r="AM20" i="1"/>
  <c r="AM43" i="1"/>
  <c r="AM30" i="1"/>
  <c r="AM66" i="1"/>
  <c r="AM18" i="1"/>
  <c r="AM53" i="1"/>
  <c r="AL13" i="1"/>
  <c r="AL17" i="1"/>
  <c r="AM91" i="1"/>
  <c r="AM79" i="1"/>
  <c r="AM67" i="1"/>
  <c r="AM55" i="1"/>
  <c r="AM31" i="1"/>
  <c r="AM7" i="1"/>
  <c r="AL9" i="1"/>
  <c r="AM41" i="1"/>
  <c r="AM5" i="1"/>
  <c r="AM77" i="1"/>
  <c r="AM101" i="1"/>
  <c r="AM65" i="1"/>
  <c r="AM29" i="1"/>
  <c r="AM89" i="1"/>
  <c r="AM17" i="1"/>
  <c r="AM50" i="1"/>
  <c r="AL29" i="1"/>
  <c r="AM38" i="1"/>
  <c r="AM26" i="1"/>
  <c r="AM100" i="1"/>
  <c r="AM88" i="1"/>
  <c r="AM76" i="1"/>
  <c r="AM64" i="1"/>
  <c r="AM52" i="1"/>
  <c r="AM40" i="1"/>
  <c r="AM28" i="1"/>
  <c r="AM16" i="1"/>
  <c r="AM4" i="1"/>
  <c r="AL97" i="1"/>
  <c r="AM98" i="1"/>
  <c r="AM86" i="1"/>
  <c r="AM74" i="1"/>
  <c r="AM62" i="1"/>
  <c r="AM96" i="1"/>
  <c r="AM84" i="1"/>
  <c r="AM72" i="1"/>
  <c r="AM60" i="1"/>
  <c r="AM48" i="1"/>
  <c r="AM36" i="1"/>
  <c r="AM24" i="1"/>
  <c r="AM12" i="1"/>
  <c r="AM3" i="1"/>
  <c r="AL99" i="1"/>
  <c r="AL87" i="1"/>
  <c r="AL83" i="1"/>
  <c r="AL79" i="1"/>
  <c r="AL75" i="1"/>
  <c r="AL71" i="1"/>
  <c r="AL67" i="1"/>
  <c r="AL63" i="1"/>
  <c r="AL59" i="1"/>
  <c r="AL55" i="1"/>
  <c r="AL47" i="1"/>
  <c r="AL43" i="1"/>
  <c r="AL39" i="1"/>
  <c r="AL35" i="1"/>
  <c r="AL31" i="1"/>
  <c r="AL27" i="1"/>
  <c r="AL23" i="1"/>
  <c r="AL19" i="1"/>
  <c r="AL15" i="1"/>
  <c r="AL11" i="1"/>
  <c r="AL7" i="1"/>
  <c r="AL3" i="1"/>
  <c r="AL90" i="1"/>
  <c r="AL86" i="1"/>
  <c r="AL82" i="1"/>
  <c r="AL78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8" i="1"/>
  <c r="AL14" i="1"/>
  <c r="AL10" i="1"/>
  <c r="AL6" i="1"/>
  <c r="AL101" i="1"/>
  <c r="AL94" i="1"/>
  <c r="AL89" i="1"/>
  <c r="AL69" i="1"/>
  <c r="AL41" i="1"/>
  <c r="AL93" i="1"/>
  <c r="AL73" i="1"/>
  <c r="AL53" i="1"/>
  <c r="AL37" i="1"/>
  <c r="AL85" i="1"/>
  <c r="AL77" i="1"/>
  <c r="AL65" i="1"/>
  <c r="AL57" i="1"/>
  <c r="AL49" i="1"/>
  <c r="AL45" i="1"/>
  <c r="AL33" i="1"/>
  <c r="AL25" i="1"/>
  <c r="AL100" i="1"/>
  <c r="AL96" i="1"/>
  <c r="AL92" i="1"/>
  <c r="AL88" i="1"/>
  <c r="AL84" i="1"/>
  <c r="AL80" i="1"/>
  <c r="AL76" i="1"/>
  <c r="AL72" i="1"/>
  <c r="AL68" i="1"/>
  <c r="AL64" i="1"/>
  <c r="AL60" i="1"/>
  <c r="AL56" i="1"/>
  <c r="AL48" i="1"/>
  <c r="AL44" i="1"/>
  <c r="AL40" i="1"/>
  <c r="AL36" i="1"/>
  <c r="AL32" i="1"/>
  <c r="AL28" i="1"/>
  <c r="AL24" i="1"/>
  <c r="AL20" i="1"/>
  <c r="AL16" i="1"/>
  <c r="AL12" i="1"/>
  <c r="AL8" i="1"/>
  <c r="AL4" i="1"/>
  <c r="AL81" i="1"/>
  <c r="AL61" i="1"/>
  <c r="AL91" i="1"/>
  <c r="AL51" i="1"/>
</calcChain>
</file>

<file path=xl/sharedStrings.xml><?xml version="1.0" encoding="utf-8"?>
<sst xmlns="http://schemas.openxmlformats.org/spreadsheetml/2006/main" count="959" uniqueCount="144">
  <si>
    <t>Hawk ID</t>
  </si>
  <si>
    <t>rho1 (km/hr)</t>
  </si>
  <si>
    <t>rho0 (km/hr)</t>
  </si>
  <si>
    <t>t1 (days)</t>
  </si>
  <si>
    <t>t2 (days)</t>
  </si>
  <si>
    <t>kappa0</t>
  </si>
  <si>
    <t>kappa1</t>
  </si>
  <si>
    <t>t3 (days)</t>
  </si>
  <si>
    <t>t4 (days)</t>
  </si>
  <si>
    <t>Neg. logLik</t>
  </si>
  <si>
    <t>AIC</t>
  </si>
  <si>
    <t>BIC</t>
  </si>
  <si>
    <t>dAIC</t>
  </si>
  <si>
    <t>dBIC</t>
  </si>
  <si>
    <t>Caribou ID</t>
  </si>
  <si>
    <t>centre (days)</t>
  </si>
  <si>
    <t>quarter-duration (days)</t>
  </si>
  <si>
    <t>Bear ID</t>
  </si>
  <si>
    <t>Year</t>
  </si>
  <si>
    <t>Season</t>
  </si>
  <si>
    <t>Fall</t>
  </si>
  <si>
    <t>Spring</t>
  </si>
  <si>
    <t>189a</t>
  </si>
  <si>
    <t>191a</t>
  </si>
  <si>
    <t>192a</t>
  </si>
  <si>
    <t>193b</t>
  </si>
  <si>
    <t>196a</t>
  </si>
  <si>
    <t>202a</t>
  </si>
  <si>
    <t>202b</t>
  </si>
  <si>
    <t>206b</t>
  </si>
  <si>
    <t>300a</t>
  </si>
  <si>
    <t>301a</t>
  </si>
  <si>
    <t>302a</t>
  </si>
  <si>
    <t>303a</t>
  </si>
  <si>
    <t>396a</t>
  </si>
  <si>
    <t>590a</t>
  </si>
  <si>
    <t>591a</t>
  </si>
  <si>
    <t>593a</t>
  </si>
  <si>
    <t>803a</t>
  </si>
  <si>
    <t>804a</t>
  </si>
  <si>
    <t>805a</t>
  </si>
  <si>
    <t>806a</t>
  </si>
  <si>
    <t>872a</t>
  </si>
  <si>
    <t>873a</t>
  </si>
  <si>
    <t># Steps</t>
  </si>
  <si>
    <t>395a</t>
  </si>
  <si>
    <t>BL0550413</t>
  </si>
  <si>
    <t>BL0560413</t>
  </si>
  <si>
    <t>BL0580413</t>
  </si>
  <si>
    <t>QM0380404</t>
  </si>
  <si>
    <t>QM0430404</t>
  </si>
  <si>
    <t>QM0440404</t>
  </si>
  <si>
    <t>QM0450404</t>
  </si>
  <si>
    <t>QM0480306</t>
  </si>
  <si>
    <t>QM0490306</t>
  </si>
  <si>
    <t>QM0520306</t>
  </si>
  <si>
    <t>QM0540306</t>
  </si>
  <si>
    <t>QM0590306</t>
  </si>
  <si>
    <t>QM0600306</t>
  </si>
  <si>
    <t>QM0700508</t>
  </si>
  <si>
    <t>QM0720508</t>
  </si>
  <si>
    <t>QM0740508</t>
  </si>
  <si>
    <t>QM0750508</t>
  </si>
  <si>
    <t>QM0790508</t>
  </si>
  <si>
    <t>QM0800508</t>
  </si>
  <si>
    <t>QM0810508</t>
  </si>
  <si>
    <t>QM0820508</t>
  </si>
  <si>
    <t>QM0830508</t>
  </si>
  <si>
    <t>QM0870508</t>
  </si>
  <si>
    <t>QM0880508</t>
  </si>
  <si>
    <t>QM0900411</t>
  </si>
  <si>
    <t>QM0920411</t>
  </si>
  <si>
    <t>QM0940411</t>
  </si>
  <si>
    <t>QM0970411</t>
  </si>
  <si>
    <t>QM0990411</t>
  </si>
  <si>
    <t>QM1010411</t>
  </si>
  <si>
    <t>QM1020411</t>
  </si>
  <si>
    <t>QM1030411</t>
  </si>
  <si>
    <t>QM1060411</t>
  </si>
  <si>
    <t>QM1070411</t>
  </si>
  <si>
    <t>QM1100411</t>
  </si>
  <si>
    <t>QM1130411</t>
  </si>
  <si>
    <t>QM1140411</t>
  </si>
  <si>
    <t>GF1004</t>
  </si>
  <si>
    <t>GF1005</t>
  </si>
  <si>
    <t>GF1008</t>
  </si>
  <si>
    <t>GF1016</t>
  </si>
  <si>
    <t>GF1041</t>
  </si>
  <si>
    <t>GF1079</t>
  </si>
  <si>
    <t>GF1084</t>
  </si>
  <si>
    <t>GF1086</t>
  </si>
  <si>
    <t>GF1087</t>
  </si>
  <si>
    <t>GF1089</t>
  </si>
  <si>
    <t>GF1092</t>
  </si>
  <si>
    <t>GF1096</t>
  </si>
  <si>
    <t>GF1099</t>
  </si>
  <si>
    <t>GF1106</t>
  </si>
  <si>
    <t>GF1107</t>
  </si>
  <si>
    <t>GF1108</t>
  </si>
  <si>
    <t>GF1130</t>
  </si>
  <si>
    <t>GF1134</t>
  </si>
  <si>
    <t>GF1137</t>
  </si>
  <si>
    <t>GF1141</t>
  </si>
  <si>
    <t>GF1142</t>
  </si>
  <si>
    <t>GF1154</t>
  </si>
  <si>
    <t>GF1167</t>
  </si>
  <si>
    <t>GM1009</t>
  </si>
  <si>
    <t>GM1046</t>
  </si>
  <si>
    <t>GM1085</t>
  </si>
  <si>
    <t>GM1132</t>
  </si>
  <si>
    <t>GM1133</t>
  </si>
  <si>
    <t>Den exit (days)</t>
  </si>
  <si>
    <t>Den entry (days)</t>
  </si>
  <si>
    <t>intensity (km^2)</t>
  </si>
  <si>
    <t>One-migration model (k = 1) estimates</t>
  </si>
  <si>
    <t>Two-migration model (k = 2) estimates</t>
  </si>
  <si>
    <t>One-migration model (k = 1) 95% confidence intervals</t>
  </si>
  <si>
    <t>t1</t>
  </si>
  <si>
    <t>t2</t>
  </si>
  <si>
    <t>rho0</t>
  </si>
  <si>
    <t>rho1</t>
  </si>
  <si>
    <t>1-migration model (k = 1) with t2 fixed (DeMars et al., 2013) estimates</t>
  </si>
  <si>
    <t>1-migration model (k = 1) estimates</t>
  </si>
  <si>
    <t>NSD model (Bunnefeld et al., 2011) estimates</t>
  </si>
  <si>
    <t>1-migration model with t2 fixed 95% confidence intervals</t>
  </si>
  <si>
    <t>#</t>
  </si>
  <si>
    <t>True parameter values (k = 2)</t>
  </si>
  <si>
    <t>Parameter estimates (k = 2)</t>
  </si>
  <si>
    <t>Parameter estimates (k = 1)</t>
  </si>
  <si>
    <t>---</t>
  </si>
  <si>
    <t>rho0 (km)</t>
  </si>
  <si>
    <t>rho1 (km)</t>
  </si>
  <si>
    <t>True parameter values</t>
  </si>
  <si>
    <t>Parameter estimates (our model)</t>
  </si>
  <si>
    <t>centre</t>
  </si>
  <si>
    <t>quarter-duration</t>
  </si>
  <si>
    <t>intensity</t>
  </si>
  <si>
    <t>FPT model estimates</t>
  </si>
  <si>
    <t>NSD model estimates</t>
  </si>
  <si>
    <t>PELT model estimates</t>
  </si>
  <si>
    <t>Bias (our model)</t>
  </si>
  <si>
    <t>Bias (NSD model)</t>
  </si>
  <si>
    <t>Bias (FPT model)</t>
  </si>
  <si>
    <t>Bias (PELT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</si>
</sst>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3636-9A3B-4F60-B8B3-80D63CC7633C}">
  <dimension ref="A1:AH59"/>
  <sheetViews>
    <sheetView tabSelected="1" workbookViewId="0">
      <pane xSplit="7" ySplit="2" topLeftCell="K11" activePane="bottomRight" state="frozen"/>
      <selection pane="topRight" activeCell="H1" sqref="H1"/>
      <selection pane="bottomLeft" activeCell="A3" sqref="A3"/>
      <selection pane="bottomRight" activeCell="Y18" sqref="Y18"/>
    </sheetView>
  </sheetViews>
  <sheetFormatPr defaultRowHeight="12.3" x14ac:dyDescent="0.4"/>
  <cols>
    <col min="1" max="2" width="2.71875" style="1" bestFit="1" customWidth="1"/>
    <col min="3" max="3" width="3.71875" style="1" bestFit="1" customWidth="1"/>
    <col min="4" max="5" width="4.6640625" style="4" bestFit="1" customWidth="1"/>
    <col min="6" max="7" width="6.94140625" style="4" bestFit="1" customWidth="1"/>
    <col min="8" max="8" width="4.21875" style="19" bestFit="1" customWidth="1"/>
    <col min="9" max="9" width="5.21875" style="4" bestFit="1" customWidth="1"/>
    <col min="10" max="10" width="4.6640625" style="7" bestFit="1" customWidth="1"/>
    <col min="11" max="11" width="4.6640625" style="4" bestFit="1" customWidth="1"/>
    <col min="12" max="13" width="6.94140625" style="5" bestFit="1" customWidth="1"/>
    <col min="14" max="14" width="3.83203125" style="11" bestFit="1" customWidth="1"/>
    <col min="15" max="15" width="3.83203125" style="4" bestFit="1" customWidth="1"/>
    <col min="16" max="16" width="4.83203125" style="7" bestFit="1" customWidth="1"/>
    <col min="17" max="17" width="4.83203125" style="4" bestFit="1" customWidth="1"/>
    <col min="18" max="19" width="6.94140625" style="5" bestFit="1" customWidth="1"/>
    <col min="20" max="20" width="6.1640625" style="20" bestFit="1" customWidth="1"/>
    <col min="21" max="21" width="14.94140625" style="1" bestFit="1" customWidth="1"/>
    <col min="22" max="22" width="4.21875" style="1" bestFit="1" customWidth="1"/>
    <col min="23" max="23" width="5.21875" style="1" bestFit="1" customWidth="1"/>
    <col min="24" max="24" width="8.21875" style="1" bestFit="1" customWidth="1"/>
    <col min="25" max="25" width="8.21875" style="12" customWidth="1"/>
    <col min="26" max="26" width="8.21875" style="1" customWidth="1"/>
    <col min="27" max="27" width="11.27734375" style="20" customWidth="1"/>
    <col min="28" max="28" width="11.27734375" style="1" customWidth="1"/>
    <col min="29" max="29" width="8.21875" style="12" customWidth="1"/>
    <col min="30" max="30" width="8.21875" style="1" customWidth="1"/>
    <col min="31" max="31" width="11.27734375" style="20" customWidth="1"/>
    <col min="32" max="32" width="11.27734375" style="1" customWidth="1"/>
    <col min="33" max="33" width="9.5" style="12" customWidth="1"/>
    <col min="34" max="34" width="9.5" style="1" customWidth="1"/>
    <col min="35" max="16384" width="8.88671875" style="1"/>
  </cols>
  <sheetData>
    <row r="1" spans="1:34" s="2" customFormat="1" x14ac:dyDescent="0.4">
      <c r="A1" s="21" t="s">
        <v>125</v>
      </c>
      <c r="B1" s="21" t="s">
        <v>132</v>
      </c>
      <c r="C1" s="21"/>
      <c r="D1" s="21"/>
      <c r="E1" s="21"/>
      <c r="F1" s="21"/>
      <c r="G1" s="21"/>
      <c r="H1" s="21" t="s">
        <v>133</v>
      </c>
      <c r="I1" s="21"/>
      <c r="J1" s="21"/>
      <c r="K1" s="21"/>
      <c r="L1" s="21"/>
      <c r="M1" s="21"/>
      <c r="N1" s="22" t="s">
        <v>140</v>
      </c>
      <c r="O1" s="21"/>
      <c r="P1" s="21"/>
      <c r="Q1" s="21"/>
      <c r="R1" s="21"/>
      <c r="S1" s="21"/>
      <c r="T1" s="23" t="s">
        <v>138</v>
      </c>
      <c r="U1" s="21"/>
      <c r="V1" s="21"/>
      <c r="W1" s="21"/>
      <c r="X1" s="21"/>
      <c r="Y1" s="22" t="s">
        <v>141</v>
      </c>
      <c r="Z1" s="21"/>
      <c r="AA1" s="23" t="s">
        <v>137</v>
      </c>
      <c r="AB1" s="21"/>
      <c r="AC1" s="22" t="s">
        <v>142</v>
      </c>
      <c r="AD1" s="21"/>
      <c r="AE1" s="23" t="s">
        <v>139</v>
      </c>
      <c r="AF1" s="21"/>
      <c r="AG1" s="22" t="s">
        <v>143</v>
      </c>
      <c r="AH1" s="21"/>
    </row>
    <row r="2" spans="1:34" s="2" customFormat="1" x14ac:dyDescent="0.4">
      <c r="A2" s="21"/>
      <c r="B2" s="2" t="s">
        <v>117</v>
      </c>
      <c r="C2" s="2" t="s">
        <v>118</v>
      </c>
      <c r="D2" s="3" t="s">
        <v>119</v>
      </c>
      <c r="E2" s="3" t="s">
        <v>120</v>
      </c>
      <c r="F2" s="3" t="s">
        <v>5</v>
      </c>
      <c r="G2" s="3" t="s">
        <v>6</v>
      </c>
      <c r="H2" s="18" t="s">
        <v>117</v>
      </c>
      <c r="I2" s="2" t="s">
        <v>118</v>
      </c>
      <c r="J2" s="3" t="s">
        <v>119</v>
      </c>
      <c r="K2" s="3" t="s">
        <v>120</v>
      </c>
      <c r="L2" s="3" t="s">
        <v>5</v>
      </c>
      <c r="M2" s="3" t="s">
        <v>6</v>
      </c>
      <c r="N2" s="10" t="s">
        <v>117</v>
      </c>
      <c r="O2" s="2" t="s">
        <v>118</v>
      </c>
      <c r="P2" s="3" t="s">
        <v>119</v>
      </c>
      <c r="Q2" s="3" t="s">
        <v>120</v>
      </c>
      <c r="R2" s="15" t="s">
        <v>5</v>
      </c>
      <c r="S2" s="15" t="s">
        <v>6</v>
      </c>
      <c r="T2" s="18" t="s">
        <v>134</v>
      </c>
      <c r="U2" s="2" t="s">
        <v>135</v>
      </c>
      <c r="V2" s="2" t="s">
        <v>117</v>
      </c>
      <c r="W2" s="2" t="s">
        <v>118</v>
      </c>
      <c r="X2" s="2" t="s">
        <v>136</v>
      </c>
      <c r="Y2" s="10" t="s">
        <v>117</v>
      </c>
      <c r="Z2" s="2" t="s">
        <v>118</v>
      </c>
      <c r="AA2" s="18" t="s">
        <v>117</v>
      </c>
      <c r="AB2" s="2" t="s">
        <v>118</v>
      </c>
      <c r="AC2" s="10" t="s">
        <v>117</v>
      </c>
      <c r="AD2" s="2" t="s">
        <v>118</v>
      </c>
      <c r="AE2" s="18" t="s">
        <v>117</v>
      </c>
      <c r="AF2" s="2" t="s">
        <v>118</v>
      </c>
      <c r="AG2" s="10" t="s">
        <v>117</v>
      </c>
      <c r="AH2" s="2" t="s">
        <v>118</v>
      </c>
    </row>
    <row r="3" spans="1:34" x14ac:dyDescent="0.4">
      <c r="A3" s="1">
        <v>1</v>
      </c>
      <c r="B3" s="1">
        <v>70</v>
      </c>
      <c r="C3" s="1">
        <v>100</v>
      </c>
      <c r="D3" s="4">
        <v>5</v>
      </c>
      <c r="E3" s="4">
        <v>40</v>
      </c>
      <c r="F3" s="4">
        <v>0</v>
      </c>
      <c r="G3" s="4">
        <v>0.5</v>
      </c>
      <c r="H3" s="19">
        <v>71</v>
      </c>
      <c r="I3" s="4">
        <v>101</v>
      </c>
      <c r="J3" s="7">
        <v>5.1136141070000001</v>
      </c>
      <c r="K3" s="4">
        <v>38.202842580000002</v>
      </c>
      <c r="L3" s="5">
        <v>0</v>
      </c>
      <c r="M3" s="5">
        <v>0.56232138600000003</v>
      </c>
      <c r="N3" s="11">
        <f>H3-B3</f>
        <v>1</v>
      </c>
      <c r="O3" s="4">
        <f t="shared" ref="O3:S3" si="0">I3-C3</f>
        <v>1</v>
      </c>
      <c r="P3" s="7">
        <f t="shared" si="0"/>
        <v>0.11361410700000008</v>
      </c>
      <c r="Q3" s="4">
        <f t="shared" si="0"/>
        <v>-1.7971574199999978</v>
      </c>
      <c r="R3" s="5">
        <f t="shared" si="0"/>
        <v>0</v>
      </c>
      <c r="S3" s="5">
        <f t="shared" si="0"/>
        <v>6.2321386000000034E-2</v>
      </c>
      <c r="T3" s="19">
        <v>74.926937010000003</v>
      </c>
      <c r="U3" s="7">
        <v>1</v>
      </c>
      <c r="V3" s="4">
        <v>72.926937010000003</v>
      </c>
      <c r="W3" s="4">
        <v>76.926937010000003</v>
      </c>
      <c r="X3" s="8">
        <v>105134.0439</v>
      </c>
      <c r="Y3" s="11">
        <f t="shared" ref="Y3:Y34" si="1">V3-B3</f>
        <v>2.9269370100000032</v>
      </c>
      <c r="Z3" s="4">
        <f t="shared" ref="Z3:Z34" si="2">W3-C3</f>
        <v>-23.073062989999997</v>
      </c>
      <c r="AA3" s="19">
        <v>57.5</v>
      </c>
      <c r="AB3" s="4">
        <v>112.5</v>
      </c>
      <c r="AC3" s="11">
        <f t="shared" ref="AC3:AC34" si="3">AA3-B3</f>
        <v>-12.5</v>
      </c>
      <c r="AD3" s="4">
        <f t="shared" ref="AD3:AD34" si="4">AB3-C3</f>
        <v>12.5</v>
      </c>
      <c r="AE3" s="19">
        <v>72</v>
      </c>
      <c r="AF3" s="4">
        <v>85</v>
      </c>
      <c r="AG3" s="11">
        <f t="shared" ref="AG3:AG34" si="5">AE3-B3</f>
        <v>2</v>
      </c>
      <c r="AH3" s="4">
        <f t="shared" ref="AH3:AH34" si="6">AF3-C3</f>
        <v>-15</v>
      </c>
    </row>
    <row r="4" spans="1:34" x14ac:dyDescent="0.4">
      <c r="A4" s="1">
        <v>2</v>
      </c>
      <c r="B4" s="1">
        <v>70</v>
      </c>
      <c r="C4" s="1">
        <v>100</v>
      </c>
      <c r="D4" s="4">
        <v>5</v>
      </c>
      <c r="E4" s="4">
        <v>40</v>
      </c>
      <c r="F4" s="4">
        <v>0</v>
      </c>
      <c r="G4" s="4">
        <v>0.5</v>
      </c>
      <c r="H4" s="19">
        <v>70</v>
      </c>
      <c r="I4" s="4">
        <v>101</v>
      </c>
      <c r="J4" s="7">
        <v>5.3859181329999997</v>
      </c>
      <c r="K4" s="4">
        <v>30.781996169999999</v>
      </c>
      <c r="L4" s="5">
        <v>0</v>
      </c>
      <c r="M4" s="5">
        <v>0.60696231</v>
      </c>
      <c r="N4" s="11">
        <f t="shared" ref="N4:N52" si="7">H4-B4</f>
        <v>0</v>
      </c>
      <c r="O4" s="4">
        <f t="shared" ref="O4:O52" si="8">I4-C4</f>
        <v>1</v>
      </c>
      <c r="P4" s="7">
        <f t="shared" ref="P4:P52" si="9">J4-D4</f>
        <v>0.38591813299999966</v>
      </c>
      <c r="Q4" s="4">
        <f t="shared" ref="Q4:Q52" si="10">K4-E4</f>
        <v>-9.2180038300000007</v>
      </c>
      <c r="R4" s="5">
        <f t="shared" ref="R4:R52" si="11">L4-F4</f>
        <v>0</v>
      </c>
      <c r="S4" s="5">
        <f t="shared" ref="S4:S52" si="12">M4-G4</f>
        <v>0.10696231</v>
      </c>
      <c r="T4" s="19">
        <v>73.842567560000006</v>
      </c>
      <c r="U4" s="7">
        <v>1</v>
      </c>
      <c r="V4" s="4">
        <v>71.842567560000006</v>
      </c>
      <c r="W4" s="4">
        <v>75.842567560000006</v>
      </c>
      <c r="X4" s="8">
        <v>22307.320650000001</v>
      </c>
      <c r="Y4" s="11">
        <f t="shared" si="1"/>
        <v>1.8425675600000062</v>
      </c>
      <c r="Z4" s="4">
        <f t="shared" si="2"/>
        <v>-24.157432439999994</v>
      </c>
      <c r="AA4" s="19">
        <v>72.5</v>
      </c>
      <c r="AB4" s="4">
        <v>98.5</v>
      </c>
      <c r="AC4" s="11">
        <f t="shared" si="3"/>
        <v>2.5</v>
      </c>
      <c r="AD4" s="4">
        <f t="shared" si="4"/>
        <v>-1.5</v>
      </c>
      <c r="AE4" s="19">
        <v>70</v>
      </c>
      <c r="AF4" s="4">
        <v>97</v>
      </c>
      <c r="AG4" s="11">
        <f t="shared" si="5"/>
        <v>0</v>
      </c>
      <c r="AH4" s="4">
        <f t="shared" si="6"/>
        <v>-3</v>
      </c>
    </row>
    <row r="5" spans="1:34" x14ac:dyDescent="0.4">
      <c r="A5" s="1">
        <v>3</v>
      </c>
      <c r="B5" s="1">
        <v>70</v>
      </c>
      <c r="C5" s="1">
        <v>100</v>
      </c>
      <c r="D5" s="4">
        <v>5</v>
      </c>
      <c r="E5" s="4">
        <v>40</v>
      </c>
      <c r="F5" s="4">
        <v>0</v>
      </c>
      <c r="G5" s="4">
        <v>0.5</v>
      </c>
      <c r="H5" s="19">
        <v>67</v>
      </c>
      <c r="I5" s="4">
        <v>98</v>
      </c>
      <c r="J5" s="7">
        <v>4.6878312910000002</v>
      </c>
      <c r="K5" s="4">
        <v>24.66642444</v>
      </c>
      <c r="L5" s="5">
        <v>4.1760317999999998E-2</v>
      </c>
      <c r="M5" s="5">
        <v>0.76135390199999997</v>
      </c>
      <c r="N5" s="11">
        <f t="shared" si="7"/>
        <v>-3</v>
      </c>
      <c r="O5" s="4">
        <f t="shared" si="8"/>
        <v>-2</v>
      </c>
      <c r="P5" s="7">
        <f t="shared" si="9"/>
        <v>-0.31216870899999982</v>
      </c>
      <c r="Q5" s="4">
        <f t="shared" si="10"/>
        <v>-15.33357556</v>
      </c>
      <c r="R5" s="5">
        <f t="shared" si="11"/>
        <v>4.1760317999999998E-2</v>
      </c>
      <c r="S5" s="5">
        <f t="shared" si="12"/>
        <v>0.26135390199999997</v>
      </c>
      <c r="T5" s="19">
        <v>87.448798229999994</v>
      </c>
      <c r="U5" s="7">
        <v>2.0955010129999998</v>
      </c>
      <c r="V5" s="4">
        <v>83.257796209999995</v>
      </c>
      <c r="W5" s="4">
        <v>91.639800260000001</v>
      </c>
      <c r="X5" s="8">
        <v>183544.74669999999</v>
      </c>
      <c r="Y5" s="11">
        <f t="shared" si="1"/>
        <v>13.257796209999995</v>
      </c>
      <c r="Z5" s="4">
        <f t="shared" si="2"/>
        <v>-8.3601997399999988</v>
      </c>
      <c r="AA5" s="19">
        <v>12.5</v>
      </c>
      <c r="AB5" s="4">
        <v>130.5</v>
      </c>
      <c r="AC5" s="11">
        <f t="shared" si="3"/>
        <v>-57.5</v>
      </c>
      <c r="AD5" s="4">
        <f t="shared" si="4"/>
        <v>30.5</v>
      </c>
      <c r="AE5" s="19">
        <v>69</v>
      </c>
      <c r="AF5" s="4">
        <v>73</v>
      </c>
      <c r="AG5" s="11">
        <f t="shared" si="5"/>
        <v>-1</v>
      </c>
      <c r="AH5" s="4">
        <f t="shared" si="6"/>
        <v>-27</v>
      </c>
    </row>
    <row r="6" spans="1:34" x14ac:dyDescent="0.4">
      <c r="A6" s="1">
        <v>4</v>
      </c>
      <c r="B6" s="1">
        <v>70</v>
      </c>
      <c r="C6" s="1">
        <v>100</v>
      </c>
      <c r="D6" s="4">
        <v>5</v>
      </c>
      <c r="E6" s="4">
        <v>40</v>
      </c>
      <c r="F6" s="4">
        <v>0</v>
      </c>
      <c r="G6" s="4">
        <v>0.5</v>
      </c>
      <c r="H6" s="19">
        <v>70</v>
      </c>
      <c r="I6" s="4">
        <v>102</v>
      </c>
      <c r="J6" s="7">
        <v>4.1057915039999999</v>
      </c>
      <c r="K6" s="4">
        <v>35.504210649999997</v>
      </c>
      <c r="L6" s="5">
        <v>0</v>
      </c>
      <c r="M6" s="5">
        <v>0.34732895200000002</v>
      </c>
      <c r="N6" s="11">
        <f t="shared" si="7"/>
        <v>0</v>
      </c>
      <c r="O6" s="4">
        <f t="shared" si="8"/>
        <v>2</v>
      </c>
      <c r="P6" s="7">
        <f t="shared" si="9"/>
        <v>-0.89420849600000007</v>
      </c>
      <c r="Q6" s="4">
        <f t="shared" si="10"/>
        <v>-4.4957893500000026</v>
      </c>
      <c r="R6" s="5">
        <f t="shared" si="11"/>
        <v>0</v>
      </c>
      <c r="S6" s="5">
        <f t="shared" si="12"/>
        <v>-0.15267104799999998</v>
      </c>
      <c r="T6" s="19">
        <v>83.087514569999996</v>
      </c>
      <c r="U6" s="7">
        <v>2.2009741360000001</v>
      </c>
      <c r="V6" s="4">
        <v>78.685566300000005</v>
      </c>
      <c r="W6" s="4">
        <v>87.489462840000002</v>
      </c>
      <c r="X6" s="8">
        <v>132053.12640000001</v>
      </c>
      <c r="Y6" s="11">
        <f t="shared" si="1"/>
        <v>8.685566300000005</v>
      </c>
      <c r="Z6" s="4">
        <f t="shared" si="2"/>
        <v>-12.510537159999998</v>
      </c>
      <c r="AA6" s="19">
        <v>70.5</v>
      </c>
      <c r="AB6" s="4">
        <v>100.5</v>
      </c>
      <c r="AC6" s="11">
        <f t="shared" si="3"/>
        <v>0.5</v>
      </c>
      <c r="AD6" s="4">
        <f t="shared" si="4"/>
        <v>0.5</v>
      </c>
      <c r="AE6" s="19">
        <v>68</v>
      </c>
      <c r="AF6" s="4">
        <v>99</v>
      </c>
      <c r="AG6" s="11">
        <f t="shared" si="5"/>
        <v>-2</v>
      </c>
      <c r="AH6" s="4">
        <f t="shared" si="6"/>
        <v>-1</v>
      </c>
    </row>
    <row r="7" spans="1:34" x14ac:dyDescent="0.4">
      <c r="A7" s="1">
        <v>5</v>
      </c>
      <c r="B7" s="1">
        <v>70</v>
      </c>
      <c r="C7" s="1">
        <v>100</v>
      </c>
      <c r="D7" s="4">
        <v>5</v>
      </c>
      <c r="E7" s="4">
        <v>40</v>
      </c>
      <c r="F7" s="4">
        <v>0</v>
      </c>
      <c r="G7" s="4">
        <v>0.5</v>
      </c>
      <c r="H7" s="19">
        <v>71</v>
      </c>
      <c r="I7" s="4">
        <v>101</v>
      </c>
      <c r="J7" s="7">
        <v>4.7819308930000002</v>
      </c>
      <c r="K7" s="4">
        <v>49.098843039999998</v>
      </c>
      <c r="L7" s="5">
        <v>0</v>
      </c>
      <c r="M7" s="5">
        <v>0.77231284700000002</v>
      </c>
      <c r="N7" s="11">
        <f t="shared" si="7"/>
        <v>1</v>
      </c>
      <c r="O7" s="4">
        <f t="shared" si="8"/>
        <v>1</v>
      </c>
      <c r="P7" s="7">
        <f t="shared" si="9"/>
        <v>-0.21806910699999982</v>
      </c>
      <c r="Q7" s="4">
        <f t="shared" si="10"/>
        <v>9.0988430399999984</v>
      </c>
      <c r="R7" s="5">
        <f t="shared" si="11"/>
        <v>0</v>
      </c>
      <c r="S7" s="5">
        <f t="shared" si="12"/>
        <v>0.27231284700000002</v>
      </c>
      <c r="T7" s="19">
        <v>76.098704760000004</v>
      </c>
      <c r="U7" s="7">
        <v>1</v>
      </c>
      <c r="V7" s="4">
        <v>74.098704760000004</v>
      </c>
      <c r="W7" s="4">
        <v>78.098704760000004</v>
      </c>
      <c r="X7" s="8">
        <v>89896.447230000005</v>
      </c>
      <c r="Y7" s="11">
        <f t="shared" si="1"/>
        <v>4.0987047600000039</v>
      </c>
      <c r="Z7" s="4">
        <f t="shared" si="2"/>
        <v>-21.901295239999996</v>
      </c>
      <c r="AA7" s="19">
        <v>54.5</v>
      </c>
      <c r="AB7" s="4">
        <v>98.5</v>
      </c>
      <c r="AC7" s="11">
        <f t="shared" si="3"/>
        <v>-15.5</v>
      </c>
      <c r="AD7" s="4">
        <f t="shared" si="4"/>
        <v>-1.5</v>
      </c>
      <c r="AE7" s="19">
        <v>71</v>
      </c>
      <c r="AF7" s="4">
        <v>100</v>
      </c>
      <c r="AG7" s="11">
        <f t="shared" si="5"/>
        <v>1</v>
      </c>
      <c r="AH7" s="4">
        <f t="shared" si="6"/>
        <v>0</v>
      </c>
    </row>
    <row r="8" spans="1:34" x14ac:dyDescent="0.4">
      <c r="A8" s="1">
        <v>6</v>
      </c>
      <c r="B8" s="1">
        <v>70</v>
      </c>
      <c r="C8" s="1">
        <v>100</v>
      </c>
      <c r="D8" s="4">
        <v>5</v>
      </c>
      <c r="E8" s="4">
        <v>40</v>
      </c>
      <c r="F8" s="4">
        <v>0</v>
      </c>
      <c r="G8" s="4">
        <v>0.5</v>
      </c>
      <c r="H8" s="19">
        <v>70</v>
      </c>
      <c r="I8" s="4">
        <v>96</v>
      </c>
      <c r="J8" s="7">
        <v>5.1553764549999999</v>
      </c>
      <c r="K8" s="4">
        <v>20.04584629</v>
      </c>
      <c r="L8" s="5">
        <v>7.8853100999999995E-2</v>
      </c>
      <c r="M8" s="5">
        <v>0.61828067399999997</v>
      </c>
      <c r="N8" s="11">
        <f t="shared" si="7"/>
        <v>0</v>
      </c>
      <c r="O8" s="4">
        <f t="shared" si="8"/>
        <v>-4</v>
      </c>
      <c r="P8" s="7">
        <f t="shared" si="9"/>
        <v>0.15537645499999986</v>
      </c>
      <c r="Q8" s="4">
        <f t="shared" si="10"/>
        <v>-19.95415371</v>
      </c>
      <c r="R8" s="5">
        <f t="shared" si="11"/>
        <v>7.8853100999999995E-2</v>
      </c>
      <c r="S8" s="5">
        <f t="shared" si="12"/>
        <v>0.11828067399999997</v>
      </c>
      <c r="T8" s="19">
        <v>69.020883949999998</v>
      </c>
      <c r="U8" s="7">
        <v>1</v>
      </c>
      <c r="V8" s="4">
        <v>67.020883949999998</v>
      </c>
      <c r="W8" s="4">
        <v>71.020883949999998</v>
      </c>
      <c r="X8" s="8">
        <v>6837.7993070000002</v>
      </c>
      <c r="Y8" s="11">
        <f t="shared" si="1"/>
        <v>-2.9791160500000018</v>
      </c>
      <c r="Z8" s="4">
        <f t="shared" si="2"/>
        <v>-28.979116050000002</v>
      </c>
      <c r="AA8" s="19">
        <v>70.5</v>
      </c>
      <c r="AB8" s="4">
        <v>144.5</v>
      </c>
      <c r="AC8" s="11">
        <f t="shared" si="3"/>
        <v>0.5</v>
      </c>
      <c r="AD8" s="4">
        <f t="shared" si="4"/>
        <v>44.5</v>
      </c>
      <c r="AE8" s="19">
        <v>70</v>
      </c>
      <c r="AF8" s="4">
        <v>95</v>
      </c>
      <c r="AG8" s="11">
        <f t="shared" si="5"/>
        <v>0</v>
      </c>
      <c r="AH8" s="4">
        <f t="shared" si="6"/>
        <v>-5</v>
      </c>
    </row>
    <row r="9" spans="1:34" x14ac:dyDescent="0.4">
      <c r="A9" s="1">
        <v>7</v>
      </c>
      <c r="B9" s="1">
        <v>70</v>
      </c>
      <c r="C9" s="1">
        <v>100</v>
      </c>
      <c r="D9" s="4">
        <v>5</v>
      </c>
      <c r="E9" s="4">
        <v>40</v>
      </c>
      <c r="F9" s="4">
        <v>0</v>
      </c>
      <c r="G9" s="4">
        <v>0.5</v>
      </c>
      <c r="H9" s="19">
        <v>70</v>
      </c>
      <c r="I9" s="4">
        <v>100</v>
      </c>
      <c r="J9" s="7">
        <v>4.1424767989999998</v>
      </c>
      <c r="K9" s="4">
        <v>54.730046340000001</v>
      </c>
      <c r="L9" s="5">
        <v>7.2025383999999998E-2</v>
      </c>
      <c r="M9" s="5">
        <v>0.30636954999999999</v>
      </c>
      <c r="N9" s="11">
        <f t="shared" si="7"/>
        <v>0</v>
      </c>
      <c r="O9" s="4">
        <f t="shared" si="8"/>
        <v>0</v>
      </c>
      <c r="P9" s="7">
        <f t="shared" si="9"/>
        <v>-0.85752320100000023</v>
      </c>
      <c r="Q9" s="4">
        <f t="shared" si="10"/>
        <v>14.730046340000001</v>
      </c>
      <c r="R9" s="5">
        <f t="shared" si="11"/>
        <v>7.2025383999999998E-2</v>
      </c>
      <c r="S9" s="5">
        <f t="shared" si="12"/>
        <v>-0.19363045000000001</v>
      </c>
      <c r="T9" s="19">
        <v>79.803850310000001</v>
      </c>
      <c r="U9" s="7">
        <v>7.9660783070000001</v>
      </c>
      <c r="V9" s="4">
        <v>63.871693700000002</v>
      </c>
      <c r="W9" s="4">
        <v>95.736006919999994</v>
      </c>
      <c r="X9" s="8">
        <v>58824.641089999997</v>
      </c>
      <c r="Y9" s="11">
        <f t="shared" si="1"/>
        <v>-6.1283062999999984</v>
      </c>
      <c r="Z9" s="4">
        <f t="shared" si="2"/>
        <v>-4.2639930800000059</v>
      </c>
      <c r="AA9" s="19">
        <v>71</v>
      </c>
      <c r="AB9" s="4">
        <v>123.5</v>
      </c>
      <c r="AC9" s="11">
        <f t="shared" si="3"/>
        <v>1</v>
      </c>
      <c r="AD9" s="4">
        <f t="shared" si="4"/>
        <v>23.5</v>
      </c>
      <c r="AE9" s="19">
        <v>73</v>
      </c>
      <c r="AF9" s="4">
        <v>99</v>
      </c>
      <c r="AG9" s="11">
        <f t="shared" si="5"/>
        <v>3</v>
      </c>
      <c r="AH9" s="4">
        <f t="shared" si="6"/>
        <v>-1</v>
      </c>
    </row>
    <row r="10" spans="1:34" x14ac:dyDescent="0.4">
      <c r="A10" s="1">
        <v>8</v>
      </c>
      <c r="B10" s="1">
        <v>70</v>
      </c>
      <c r="C10" s="1">
        <v>100</v>
      </c>
      <c r="D10" s="4">
        <v>5</v>
      </c>
      <c r="E10" s="4">
        <v>40</v>
      </c>
      <c r="F10" s="4">
        <v>0</v>
      </c>
      <c r="G10" s="4">
        <v>0.5</v>
      </c>
      <c r="H10" s="19">
        <v>70</v>
      </c>
      <c r="I10" s="4">
        <v>101</v>
      </c>
      <c r="J10" s="7">
        <v>5.0804055449999996</v>
      </c>
      <c r="K10" s="4">
        <v>47.151346220000001</v>
      </c>
      <c r="L10" s="5">
        <v>0</v>
      </c>
      <c r="M10" s="5">
        <v>0.50502270999999999</v>
      </c>
      <c r="N10" s="11">
        <f t="shared" si="7"/>
        <v>0</v>
      </c>
      <c r="O10" s="4">
        <f t="shared" si="8"/>
        <v>1</v>
      </c>
      <c r="P10" s="7">
        <f t="shared" si="9"/>
        <v>8.0405544999999634E-2</v>
      </c>
      <c r="Q10" s="4">
        <f t="shared" si="10"/>
        <v>7.1513462200000006</v>
      </c>
      <c r="R10" s="5">
        <f t="shared" si="11"/>
        <v>0</v>
      </c>
      <c r="S10" s="5">
        <f t="shared" si="12"/>
        <v>5.0227099999999858E-3</v>
      </c>
      <c r="T10" s="19">
        <v>74.859155729999998</v>
      </c>
      <c r="U10" s="7">
        <v>1</v>
      </c>
      <c r="V10" s="4">
        <v>72.859155729999998</v>
      </c>
      <c r="W10" s="4">
        <v>76.859155729999998</v>
      </c>
      <c r="X10" s="8">
        <v>116570.2029</v>
      </c>
      <c r="Y10" s="11">
        <f t="shared" si="1"/>
        <v>2.8591557299999977</v>
      </c>
      <c r="Z10" s="4">
        <f t="shared" si="2"/>
        <v>-23.140844270000002</v>
      </c>
      <c r="AA10" s="19">
        <v>72</v>
      </c>
      <c r="AB10" s="4">
        <v>150.5</v>
      </c>
      <c r="AC10" s="11">
        <f t="shared" si="3"/>
        <v>2</v>
      </c>
      <c r="AD10" s="4">
        <f t="shared" si="4"/>
        <v>50.5</v>
      </c>
      <c r="AE10" s="19">
        <v>71</v>
      </c>
      <c r="AF10" s="4">
        <v>100</v>
      </c>
      <c r="AG10" s="11">
        <f t="shared" si="5"/>
        <v>1</v>
      </c>
      <c r="AH10" s="4">
        <f t="shared" si="6"/>
        <v>0</v>
      </c>
    </row>
    <row r="11" spans="1:34" x14ac:dyDescent="0.4">
      <c r="A11" s="1">
        <v>9</v>
      </c>
      <c r="B11" s="1">
        <v>70</v>
      </c>
      <c r="C11" s="1">
        <v>100</v>
      </c>
      <c r="D11" s="4">
        <v>5</v>
      </c>
      <c r="E11" s="4">
        <v>40</v>
      </c>
      <c r="F11" s="4">
        <v>0</v>
      </c>
      <c r="G11" s="4">
        <v>0.5</v>
      </c>
      <c r="H11" s="19">
        <v>71</v>
      </c>
      <c r="I11" s="4">
        <v>100</v>
      </c>
      <c r="J11" s="7">
        <v>4.8594240649999998</v>
      </c>
      <c r="K11" s="4">
        <v>46.624909000000002</v>
      </c>
      <c r="L11" s="5">
        <v>0</v>
      </c>
      <c r="M11" s="5">
        <v>0.99394159599999998</v>
      </c>
      <c r="N11" s="11">
        <f t="shared" si="7"/>
        <v>1</v>
      </c>
      <c r="O11" s="4">
        <f t="shared" si="8"/>
        <v>0</v>
      </c>
      <c r="P11" s="7">
        <f t="shared" si="9"/>
        <v>-0.14057593500000021</v>
      </c>
      <c r="Q11" s="4">
        <f t="shared" si="10"/>
        <v>6.6249090000000024</v>
      </c>
      <c r="R11" s="5">
        <f t="shared" si="11"/>
        <v>0</v>
      </c>
      <c r="S11" s="5">
        <f t="shared" si="12"/>
        <v>0.49394159599999998</v>
      </c>
      <c r="T11" s="19">
        <v>75.981293460000003</v>
      </c>
      <c r="U11" s="7">
        <v>10.764487580000001</v>
      </c>
      <c r="V11" s="4">
        <v>54.452318290000001</v>
      </c>
      <c r="W11" s="4">
        <v>97.510268620000005</v>
      </c>
      <c r="X11" s="8">
        <v>17127.128530000002</v>
      </c>
      <c r="Y11" s="11">
        <f t="shared" si="1"/>
        <v>-15.547681709999999</v>
      </c>
      <c r="Z11" s="4">
        <f t="shared" si="2"/>
        <v>-2.4897313799999949</v>
      </c>
      <c r="AA11" s="19">
        <v>49.5</v>
      </c>
      <c r="AB11" s="4">
        <v>98.5</v>
      </c>
      <c r="AC11" s="11">
        <f t="shared" si="3"/>
        <v>-20.5</v>
      </c>
      <c r="AD11" s="4">
        <f t="shared" si="4"/>
        <v>-1.5</v>
      </c>
      <c r="AE11" s="19">
        <v>71</v>
      </c>
      <c r="AF11" s="4">
        <v>99</v>
      </c>
      <c r="AG11" s="11">
        <f t="shared" si="5"/>
        <v>1</v>
      </c>
      <c r="AH11" s="4">
        <f t="shared" si="6"/>
        <v>-1</v>
      </c>
    </row>
    <row r="12" spans="1:34" x14ac:dyDescent="0.4">
      <c r="A12" s="1">
        <v>10</v>
      </c>
      <c r="B12" s="1">
        <v>70</v>
      </c>
      <c r="C12" s="1">
        <v>100</v>
      </c>
      <c r="D12" s="4">
        <v>5</v>
      </c>
      <c r="E12" s="4">
        <v>40</v>
      </c>
      <c r="F12" s="4">
        <v>0</v>
      </c>
      <c r="G12" s="4">
        <v>0.5</v>
      </c>
      <c r="H12" s="19">
        <v>70</v>
      </c>
      <c r="I12" s="4">
        <v>101</v>
      </c>
      <c r="J12" s="7">
        <v>4.4207404009999998</v>
      </c>
      <c r="K12" s="4">
        <v>45.359154009999997</v>
      </c>
      <c r="L12" s="5">
        <v>0.209529143</v>
      </c>
      <c r="M12" s="5">
        <v>0.50897474799999998</v>
      </c>
      <c r="N12" s="11">
        <f t="shared" si="7"/>
        <v>0</v>
      </c>
      <c r="O12" s="4">
        <f t="shared" si="8"/>
        <v>1</v>
      </c>
      <c r="P12" s="7">
        <f t="shared" si="9"/>
        <v>-0.57925959900000024</v>
      </c>
      <c r="Q12" s="4">
        <f t="shared" si="10"/>
        <v>5.3591540099999975</v>
      </c>
      <c r="R12" s="5">
        <f t="shared" si="11"/>
        <v>0.209529143</v>
      </c>
      <c r="S12" s="5">
        <f t="shared" si="12"/>
        <v>8.9747479999999769E-3</v>
      </c>
      <c r="T12" s="19">
        <v>77.152376820000001</v>
      </c>
      <c r="U12" s="7">
        <v>2.3760875210000001</v>
      </c>
      <c r="V12" s="4">
        <v>72.400201780000003</v>
      </c>
      <c r="W12" s="4">
        <v>81.904551859999998</v>
      </c>
      <c r="X12" s="8">
        <v>192061.69</v>
      </c>
      <c r="Y12" s="11">
        <f t="shared" si="1"/>
        <v>2.4002017800000033</v>
      </c>
      <c r="Z12" s="4">
        <f t="shared" si="2"/>
        <v>-18.095448140000002</v>
      </c>
      <c r="AA12" s="19">
        <v>70.5</v>
      </c>
      <c r="AB12" s="4">
        <v>110.5</v>
      </c>
      <c r="AC12" s="11">
        <f t="shared" si="3"/>
        <v>0.5</v>
      </c>
      <c r="AD12" s="4">
        <f t="shared" si="4"/>
        <v>10.5</v>
      </c>
      <c r="AE12" s="19">
        <v>70</v>
      </c>
      <c r="AF12" s="4">
        <v>100</v>
      </c>
      <c r="AG12" s="11">
        <f t="shared" si="5"/>
        <v>0</v>
      </c>
      <c r="AH12" s="4">
        <f t="shared" si="6"/>
        <v>0</v>
      </c>
    </row>
    <row r="13" spans="1:34" x14ac:dyDescent="0.4">
      <c r="A13" s="1">
        <v>11</v>
      </c>
      <c r="B13" s="1">
        <v>70</v>
      </c>
      <c r="C13" s="1">
        <v>100</v>
      </c>
      <c r="D13" s="4">
        <v>5</v>
      </c>
      <c r="E13" s="4">
        <v>40</v>
      </c>
      <c r="F13" s="4">
        <v>0</v>
      </c>
      <c r="G13" s="4">
        <v>0.5</v>
      </c>
      <c r="H13" s="19">
        <v>70</v>
      </c>
      <c r="I13" s="4">
        <v>101</v>
      </c>
      <c r="J13" s="7">
        <v>4.4297451250000002</v>
      </c>
      <c r="K13" s="4">
        <v>35.169040410000001</v>
      </c>
      <c r="L13" s="5">
        <v>0.16202311</v>
      </c>
      <c r="M13" s="5">
        <v>0.22860007700000001</v>
      </c>
      <c r="N13" s="11">
        <f t="shared" si="7"/>
        <v>0</v>
      </c>
      <c r="O13" s="4">
        <f t="shared" si="8"/>
        <v>1</v>
      </c>
      <c r="P13" s="7">
        <f t="shared" si="9"/>
        <v>-0.57025487499999983</v>
      </c>
      <c r="Q13" s="4">
        <f t="shared" si="10"/>
        <v>-4.8309595899999991</v>
      </c>
      <c r="R13" s="5">
        <f t="shared" si="11"/>
        <v>0.16202311</v>
      </c>
      <c r="S13" s="5">
        <f t="shared" si="12"/>
        <v>-0.27139992299999999</v>
      </c>
      <c r="T13" s="19">
        <v>73.702803959999997</v>
      </c>
      <c r="U13" s="7">
        <v>2.9490724180000001</v>
      </c>
      <c r="V13" s="4">
        <v>67.804659119999997</v>
      </c>
      <c r="W13" s="4">
        <v>79.600948790000004</v>
      </c>
      <c r="X13" s="8">
        <v>36282.328509999999</v>
      </c>
      <c r="Y13" s="11">
        <f t="shared" si="1"/>
        <v>-2.1953408800000034</v>
      </c>
      <c r="Z13" s="4">
        <f t="shared" si="2"/>
        <v>-20.399051209999996</v>
      </c>
      <c r="AA13" s="19">
        <v>59</v>
      </c>
      <c r="AB13" s="4">
        <v>98.5</v>
      </c>
      <c r="AC13" s="11">
        <f t="shared" si="3"/>
        <v>-11</v>
      </c>
      <c r="AD13" s="4">
        <f t="shared" si="4"/>
        <v>-1.5</v>
      </c>
      <c r="AE13" s="19">
        <v>71</v>
      </c>
      <c r="AF13" s="4">
        <v>100</v>
      </c>
      <c r="AG13" s="11">
        <f t="shared" si="5"/>
        <v>1</v>
      </c>
      <c r="AH13" s="4">
        <f t="shared" si="6"/>
        <v>0</v>
      </c>
    </row>
    <row r="14" spans="1:34" x14ac:dyDescent="0.4">
      <c r="A14" s="1">
        <v>12</v>
      </c>
      <c r="B14" s="1">
        <v>70</v>
      </c>
      <c r="C14" s="1">
        <v>100</v>
      </c>
      <c r="D14" s="4">
        <v>5</v>
      </c>
      <c r="E14" s="4">
        <v>40</v>
      </c>
      <c r="F14" s="4">
        <v>0</v>
      </c>
      <c r="G14" s="4">
        <v>0.5</v>
      </c>
      <c r="H14" s="19">
        <v>72</v>
      </c>
      <c r="I14" s="4">
        <v>98</v>
      </c>
      <c r="J14" s="7">
        <v>6.0843814060000003</v>
      </c>
      <c r="K14" s="4">
        <v>29.086518739999999</v>
      </c>
      <c r="L14" s="5">
        <v>0</v>
      </c>
      <c r="M14" s="5">
        <v>0.30375257100000003</v>
      </c>
      <c r="N14" s="11">
        <f t="shared" si="7"/>
        <v>2</v>
      </c>
      <c r="O14" s="4">
        <f t="shared" si="8"/>
        <v>-2</v>
      </c>
      <c r="P14" s="7">
        <f t="shared" si="9"/>
        <v>1.0843814060000003</v>
      </c>
      <c r="Q14" s="4">
        <f t="shared" si="10"/>
        <v>-10.913481260000001</v>
      </c>
      <c r="R14" s="5">
        <f t="shared" si="11"/>
        <v>0</v>
      </c>
      <c r="S14" s="5">
        <f t="shared" si="12"/>
        <v>-0.19624742899999997</v>
      </c>
      <c r="T14" s="19">
        <v>111.69633690000001</v>
      </c>
      <c r="U14" s="7">
        <v>29.11776008</v>
      </c>
      <c r="V14" s="4">
        <v>53.460816770000001</v>
      </c>
      <c r="W14" s="4">
        <v>169.9318571</v>
      </c>
      <c r="X14" s="8">
        <v>137504.3903</v>
      </c>
      <c r="Y14" s="11">
        <f t="shared" si="1"/>
        <v>-16.539183229999999</v>
      </c>
      <c r="Z14" s="4">
        <f t="shared" si="2"/>
        <v>69.931857100000002</v>
      </c>
      <c r="AA14" s="19">
        <v>27</v>
      </c>
      <c r="AB14" s="4">
        <v>195.5</v>
      </c>
      <c r="AC14" s="11">
        <f t="shared" si="3"/>
        <v>-43</v>
      </c>
      <c r="AD14" s="4">
        <f t="shared" si="4"/>
        <v>95.5</v>
      </c>
      <c r="AE14" s="19">
        <v>72</v>
      </c>
      <c r="AF14" s="4">
        <v>97</v>
      </c>
      <c r="AG14" s="11">
        <f t="shared" si="5"/>
        <v>2</v>
      </c>
      <c r="AH14" s="4">
        <f t="shared" si="6"/>
        <v>-3</v>
      </c>
    </row>
    <row r="15" spans="1:34" x14ac:dyDescent="0.4">
      <c r="A15" s="1">
        <v>13</v>
      </c>
      <c r="B15" s="1">
        <v>70</v>
      </c>
      <c r="C15" s="1">
        <v>100</v>
      </c>
      <c r="D15" s="4">
        <v>5</v>
      </c>
      <c r="E15" s="4">
        <v>40</v>
      </c>
      <c r="F15" s="4">
        <v>0</v>
      </c>
      <c r="G15" s="4">
        <v>0.5</v>
      </c>
      <c r="H15" s="19">
        <v>69</v>
      </c>
      <c r="I15" s="4">
        <v>101</v>
      </c>
      <c r="J15" s="7">
        <v>4.6831732600000002</v>
      </c>
      <c r="K15" s="4">
        <v>32.708675650000004</v>
      </c>
      <c r="L15" s="5">
        <v>6.6595941000000006E-2</v>
      </c>
      <c r="M15" s="5">
        <v>0.123463931</v>
      </c>
      <c r="N15" s="11">
        <f t="shared" si="7"/>
        <v>-1</v>
      </c>
      <c r="O15" s="4">
        <f t="shared" si="8"/>
        <v>1</v>
      </c>
      <c r="P15" s="7">
        <f t="shared" si="9"/>
        <v>-0.31682673999999977</v>
      </c>
      <c r="Q15" s="4">
        <f t="shared" si="10"/>
        <v>-7.2913243499999965</v>
      </c>
      <c r="R15" s="5">
        <f t="shared" si="11"/>
        <v>6.6595941000000006E-2</v>
      </c>
      <c r="S15" s="5">
        <f t="shared" si="12"/>
        <v>-0.37653606900000003</v>
      </c>
      <c r="T15" s="19">
        <v>77.787392049999994</v>
      </c>
      <c r="U15" s="7">
        <v>1</v>
      </c>
      <c r="V15" s="4">
        <v>75.787392049999994</v>
      </c>
      <c r="W15" s="4">
        <v>79.787392049999994</v>
      </c>
      <c r="X15" s="8">
        <v>55154.16502</v>
      </c>
      <c r="Y15" s="11">
        <f t="shared" si="1"/>
        <v>5.787392049999994</v>
      </c>
      <c r="Z15" s="4">
        <f t="shared" si="2"/>
        <v>-20.212607950000006</v>
      </c>
      <c r="AA15" s="19">
        <v>69.5</v>
      </c>
      <c r="AB15" s="4">
        <v>170.5</v>
      </c>
      <c r="AC15" s="11">
        <f t="shared" si="3"/>
        <v>-0.5</v>
      </c>
      <c r="AD15" s="4">
        <f t="shared" si="4"/>
        <v>70.5</v>
      </c>
      <c r="AE15" s="19">
        <v>70</v>
      </c>
      <c r="AF15" s="4">
        <v>100</v>
      </c>
      <c r="AG15" s="11">
        <f t="shared" si="5"/>
        <v>0</v>
      </c>
      <c r="AH15" s="4">
        <f t="shared" si="6"/>
        <v>0</v>
      </c>
    </row>
    <row r="16" spans="1:34" x14ac:dyDescent="0.4">
      <c r="A16" s="1">
        <v>14</v>
      </c>
      <c r="B16" s="1">
        <v>70</v>
      </c>
      <c r="C16" s="1">
        <v>100</v>
      </c>
      <c r="D16" s="4">
        <v>5</v>
      </c>
      <c r="E16" s="4">
        <v>40</v>
      </c>
      <c r="F16" s="4">
        <v>0</v>
      </c>
      <c r="G16" s="4">
        <v>0.5</v>
      </c>
      <c r="H16" s="19">
        <v>69</v>
      </c>
      <c r="I16" s="4">
        <v>101</v>
      </c>
      <c r="J16" s="7">
        <v>5.0169261870000001</v>
      </c>
      <c r="K16" s="4">
        <v>32.927238379999999</v>
      </c>
      <c r="L16" s="5">
        <v>0.12838956800000001</v>
      </c>
      <c r="M16" s="5">
        <v>0.74033975500000004</v>
      </c>
      <c r="N16" s="11">
        <f t="shared" si="7"/>
        <v>-1</v>
      </c>
      <c r="O16" s="4">
        <f t="shared" si="8"/>
        <v>1</v>
      </c>
      <c r="P16" s="7">
        <f t="shared" si="9"/>
        <v>1.6926187000000148E-2</v>
      </c>
      <c r="Q16" s="4">
        <f t="shared" si="10"/>
        <v>-7.0727616200000014</v>
      </c>
      <c r="R16" s="5">
        <f t="shared" si="11"/>
        <v>0.12838956800000001</v>
      </c>
      <c r="S16" s="5">
        <f t="shared" si="12"/>
        <v>0.24033975500000004</v>
      </c>
      <c r="T16" s="19">
        <v>89.614153819999999</v>
      </c>
      <c r="U16" s="7">
        <v>1.975851445</v>
      </c>
      <c r="V16" s="4">
        <v>85.662450930000006</v>
      </c>
      <c r="W16" s="4">
        <v>93.565856710000006</v>
      </c>
      <c r="X16" s="8">
        <v>366644.6372</v>
      </c>
      <c r="Y16" s="11">
        <f t="shared" si="1"/>
        <v>15.662450930000006</v>
      </c>
      <c r="Z16" s="4">
        <f t="shared" si="2"/>
        <v>-6.4341432899999944</v>
      </c>
      <c r="AA16" s="19">
        <v>70</v>
      </c>
      <c r="AB16" s="4">
        <v>99.5</v>
      </c>
      <c r="AC16" s="11">
        <f t="shared" si="3"/>
        <v>0</v>
      </c>
      <c r="AD16" s="4">
        <f t="shared" si="4"/>
        <v>-0.5</v>
      </c>
      <c r="AE16" s="19">
        <v>69</v>
      </c>
      <c r="AF16" s="4">
        <v>95</v>
      </c>
      <c r="AG16" s="11">
        <f t="shared" si="5"/>
        <v>-1</v>
      </c>
      <c r="AH16" s="4">
        <f t="shared" si="6"/>
        <v>-5</v>
      </c>
    </row>
    <row r="17" spans="1:34" x14ac:dyDescent="0.4">
      <c r="A17" s="1">
        <v>15</v>
      </c>
      <c r="B17" s="1">
        <v>70</v>
      </c>
      <c r="C17" s="1">
        <v>100</v>
      </c>
      <c r="D17" s="4">
        <v>5</v>
      </c>
      <c r="E17" s="4">
        <v>40</v>
      </c>
      <c r="F17" s="4">
        <v>0</v>
      </c>
      <c r="G17" s="4">
        <v>0.5</v>
      </c>
      <c r="H17" s="19">
        <v>70</v>
      </c>
      <c r="I17" s="4">
        <v>101</v>
      </c>
      <c r="J17" s="7">
        <v>4.4750300789999997</v>
      </c>
      <c r="K17" s="4">
        <v>52.347516839999997</v>
      </c>
      <c r="L17" s="5">
        <v>0</v>
      </c>
      <c r="M17" s="5">
        <v>0.29266220399999998</v>
      </c>
      <c r="N17" s="11">
        <f t="shared" si="7"/>
        <v>0</v>
      </c>
      <c r="O17" s="4">
        <f t="shared" si="8"/>
        <v>1</v>
      </c>
      <c r="P17" s="7">
        <f t="shared" si="9"/>
        <v>-0.52496992100000028</v>
      </c>
      <c r="Q17" s="4">
        <f t="shared" si="10"/>
        <v>12.347516839999997</v>
      </c>
      <c r="R17" s="5">
        <f t="shared" si="11"/>
        <v>0</v>
      </c>
      <c r="S17" s="5">
        <f t="shared" si="12"/>
        <v>-0.20733779600000002</v>
      </c>
      <c r="T17" s="19">
        <v>94.994798380000006</v>
      </c>
      <c r="U17" s="7">
        <v>3.988238564</v>
      </c>
      <c r="V17" s="4">
        <v>87.01832125</v>
      </c>
      <c r="W17" s="4">
        <v>102.9712755</v>
      </c>
      <c r="X17" s="8">
        <v>855612.52029999997</v>
      </c>
      <c r="Y17" s="11">
        <f t="shared" si="1"/>
        <v>17.01832125</v>
      </c>
      <c r="Z17" s="4">
        <f t="shared" si="2"/>
        <v>2.9712755000000044</v>
      </c>
      <c r="AA17" s="19">
        <v>59.5</v>
      </c>
      <c r="AB17" s="4">
        <v>99.5</v>
      </c>
      <c r="AC17" s="11">
        <f t="shared" si="3"/>
        <v>-10.5</v>
      </c>
      <c r="AD17" s="4">
        <f t="shared" si="4"/>
        <v>-0.5</v>
      </c>
      <c r="AE17" s="19">
        <v>70</v>
      </c>
      <c r="AF17" s="4">
        <v>100</v>
      </c>
      <c r="AG17" s="11">
        <f t="shared" si="5"/>
        <v>0</v>
      </c>
      <c r="AH17" s="4">
        <f t="shared" si="6"/>
        <v>0</v>
      </c>
    </row>
    <row r="18" spans="1:34" x14ac:dyDescent="0.4">
      <c r="A18" s="1">
        <v>16</v>
      </c>
      <c r="B18" s="1">
        <v>70</v>
      </c>
      <c r="C18" s="1">
        <v>100</v>
      </c>
      <c r="D18" s="4">
        <v>5</v>
      </c>
      <c r="E18" s="4">
        <v>40</v>
      </c>
      <c r="F18" s="4">
        <v>0</v>
      </c>
      <c r="G18" s="4">
        <v>0.5</v>
      </c>
      <c r="H18" s="19">
        <v>70</v>
      </c>
      <c r="I18" s="4">
        <v>99</v>
      </c>
      <c r="J18" s="7">
        <v>5.3852010379999999</v>
      </c>
      <c r="K18" s="4">
        <v>45.206824609999998</v>
      </c>
      <c r="L18" s="5">
        <v>0</v>
      </c>
      <c r="M18" s="5">
        <v>0.79369870399999998</v>
      </c>
      <c r="N18" s="11">
        <f t="shared" si="7"/>
        <v>0</v>
      </c>
      <c r="O18" s="4">
        <f t="shared" si="8"/>
        <v>-1</v>
      </c>
      <c r="P18" s="7">
        <f t="shared" si="9"/>
        <v>0.38520103799999994</v>
      </c>
      <c r="Q18" s="4">
        <f t="shared" si="10"/>
        <v>5.2068246099999982</v>
      </c>
      <c r="R18" s="5">
        <f t="shared" si="11"/>
        <v>0</v>
      </c>
      <c r="S18" s="5">
        <f t="shared" si="12"/>
        <v>0.29369870399999998</v>
      </c>
      <c r="T18" s="19">
        <v>90.813246860000007</v>
      </c>
      <c r="U18" s="7">
        <v>1.72489431</v>
      </c>
      <c r="V18" s="4">
        <v>87.36345824</v>
      </c>
      <c r="W18" s="4">
        <v>94.263035479999999</v>
      </c>
      <c r="X18" s="8">
        <v>275283.14630000002</v>
      </c>
      <c r="Y18" s="11">
        <f t="shared" si="1"/>
        <v>17.36345824</v>
      </c>
      <c r="Z18" s="4">
        <f t="shared" si="2"/>
        <v>-5.7369645200000008</v>
      </c>
      <c r="AA18" s="19">
        <v>71.5</v>
      </c>
      <c r="AB18" s="4">
        <v>94.5</v>
      </c>
      <c r="AC18" s="11">
        <f t="shared" si="3"/>
        <v>1.5</v>
      </c>
      <c r="AD18" s="4">
        <f t="shared" si="4"/>
        <v>-5.5</v>
      </c>
      <c r="AE18" s="19">
        <v>74</v>
      </c>
      <c r="AF18" s="4">
        <v>96</v>
      </c>
      <c r="AG18" s="11">
        <f t="shared" si="5"/>
        <v>4</v>
      </c>
      <c r="AH18" s="4">
        <f t="shared" si="6"/>
        <v>-4</v>
      </c>
    </row>
    <row r="19" spans="1:34" x14ac:dyDescent="0.4">
      <c r="A19" s="1">
        <v>17</v>
      </c>
      <c r="B19" s="1">
        <v>70</v>
      </c>
      <c r="C19" s="1">
        <v>100</v>
      </c>
      <c r="D19" s="4">
        <v>5</v>
      </c>
      <c r="E19" s="4">
        <v>40</v>
      </c>
      <c r="F19" s="4">
        <v>0</v>
      </c>
      <c r="G19" s="4">
        <v>0.5</v>
      </c>
      <c r="H19" s="19">
        <v>72</v>
      </c>
      <c r="I19" s="4">
        <v>100</v>
      </c>
      <c r="J19" s="7">
        <v>4.7451831809999998</v>
      </c>
      <c r="K19" s="4">
        <v>37.873362</v>
      </c>
      <c r="L19" s="5">
        <v>0.13848645600000001</v>
      </c>
      <c r="M19" s="5">
        <v>5.9054370000000002E-2</v>
      </c>
      <c r="N19" s="11">
        <f t="shared" si="7"/>
        <v>2</v>
      </c>
      <c r="O19" s="4">
        <f t="shared" si="8"/>
        <v>0</v>
      </c>
      <c r="P19" s="7">
        <f t="shared" si="9"/>
        <v>-0.25481681900000019</v>
      </c>
      <c r="Q19" s="4">
        <f t="shared" si="10"/>
        <v>-2.1266379999999998</v>
      </c>
      <c r="R19" s="5">
        <f t="shared" si="11"/>
        <v>0.13848645600000001</v>
      </c>
      <c r="S19" s="5">
        <f t="shared" si="12"/>
        <v>-0.44094562999999998</v>
      </c>
      <c r="T19" s="19">
        <v>89.869810119999997</v>
      </c>
      <c r="U19" s="7">
        <v>1.9648518939999999</v>
      </c>
      <c r="V19" s="4">
        <v>85.940106330000006</v>
      </c>
      <c r="W19" s="4">
        <v>93.799513910000002</v>
      </c>
      <c r="X19" s="8">
        <v>61638.876759999999</v>
      </c>
      <c r="Y19" s="11">
        <f t="shared" si="1"/>
        <v>15.940106330000006</v>
      </c>
      <c r="Z19" s="4">
        <f t="shared" si="2"/>
        <v>-6.2004860899999983</v>
      </c>
      <c r="AA19" s="19">
        <v>52</v>
      </c>
      <c r="AB19" s="4">
        <v>183.5</v>
      </c>
      <c r="AC19" s="11">
        <f t="shared" si="3"/>
        <v>-18</v>
      </c>
      <c r="AD19" s="4">
        <f t="shared" si="4"/>
        <v>83.5</v>
      </c>
      <c r="AE19" s="19">
        <v>69</v>
      </c>
      <c r="AF19" s="4">
        <v>99</v>
      </c>
      <c r="AG19" s="11">
        <f t="shared" si="5"/>
        <v>-1</v>
      </c>
      <c r="AH19" s="4">
        <f t="shared" si="6"/>
        <v>-1</v>
      </c>
    </row>
    <row r="20" spans="1:34" x14ac:dyDescent="0.4">
      <c r="A20" s="1">
        <v>18</v>
      </c>
      <c r="B20" s="1">
        <v>70</v>
      </c>
      <c r="C20" s="1">
        <v>100</v>
      </c>
      <c r="D20" s="4">
        <v>5</v>
      </c>
      <c r="E20" s="4">
        <v>40</v>
      </c>
      <c r="F20" s="4">
        <v>0</v>
      </c>
      <c r="G20" s="4">
        <v>0.5</v>
      </c>
      <c r="H20" s="19">
        <v>72</v>
      </c>
      <c r="I20" s="4">
        <v>101</v>
      </c>
      <c r="J20" s="7">
        <v>5.0080457049999998</v>
      </c>
      <c r="K20" s="4">
        <v>35.819693100000002</v>
      </c>
      <c r="L20" s="5">
        <v>8.5876279999999999E-2</v>
      </c>
      <c r="M20" s="5">
        <v>0.77881871700000005</v>
      </c>
      <c r="N20" s="11">
        <f t="shared" si="7"/>
        <v>2</v>
      </c>
      <c r="O20" s="4">
        <f t="shared" si="8"/>
        <v>1</v>
      </c>
      <c r="P20" s="7">
        <f t="shared" si="9"/>
        <v>8.0457049999997921E-3</v>
      </c>
      <c r="Q20" s="4">
        <f t="shared" si="10"/>
        <v>-4.1803068999999979</v>
      </c>
      <c r="R20" s="5">
        <f t="shared" si="11"/>
        <v>8.5876279999999999E-2</v>
      </c>
      <c r="S20" s="5">
        <f t="shared" si="12"/>
        <v>0.27881871700000005</v>
      </c>
      <c r="T20" s="19">
        <v>84.988569679999998</v>
      </c>
      <c r="U20" s="7">
        <v>3.0802734420000002</v>
      </c>
      <c r="V20" s="4">
        <v>78.828022799999999</v>
      </c>
      <c r="W20" s="4">
        <v>91.149116570000004</v>
      </c>
      <c r="X20" s="8">
        <v>217642.70790000001</v>
      </c>
      <c r="Y20" s="11">
        <f t="shared" si="1"/>
        <v>8.8280227999999994</v>
      </c>
      <c r="Z20" s="4">
        <f t="shared" si="2"/>
        <v>-8.8508834299999961</v>
      </c>
      <c r="AA20" s="19">
        <v>41.5</v>
      </c>
      <c r="AB20" s="4">
        <v>174.5</v>
      </c>
      <c r="AC20" s="11">
        <f t="shared" si="3"/>
        <v>-28.5</v>
      </c>
      <c r="AD20" s="4">
        <f t="shared" si="4"/>
        <v>74.5</v>
      </c>
      <c r="AE20" s="19">
        <v>72</v>
      </c>
      <c r="AF20" s="4">
        <v>100</v>
      </c>
      <c r="AG20" s="11">
        <f t="shared" si="5"/>
        <v>2</v>
      </c>
      <c r="AH20" s="4">
        <f t="shared" si="6"/>
        <v>0</v>
      </c>
    </row>
    <row r="21" spans="1:34" x14ac:dyDescent="0.4">
      <c r="A21" s="1">
        <v>19</v>
      </c>
      <c r="B21" s="1">
        <v>70</v>
      </c>
      <c r="C21" s="1">
        <v>100</v>
      </c>
      <c r="D21" s="4">
        <v>5</v>
      </c>
      <c r="E21" s="4">
        <v>40</v>
      </c>
      <c r="F21" s="4">
        <v>0</v>
      </c>
      <c r="G21" s="4">
        <v>0.5</v>
      </c>
      <c r="H21" s="19">
        <v>70</v>
      </c>
      <c r="I21" s="4">
        <v>101</v>
      </c>
      <c r="J21" s="7">
        <v>5.680487984</v>
      </c>
      <c r="K21" s="4">
        <v>36.80287191</v>
      </c>
      <c r="L21" s="5">
        <v>0</v>
      </c>
      <c r="M21" s="5">
        <v>0.20594604499999999</v>
      </c>
      <c r="N21" s="11">
        <f t="shared" si="7"/>
        <v>0</v>
      </c>
      <c r="O21" s="4">
        <f t="shared" si="8"/>
        <v>1</v>
      </c>
      <c r="P21" s="7">
        <f t="shared" si="9"/>
        <v>0.68048798399999999</v>
      </c>
      <c r="Q21" s="4">
        <f t="shared" si="10"/>
        <v>-3.1971280899999996</v>
      </c>
      <c r="R21" s="5">
        <f t="shared" si="11"/>
        <v>0</v>
      </c>
      <c r="S21" s="5">
        <f t="shared" si="12"/>
        <v>-0.29405395499999998</v>
      </c>
      <c r="T21" s="19">
        <v>88.893346480000005</v>
      </c>
      <c r="U21" s="7">
        <v>1.2947211270000001</v>
      </c>
      <c r="V21" s="4">
        <v>86.303904230000001</v>
      </c>
      <c r="W21" s="4">
        <v>91.482788740000004</v>
      </c>
      <c r="X21" s="8">
        <v>137891.9834</v>
      </c>
      <c r="Y21" s="11">
        <f t="shared" si="1"/>
        <v>16.303904230000001</v>
      </c>
      <c r="Z21" s="4">
        <f t="shared" si="2"/>
        <v>-8.5172112599999963</v>
      </c>
      <c r="AA21" s="19">
        <v>70.5</v>
      </c>
      <c r="AB21" s="4">
        <v>115.5</v>
      </c>
      <c r="AC21" s="11">
        <f t="shared" si="3"/>
        <v>0.5</v>
      </c>
      <c r="AD21" s="4">
        <f t="shared" si="4"/>
        <v>15.5</v>
      </c>
      <c r="AE21" s="19">
        <v>70</v>
      </c>
      <c r="AF21" s="4">
        <v>100</v>
      </c>
      <c r="AG21" s="11">
        <f t="shared" si="5"/>
        <v>0</v>
      </c>
      <c r="AH21" s="4">
        <f t="shared" si="6"/>
        <v>0</v>
      </c>
    </row>
    <row r="22" spans="1:34" x14ac:dyDescent="0.4">
      <c r="A22" s="1">
        <v>20</v>
      </c>
      <c r="B22" s="1">
        <v>70</v>
      </c>
      <c r="C22" s="1">
        <v>100</v>
      </c>
      <c r="D22" s="4">
        <v>5</v>
      </c>
      <c r="E22" s="4">
        <v>40</v>
      </c>
      <c r="F22" s="4">
        <v>0</v>
      </c>
      <c r="G22" s="4">
        <v>0.5</v>
      </c>
      <c r="H22" s="19">
        <v>72</v>
      </c>
      <c r="I22" s="4">
        <v>100</v>
      </c>
      <c r="J22" s="7">
        <v>5.4434578189999998</v>
      </c>
      <c r="K22" s="4">
        <v>47.547614889999998</v>
      </c>
      <c r="L22" s="5">
        <v>0.13003595000000001</v>
      </c>
      <c r="M22" s="5">
        <v>0.60895183200000003</v>
      </c>
      <c r="N22" s="11">
        <f t="shared" si="7"/>
        <v>2</v>
      </c>
      <c r="O22" s="4">
        <f t="shared" si="8"/>
        <v>0</v>
      </c>
      <c r="P22" s="7">
        <f t="shared" si="9"/>
        <v>0.44345781899999981</v>
      </c>
      <c r="Q22" s="4">
        <f t="shared" si="10"/>
        <v>7.5476148899999984</v>
      </c>
      <c r="R22" s="5">
        <f t="shared" si="11"/>
        <v>0.13003595000000001</v>
      </c>
      <c r="S22" s="5">
        <f t="shared" si="12"/>
        <v>0.10895183200000003</v>
      </c>
      <c r="T22" s="19">
        <v>77.615372399999998</v>
      </c>
      <c r="U22" s="7">
        <v>1.1330361630000001</v>
      </c>
      <c r="V22" s="4">
        <v>75.349300080000006</v>
      </c>
      <c r="W22" s="4">
        <v>79.881444729999998</v>
      </c>
      <c r="X22" s="8">
        <v>286886.342</v>
      </c>
      <c r="Y22" s="11">
        <f t="shared" si="1"/>
        <v>5.3493000800000061</v>
      </c>
      <c r="Z22" s="4">
        <f t="shared" si="2"/>
        <v>-20.118555270000002</v>
      </c>
      <c r="AA22" s="19">
        <v>33.5</v>
      </c>
      <c r="AB22" s="4">
        <v>102.5</v>
      </c>
      <c r="AC22" s="11">
        <f t="shared" si="3"/>
        <v>-36.5</v>
      </c>
      <c r="AD22" s="4">
        <f t="shared" si="4"/>
        <v>2.5</v>
      </c>
      <c r="AE22" s="19">
        <v>74</v>
      </c>
      <c r="AF22" s="4">
        <v>99</v>
      </c>
      <c r="AG22" s="11">
        <f t="shared" si="5"/>
        <v>4</v>
      </c>
      <c r="AH22" s="4">
        <f t="shared" si="6"/>
        <v>-1</v>
      </c>
    </row>
    <row r="23" spans="1:34" x14ac:dyDescent="0.4">
      <c r="A23" s="1">
        <v>21</v>
      </c>
      <c r="B23" s="1">
        <v>70</v>
      </c>
      <c r="C23" s="1">
        <v>100</v>
      </c>
      <c r="D23" s="4">
        <v>5</v>
      </c>
      <c r="E23" s="4">
        <v>40</v>
      </c>
      <c r="F23" s="4">
        <v>0</v>
      </c>
      <c r="G23" s="4">
        <v>0.5</v>
      </c>
      <c r="H23" s="19">
        <v>70</v>
      </c>
      <c r="I23" s="4">
        <v>101</v>
      </c>
      <c r="J23" s="7">
        <v>4.7988812540000003</v>
      </c>
      <c r="K23" s="4">
        <v>34.200679919999999</v>
      </c>
      <c r="L23" s="5">
        <v>1.1135815E-2</v>
      </c>
      <c r="M23" s="5">
        <v>0.140479827</v>
      </c>
      <c r="N23" s="11">
        <f t="shared" si="7"/>
        <v>0</v>
      </c>
      <c r="O23" s="4">
        <f t="shared" si="8"/>
        <v>1</v>
      </c>
      <c r="P23" s="7">
        <f t="shared" si="9"/>
        <v>-0.20111874599999968</v>
      </c>
      <c r="Q23" s="4">
        <f t="shared" si="10"/>
        <v>-5.7993200800000011</v>
      </c>
      <c r="R23" s="5">
        <f t="shared" si="11"/>
        <v>1.1135815E-2</v>
      </c>
      <c r="S23" s="5">
        <f t="shared" si="12"/>
        <v>-0.359520173</v>
      </c>
      <c r="T23" s="19">
        <v>105.0789808</v>
      </c>
      <c r="U23" s="7">
        <v>35.532360109999999</v>
      </c>
      <c r="V23" s="4">
        <v>34.014260579999998</v>
      </c>
      <c r="W23" s="4">
        <v>176.14370099999999</v>
      </c>
      <c r="X23" s="8">
        <v>42475.022089999999</v>
      </c>
      <c r="Y23" s="11">
        <f t="shared" si="1"/>
        <v>-35.985739420000002</v>
      </c>
      <c r="Z23" s="4">
        <f t="shared" si="2"/>
        <v>76.143700999999993</v>
      </c>
      <c r="AA23" s="19">
        <v>68.5</v>
      </c>
      <c r="AB23" s="4">
        <v>122.5</v>
      </c>
      <c r="AC23" s="11">
        <f t="shared" si="3"/>
        <v>-1.5</v>
      </c>
      <c r="AD23" s="4">
        <f t="shared" si="4"/>
        <v>22.5</v>
      </c>
      <c r="AE23" s="19">
        <v>70</v>
      </c>
      <c r="AF23" s="4">
        <v>100</v>
      </c>
      <c r="AG23" s="11">
        <f t="shared" si="5"/>
        <v>0</v>
      </c>
      <c r="AH23" s="4">
        <f t="shared" si="6"/>
        <v>0</v>
      </c>
    </row>
    <row r="24" spans="1:34" x14ac:dyDescent="0.4">
      <c r="A24" s="1">
        <v>22</v>
      </c>
      <c r="B24" s="1">
        <v>70</v>
      </c>
      <c r="C24" s="1">
        <v>100</v>
      </c>
      <c r="D24" s="4">
        <v>5</v>
      </c>
      <c r="E24" s="4">
        <v>40</v>
      </c>
      <c r="F24" s="4">
        <v>0</v>
      </c>
      <c r="G24" s="4">
        <v>0.5</v>
      </c>
      <c r="H24" s="19">
        <v>70</v>
      </c>
      <c r="I24" s="4">
        <v>101</v>
      </c>
      <c r="J24" s="7">
        <v>5.007582019</v>
      </c>
      <c r="K24" s="4">
        <v>54.740737969999998</v>
      </c>
      <c r="L24" s="5">
        <v>0</v>
      </c>
      <c r="M24" s="5">
        <v>0.51461052600000001</v>
      </c>
      <c r="N24" s="11">
        <f t="shared" si="7"/>
        <v>0</v>
      </c>
      <c r="O24" s="4">
        <f t="shared" si="8"/>
        <v>1</v>
      </c>
      <c r="P24" s="7">
        <f t="shared" si="9"/>
        <v>7.5820189999999954E-3</v>
      </c>
      <c r="Q24" s="4">
        <f t="shared" si="10"/>
        <v>14.740737969999998</v>
      </c>
      <c r="R24" s="5">
        <f t="shared" si="11"/>
        <v>0</v>
      </c>
      <c r="S24" s="5">
        <f t="shared" si="12"/>
        <v>1.4610526000000013E-2</v>
      </c>
      <c r="T24" s="19">
        <v>91.911195950000007</v>
      </c>
      <c r="U24" s="7">
        <v>1.4521784950000001</v>
      </c>
      <c r="V24" s="4">
        <v>89.006838959999996</v>
      </c>
      <c r="W24" s="4">
        <v>94.815552940000003</v>
      </c>
      <c r="X24" s="8">
        <v>267202.87079999998</v>
      </c>
      <c r="Y24" s="11">
        <f t="shared" si="1"/>
        <v>19.006838959999996</v>
      </c>
      <c r="Z24" s="4">
        <f t="shared" si="2"/>
        <v>-5.1844470599999966</v>
      </c>
      <c r="AA24" s="19">
        <v>51.5</v>
      </c>
      <c r="AB24" s="4">
        <v>112.5</v>
      </c>
      <c r="AC24" s="11">
        <f t="shared" si="3"/>
        <v>-18.5</v>
      </c>
      <c r="AD24" s="4">
        <f t="shared" si="4"/>
        <v>12.5</v>
      </c>
      <c r="AE24" s="19">
        <v>74</v>
      </c>
      <c r="AF24" s="4">
        <v>99</v>
      </c>
      <c r="AG24" s="11">
        <f t="shared" si="5"/>
        <v>4</v>
      </c>
      <c r="AH24" s="4">
        <f t="shared" si="6"/>
        <v>-1</v>
      </c>
    </row>
    <row r="25" spans="1:34" x14ac:dyDescent="0.4">
      <c r="A25" s="1">
        <v>23</v>
      </c>
      <c r="B25" s="1">
        <v>70</v>
      </c>
      <c r="C25" s="1">
        <v>100</v>
      </c>
      <c r="D25" s="4">
        <v>5</v>
      </c>
      <c r="E25" s="4">
        <v>40</v>
      </c>
      <c r="F25" s="4">
        <v>0</v>
      </c>
      <c r="G25" s="4">
        <v>0.5</v>
      </c>
      <c r="H25" s="19">
        <v>70</v>
      </c>
      <c r="I25" s="4">
        <v>99</v>
      </c>
      <c r="J25" s="7">
        <v>4.6492555949999996</v>
      </c>
      <c r="K25" s="4">
        <v>44.676390169999998</v>
      </c>
      <c r="L25" s="5">
        <v>0</v>
      </c>
      <c r="M25" s="5">
        <v>0.77732108</v>
      </c>
      <c r="N25" s="11">
        <f t="shared" si="7"/>
        <v>0</v>
      </c>
      <c r="O25" s="4">
        <f t="shared" si="8"/>
        <v>-1</v>
      </c>
      <c r="P25" s="7">
        <f t="shared" si="9"/>
        <v>-0.35074440500000037</v>
      </c>
      <c r="Q25" s="4">
        <f t="shared" si="10"/>
        <v>4.6763901699999977</v>
      </c>
      <c r="R25" s="5">
        <f t="shared" si="11"/>
        <v>0</v>
      </c>
      <c r="S25" s="5">
        <f t="shared" si="12"/>
        <v>0.27732108</v>
      </c>
      <c r="T25" s="19">
        <v>71.559133869999997</v>
      </c>
      <c r="U25" s="7">
        <v>1</v>
      </c>
      <c r="V25" s="4">
        <v>69.559133869999997</v>
      </c>
      <c r="W25" s="4">
        <v>73.559133869999997</v>
      </c>
      <c r="X25" s="8">
        <v>59657.14529</v>
      </c>
      <c r="Y25" s="11">
        <f t="shared" si="1"/>
        <v>-0.44086613000000341</v>
      </c>
      <c r="Z25" s="4">
        <f t="shared" si="2"/>
        <v>-26.440866130000003</v>
      </c>
      <c r="AA25" s="19">
        <v>70.5</v>
      </c>
      <c r="AB25" s="4">
        <v>130</v>
      </c>
      <c r="AC25" s="11">
        <f t="shared" si="3"/>
        <v>0.5</v>
      </c>
      <c r="AD25" s="4">
        <f t="shared" si="4"/>
        <v>30</v>
      </c>
      <c r="AE25" s="19">
        <v>68</v>
      </c>
      <c r="AF25" s="4">
        <v>98</v>
      </c>
      <c r="AG25" s="11">
        <f t="shared" si="5"/>
        <v>-2</v>
      </c>
      <c r="AH25" s="4">
        <f t="shared" si="6"/>
        <v>-2</v>
      </c>
    </row>
    <row r="26" spans="1:34" x14ac:dyDescent="0.4">
      <c r="A26" s="1">
        <v>24</v>
      </c>
      <c r="B26" s="1">
        <v>70</v>
      </c>
      <c r="C26" s="1">
        <v>100</v>
      </c>
      <c r="D26" s="4">
        <v>5</v>
      </c>
      <c r="E26" s="4">
        <v>40</v>
      </c>
      <c r="F26" s="4">
        <v>0</v>
      </c>
      <c r="G26" s="4">
        <v>0.5</v>
      </c>
      <c r="H26" s="19">
        <v>72</v>
      </c>
      <c r="I26" s="4">
        <v>99</v>
      </c>
      <c r="J26" s="7">
        <v>4.8652611649999997</v>
      </c>
      <c r="K26" s="4">
        <v>29.630965580000002</v>
      </c>
      <c r="L26" s="5">
        <v>0.123808258</v>
      </c>
      <c r="M26" s="5">
        <v>0.91159508600000005</v>
      </c>
      <c r="N26" s="11">
        <f t="shared" si="7"/>
        <v>2</v>
      </c>
      <c r="O26" s="4">
        <f t="shared" si="8"/>
        <v>-1</v>
      </c>
      <c r="P26" s="7">
        <f t="shared" si="9"/>
        <v>-0.13473883500000028</v>
      </c>
      <c r="Q26" s="4">
        <f t="shared" si="10"/>
        <v>-10.369034419999998</v>
      </c>
      <c r="R26" s="5">
        <f t="shared" si="11"/>
        <v>0.123808258</v>
      </c>
      <c r="S26" s="5">
        <f t="shared" si="12"/>
        <v>0.41159508600000005</v>
      </c>
      <c r="T26" s="19">
        <v>87.178360249999997</v>
      </c>
      <c r="U26" s="7">
        <v>1.949786266</v>
      </c>
      <c r="V26" s="4">
        <v>83.278787710000003</v>
      </c>
      <c r="W26" s="4">
        <v>91.077932779999998</v>
      </c>
      <c r="X26" s="8">
        <v>189205.9461</v>
      </c>
      <c r="Y26" s="11">
        <f t="shared" si="1"/>
        <v>13.278787710000003</v>
      </c>
      <c r="Z26" s="4">
        <f t="shared" si="2"/>
        <v>-8.9220672200000024</v>
      </c>
      <c r="AA26" s="19">
        <v>65.5</v>
      </c>
      <c r="AB26" s="4">
        <v>97.5</v>
      </c>
      <c r="AC26" s="11">
        <f t="shared" si="3"/>
        <v>-4.5</v>
      </c>
      <c r="AD26" s="4">
        <f t="shared" si="4"/>
        <v>-2.5</v>
      </c>
      <c r="AE26" s="19">
        <v>73</v>
      </c>
      <c r="AF26" s="4">
        <v>92</v>
      </c>
      <c r="AG26" s="11">
        <f t="shared" si="5"/>
        <v>3</v>
      </c>
      <c r="AH26" s="4">
        <f t="shared" si="6"/>
        <v>-8</v>
      </c>
    </row>
    <row r="27" spans="1:34" x14ac:dyDescent="0.4">
      <c r="A27" s="1">
        <v>25</v>
      </c>
      <c r="B27" s="1">
        <v>70</v>
      </c>
      <c r="C27" s="1">
        <v>100</v>
      </c>
      <c r="D27" s="4">
        <v>5</v>
      </c>
      <c r="E27" s="4">
        <v>40</v>
      </c>
      <c r="F27" s="4">
        <v>0</v>
      </c>
      <c r="G27" s="4">
        <v>0.5</v>
      </c>
      <c r="H27" s="19">
        <v>70</v>
      </c>
      <c r="I27" s="4">
        <v>100</v>
      </c>
      <c r="J27" s="7">
        <v>5.2226193949999997</v>
      </c>
      <c r="K27" s="4">
        <v>38.351220099999999</v>
      </c>
      <c r="L27" s="5">
        <v>0</v>
      </c>
      <c r="M27" s="5">
        <v>0.496299781</v>
      </c>
      <c r="N27" s="11">
        <f t="shared" si="7"/>
        <v>0</v>
      </c>
      <c r="O27" s="4">
        <f t="shared" si="8"/>
        <v>0</v>
      </c>
      <c r="P27" s="7">
        <f t="shared" si="9"/>
        <v>0.22261939499999972</v>
      </c>
      <c r="Q27" s="4">
        <f t="shared" si="10"/>
        <v>-1.648779900000001</v>
      </c>
      <c r="R27" s="5">
        <f t="shared" si="11"/>
        <v>0</v>
      </c>
      <c r="S27" s="5">
        <f t="shared" si="12"/>
        <v>-3.7002190000000046E-3</v>
      </c>
      <c r="T27" s="19">
        <v>88.325325879999994</v>
      </c>
      <c r="U27" s="7">
        <v>2.8788321309999998</v>
      </c>
      <c r="V27" s="4">
        <v>82.567661610000002</v>
      </c>
      <c r="W27" s="4">
        <v>94.082990140000007</v>
      </c>
      <c r="X27" s="8">
        <v>202365.49770000001</v>
      </c>
      <c r="Y27" s="11">
        <f t="shared" si="1"/>
        <v>12.567661610000002</v>
      </c>
      <c r="Z27" s="4">
        <f t="shared" si="2"/>
        <v>-5.9170098599999932</v>
      </c>
      <c r="AA27" s="19">
        <v>70.5</v>
      </c>
      <c r="AB27" s="4">
        <v>102.5</v>
      </c>
      <c r="AC27" s="11">
        <f t="shared" si="3"/>
        <v>0.5</v>
      </c>
      <c r="AD27" s="4">
        <f t="shared" si="4"/>
        <v>2.5</v>
      </c>
      <c r="AE27" s="19">
        <v>66</v>
      </c>
      <c r="AF27" s="4">
        <v>98</v>
      </c>
      <c r="AG27" s="11">
        <f t="shared" si="5"/>
        <v>-4</v>
      </c>
      <c r="AH27" s="4">
        <f t="shared" si="6"/>
        <v>-2</v>
      </c>
    </row>
    <row r="28" spans="1:34" x14ac:dyDescent="0.4">
      <c r="A28" s="1">
        <v>26</v>
      </c>
      <c r="B28" s="1">
        <v>70</v>
      </c>
      <c r="C28" s="1">
        <v>100</v>
      </c>
      <c r="D28" s="4">
        <v>5</v>
      </c>
      <c r="E28" s="4">
        <v>40</v>
      </c>
      <c r="F28" s="4">
        <v>0</v>
      </c>
      <c r="G28" s="4">
        <v>0.5</v>
      </c>
      <c r="H28" s="19">
        <v>70</v>
      </c>
      <c r="I28" s="4">
        <v>101</v>
      </c>
      <c r="J28" s="7">
        <v>5.0234912060000001</v>
      </c>
      <c r="K28" s="4">
        <v>34.124015810000003</v>
      </c>
      <c r="L28" s="5">
        <v>0.176845961</v>
      </c>
      <c r="M28" s="5">
        <v>0.50213444799999996</v>
      </c>
      <c r="N28" s="11">
        <f t="shared" si="7"/>
        <v>0</v>
      </c>
      <c r="O28" s="4">
        <f t="shared" si="8"/>
        <v>1</v>
      </c>
      <c r="P28" s="7">
        <f t="shared" si="9"/>
        <v>2.3491206000000098E-2</v>
      </c>
      <c r="Q28" s="4">
        <f t="shared" si="10"/>
        <v>-5.8759841899999969</v>
      </c>
      <c r="R28" s="5">
        <f t="shared" si="11"/>
        <v>0.176845961</v>
      </c>
      <c r="S28" s="5">
        <f t="shared" si="12"/>
        <v>2.1344479999999555E-3</v>
      </c>
      <c r="T28" s="19">
        <v>77.709308879999995</v>
      </c>
      <c r="U28" s="7">
        <v>1</v>
      </c>
      <c r="V28" s="4">
        <v>75.709308879999995</v>
      </c>
      <c r="W28" s="4">
        <v>79.709308879999995</v>
      </c>
      <c r="X28" s="8">
        <v>136937.68719999999</v>
      </c>
      <c r="Y28" s="11">
        <f t="shared" si="1"/>
        <v>5.7093088799999947</v>
      </c>
      <c r="Z28" s="4">
        <f t="shared" si="2"/>
        <v>-20.290691120000005</v>
      </c>
      <c r="AA28" s="19">
        <v>71.5</v>
      </c>
      <c r="AB28" s="4">
        <v>148</v>
      </c>
      <c r="AC28" s="11">
        <f t="shared" si="3"/>
        <v>1.5</v>
      </c>
      <c r="AD28" s="4">
        <f t="shared" si="4"/>
        <v>48</v>
      </c>
      <c r="AE28" s="19">
        <v>70</v>
      </c>
      <c r="AF28" s="4">
        <v>100</v>
      </c>
      <c r="AG28" s="11">
        <f t="shared" si="5"/>
        <v>0</v>
      </c>
      <c r="AH28" s="4">
        <f t="shared" si="6"/>
        <v>0</v>
      </c>
    </row>
    <row r="29" spans="1:34" x14ac:dyDescent="0.4">
      <c r="A29" s="1">
        <v>27</v>
      </c>
      <c r="B29" s="1">
        <v>70</v>
      </c>
      <c r="C29" s="1">
        <v>100</v>
      </c>
      <c r="D29" s="4">
        <v>5</v>
      </c>
      <c r="E29" s="4">
        <v>40</v>
      </c>
      <c r="F29" s="4">
        <v>0</v>
      </c>
      <c r="G29" s="4">
        <v>0.5</v>
      </c>
      <c r="H29" s="19">
        <v>70</v>
      </c>
      <c r="I29" s="4">
        <v>101</v>
      </c>
      <c r="J29" s="7">
        <v>4.7571851330000001</v>
      </c>
      <c r="K29" s="4">
        <v>51.676647789999997</v>
      </c>
      <c r="L29" s="5">
        <v>0</v>
      </c>
      <c r="M29" s="5">
        <v>0.77570349900000002</v>
      </c>
      <c r="N29" s="11">
        <f t="shared" si="7"/>
        <v>0</v>
      </c>
      <c r="O29" s="4">
        <f t="shared" si="8"/>
        <v>1</v>
      </c>
      <c r="P29" s="7">
        <f t="shared" si="9"/>
        <v>-0.24281486699999988</v>
      </c>
      <c r="Q29" s="4">
        <f t="shared" si="10"/>
        <v>11.676647789999997</v>
      </c>
      <c r="R29" s="5">
        <f t="shared" si="11"/>
        <v>0</v>
      </c>
      <c r="S29" s="5">
        <f t="shared" si="12"/>
        <v>0.27570349900000002</v>
      </c>
      <c r="T29" s="19">
        <v>73.535131519999993</v>
      </c>
      <c r="U29" s="7">
        <v>1</v>
      </c>
      <c r="V29" s="4">
        <v>71.535131519999993</v>
      </c>
      <c r="W29" s="4">
        <v>75.535131519999993</v>
      </c>
      <c r="X29" s="8">
        <v>30714.421770000001</v>
      </c>
      <c r="Y29" s="11">
        <f t="shared" si="1"/>
        <v>1.5351315199999931</v>
      </c>
      <c r="Z29" s="4">
        <f t="shared" si="2"/>
        <v>-24.464868480000007</v>
      </c>
      <c r="AA29" s="19">
        <v>70.5</v>
      </c>
      <c r="AB29" s="4">
        <v>108.5</v>
      </c>
      <c r="AC29" s="11">
        <f t="shared" si="3"/>
        <v>0.5</v>
      </c>
      <c r="AD29" s="4">
        <f t="shared" si="4"/>
        <v>8.5</v>
      </c>
      <c r="AE29" s="19">
        <v>74</v>
      </c>
      <c r="AF29" s="4">
        <v>100</v>
      </c>
      <c r="AG29" s="11">
        <f t="shared" si="5"/>
        <v>4</v>
      </c>
      <c r="AH29" s="4">
        <f t="shared" si="6"/>
        <v>0</v>
      </c>
    </row>
    <row r="30" spans="1:34" x14ac:dyDescent="0.4">
      <c r="A30" s="1">
        <v>28</v>
      </c>
      <c r="B30" s="1">
        <v>70</v>
      </c>
      <c r="C30" s="1">
        <v>100</v>
      </c>
      <c r="D30" s="4">
        <v>5</v>
      </c>
      <c r="E30" s="4">
        <v>40</v>
      </c>
      <c r="F30" s="4">
        <v>0</v>
      </c>
      <c r="G30" s="4">
        <v>0.5</v>
      </c>
      <c r="H30" s="19">
        <v>70</v>
      </c>
      <c r="I30" s="4">
        <v>101</v>
      </c>
      <c r="J30" s="7">
        <v>5.2393944360000004</v>
      </c>
      <c r="K30" s="4">
        <v>32.321487679999997</v>
      </c>
      <c r="L30" s="5">
        <v>2.1682915000000001E-2</v>
      </c>
      <c r="M30" s="5">
        <v>0.75051514600000002</v>
      </c>
      <c r="N30" s="11">
        <f t="shared" si="7"/>
        <v>0</v>
      </c>
      <c r="O30" s="4">
        <f t="shared" si="8"/>
        <v>1</v>
      </c>
      <c r="P30" s="7">
        <f t="shared" si="9"/>
        <v>0.23939443600000043</v>
      </c>
      <c r="Q30" s="4">
        <f t="shared" si="10"/>
        <v>-7.6785123200000029</v>
      </c>
      <c r="R30" s="5">
        <f t="shared" si="11"/>
        <v>2.1682915000000001E-2</v>
      </c>
      <c r="S30" s="5">
        <f t="shared" si="12"/>
        <v>0.25051514600000002</v>
      </c>
      <c r="T30" s="19">
        <v>70.539782700000004</v>
      </c>
      <c r="U30" s="7">
        <v>1</v>
      </c>
      <c r="V30" s="4">
        <v>68.539782700000004</v>
      </c>
      <c r="W30" s="4">
        <v>72.539782700000004</v>
      </c>
      <c r="X30" s="8">
        <v>15369.29528</v>
      </c>
      <c r="Y30" s="11">
        <f t="shared" si="1"/>
        <v>-1.4602172999999965</v>
      </c>
      <c r="Z30" s="4">
        <f t="shared" si="2"/>
        <v>-27.460217299999996</v>
      </c>
      <c r="AA30" s="19">
        <v>70.5</v>
      </c>
      <c r="AB30" s="4">
        <v>148</v>
      </c>
      <c r="AC30" s="11">
        <f t="shared" si="3"/>
        <v>0.5</v>
      </c>
      <c r="AD30" s="4">
        <f t="shared" si="4"/>
        <v>48</v>
      </c>
      <c r="AE30" s="19">
        <v>70</v>
      </c>
      <c r="AF30" s="4">
        <v>100</v>
      </c>
      <c r="AG30" s="11">
        <f t="shared" si="5"/>
        <v>0</v>
      </c>
      <c r="AH30" s="4">
        <f t="shared" si="6"/>
        <v>0</v>
      </c>
    </row>
    <row r="31" spans="1:34" x14ac:dyDescent="0.4">
      <c r="A31" s="1">
        <v>29</v>
      </c>
      <c r="B31" s="1">
        <v>70</v>
      </c>
      <c r="C31" s="1">
        <v>100</v>
      </c>
      <c r="D31" s="4">
        <v>5</v>
      </c>
      <c r="E31" s="4">
        <v>40</v>
      </c>
      <c r="F31" s="4">
        <v>0</v>
      </c>
      <c r="G31" s="4">
        <v>0.5</v>
      </c>
      <c r="H31" s="19">
        <v>70</v>
      </c>
      <c r="I31" s="4">
        <v>101</v>
      </c>
      <c r="J31" s="7">
        <v>4.9281933369999997</v>
      </c>
      <c r="K31" s="4">
        <v>39.526395290000004</v>
      </c>
      <c r="L31" s="5">
        <v>0</v>
      </c>
      <c r="M31" s="5">
        <v>0.532738869</v>
      </c>
      <c r="N31" s="11">
        <f t="shared" si="7"/>
        <v>0</v>
      </c>
      <c r="O31" s="4">
        <f t="shared" si="8"/>
        <v>1</v>
      </c>
      <c r="P31" s="7">
        <f t="shared" si="9"/>
        <v>-7.180666300000027E-2</v>
      </c>
      <c r="Q31" s="4">
        <f t="shared" si="10"/>
        <v>-0.47360470999999649</v>
      </c>
      <c r="R31" s="5">
        <f t="shared" si="11"/>
        <v>0</v>
      </c>
      <c r="S31" s="5">
        <f t="shared" si="12"/>
        <v>3.2738869000000004E-2</v>
      </c>
      <c r="T31" s="19">
        <v>87.903963079999997</v>
      </c>
      <c r="U31" s="7">
        <v>2.6365337539999998</v>
      </c>
      <c r="V31" s="4">
        <v>82.630895570000007</v>
      </c>
      <c r="W31" s="4">
        <v>93.177030590000001</v>
      </c>
      <c r="X31" s="8">
        <v>208090.3884</v>
      </c>
      <c r="Y31" s="11">
        <f t="shared" si="1"/>
        <v>12.630895570000007</v>
      </c>
      <c r="Z31" s="4">
        <f t="shared" si="2"/>
        <v>-6.8229694099999989</v>
      </c>
      <c r="AA31" s="19">
        <v>59.5</v>
      </c>
      <c r="AB31" s="4">
        <v>99.5</v>
      </c>
      <c r="AC31" s="11">
        <f t="shared" si="3"/>
        <v>-10.5</v>
      </c>
      <c r="AD31" s="4">
        <f t="shared" si="4"/>
        <v>-0.5</v>
      </c>
      <c r="AE31" s="19">
        <v>70</v>
      </c>
      <c r="AF31" s="4">
        <v>100</v>
      </c>
      <c r="AG31" s="11">
        <f t="shared" si="5"/>
        <v>0</v>
      </c>
      <c r="AH31" s="4">
        <f t="shared" si="6"/>
        <v>0</v>
      </c>
    </row>
    <row r="32" spans="1:34" x14ac:dyDescent="0.4">
      <c r="A32" s="1">
        <v>30</v>
      </c>
      <c r="B32" s="1">
        <v>70</v>
      </c>
      <c r="C32" s="1">
        <v>100</v>
      </c>
      <c r="D32" s="4">
        <v>5</v>
      </c>
      <c r="E32" s="4">
        <v>40</v>
      </c>
      <c r="F32" s="4">
        <v>0</v>
      </c>
      <c r="G32" s="4">
        <v>0.5</v>
      </c>
      <c r="H32" s="19">
        <v>69</v>
      </c>
      <c r="I32" s="4">
        <v>101</v>
      </c>
      <c r="J32" s="7">
        <v>4.7600977699999998</v>
      </c>
      <c r="K32" s="4">
        <v>32.727018579999999</v>
      </c>
      <c r="L32" s="5">
        <v>0</v>
      </c>
      <c r="M32" s="5">
        <v>0.79140316399999999</v>
      </c>
      <c r="N32" s="11">
        <f t="shared" si="7"/>
        <v>-1</v>
      </c>
      <c r="O32" s="4">
        <f t="shared" si="8"/>
        <v>1</v>
      </c>
      <c r="P32" s="7">
        <f t="shared" si="9"/>
        <v>-0.23990223000000022</v>
      </c>
      <c r="Q32" s="4">
        <f t="shared" si="10"/>
        <v>-7.2729814200000007</v>
      </c>
      <c r="R32" s="5">
        <f t="shared" si="11"/>
        <v>0</v>
      </c>
      <c r="S32" s="5">
        <f t="shared" si="12"/>
        <v>0.29140316399999999</v>
      </c>
      <c r="T32" s="19">
        <v>79.182763320000007</v>
      </c>
      <c r="U32" s="7">
        <v>1</v>
      </c>
      <c r="V32" s="4">
        <v>77.182763320000007</v>
      </c>
      <c r="W32" s="4">
        <v>81.182763320000007</v>
      </c>
      <c r="X32" s="8">
        <v>43743.625200000002</v>
      </c>
      <c r="Y32" s="11">
        <f t="shared" si="1"/>
        <v>7.1827633200000065</v>
      </c>
      <c r="Z32" s="4">
        <f t="shared" si="2"/>
        <v>-18.817236679999993</v>
      </c>
      <c r="AA32" s="19">
        <v>27.5</v>
      </c>
      <c r="AB32" s="4">
        <v>114.5</v>
      </c>
      <c r="AC32" s="11">
        <f t="shared" si="3"/>
        <v>-42.5</v>
      </c>
      <c r="AD32" s="4">
        <f t="shared" si="4"/>
        <v>14.5</v>
      </c>
      <c r="AE32" s="19">
        <v>69</v>
      </c>
      <c r="AF32" s="4">
        <v>100</v>
      </c>
      <c r="AG32" s="11">
        <f t="shared" si="5"/>
        <v>-1</v>
      </c>
      <c r="AH32" s="4">
        <f t="shared" si="6"/>
        <v>0</v>
      </c>
    </row>
    <row r="33" spans="1:34" x14ac:dyDescent="0.4">
      <c r="A33" s="1">
        <v>31</v>
      </c>
      <c r="B33" s="1">
        <v>70</v>
      </c>
      <c r="C33" s="1">
        <v>100</v>
      </c>
      <c r="D33" s="4">
        <v>5</v>
      </c>
      <c r="E33" s="4">
        <v>40</v>
      </c>
      <c r="F33" s="4">
        <v>0</v>
      </c>
      <c r="G33" s="4">
        <v>0.5</v>
      </c>
      <c r="H33" s="19">
        <v>71</v>
      </c>
      <c r="I33" s="4">
        <v>101</v>
      </c>
      <c r="J33" s="7">
        <v>4.7963409390000002</v>
      </c>
      <c r="K33" s="4">
        <v>33.067031530000001</v>
      </c>
      <c r="L33" s="5">
        <v>0</v>
      </c>
      <c r="M33" s="5">
        <v>0.46074529400000003</v>
      </c>
      <c r="N33" s="11">
        <f t="shared" si="7"/>
        <v>1</v>
      </c>
      <c r="O33" s="4">
        <f t="shared" si="8"/>
        <v>1</v>
      </c>
      <c r="P33" s="7">
        <f t="shared" si="9"/>
        <v>-0.20365906099999975</v>
      </c>
      <c r="Q33" s="4">
        <f t="shared" si="10"/>
        <v>-6.9329684699999987</v>
      </c>
      <c r="R33" s="5">
        <f t="shared" si="11"/>
        <v>0</v>
      </c>
      <c r="S33" s="5">
        <f t="shared" si="12"/>
        <v>-3.9254705999999973E-2</v>
      </c>
      <c r="T33" s="19">
        <v>81.284360000000007</v>
      </c>
      <c r="U33" s="7">
        <v>1.74647</v>
      </c>
      <c r="V33" s="4">
        <v>77.791420000000002</v>
      </c>
      <c r="W33" s="4">
        <v>84.777299999999997</v>
      </c>
      <c r="X33" s="8">
        <v>165712.00803</v>
      </c>
      <c r="Y33" s="11">
        <f t="shared" si="1"/>
        <v>7.7914200000000022</v>
      </c>
      <c r="Z33" s="4">
        <f t="shared" si="2"/>
        <v>-15.222700000000003</v>
      </c>
      <c r="AA33" s="19">
        <v>71.5</v>
      </c>
      <c r="AB33" s="4">
        <v>148.5</v>
      </c>
      <c r="AC33" s="11">
        <f t="shared" si="3"/>
        <v>1.5</v>
      </c>
      <c r="AD33" s="4">
        <f t="shared" si="4"/>
        <v>48.5</v>
      </c>
      <c r="AE33" s="19">
        <v>67</v>
      </c>
      <c r="AF33" s="4">
        <v>95</v>
      </c>
      <c r="AG33" s="11">
        <f t="shared" si="5"/>
        <v>-3</v>
      </c>
      <c r="AH33" s="4">
        <f t="shared" si="6"/>
        <v>-5</v>
      </c>
    </row>
    <row r="34" spans="1:34" x14ac:dyDescent="0.4">
      <c r="A34" s="1">
        <v>32</v>
      </c>
      <c r="B34" s="1">
        <v>70</v>
      </c>
      <c r="C34" s="1">
        <v>100</v>
      </c>
      <c r="D34" s="4">
        <v>5</v>
      </c>
      <c r="E34" s="4">
        <v>40</v>
      </c>
      <c r="F34" s="4">
        <v>0</v>
      </c>
      <c r="G34" s="4">
        <v>0.5</v>
      </c>
      <c r="H34" s="19">
        <v>70</v>
      </c>
      <c r="I34" s="4">
        <v>101</v>
      </c>
      <c r="J34" s="7">
        <v>4.9449970680000002</v>
      </c>
      <c r="K34" s="4">
        <v>29.814162360000001</v>
      </c>
      <c r="L34" s="5">
        <v>0.143663874</v>
      </c>
      <c r="M34" s="5">
        <v>0.29273119800000003</v>
      </c>
      <c r="N34" s="11">
        <f t="shared" si="7"/>
        <v>0</v>
      </c>
      <c r="O34" s="4">
        <f t="shared" si="8"/>
        <v>1</v>
      </c>
      <c r="P34" s="7">
        <f t="shared" si="9"/>
        <v>-5.5002931999999838E-2</v>
      </c>
      <c r="Q34" s="4">
        <f t="shared" si="10"/>
        <v>-10.185837639999999</v>
      </c>
      <c r="R34" s="5">
        <f t="shared" si="11"/>
        <v>0.143663874</v>
      </c>
      <c r="S34" s="5">
        <f t="shared" si="12"/>
        <v>-0.20726880199999997</v>
      </c>
      <c r="T34" s="19">
        <v>98.034226540000006</v>
      </c>
      <c r="U34" s="7">
        <v>18.509204960000002</v>
      </c>
      <c r="V34" s="4">
        <v>61.015816630000003</v>
      </c>
      <c r="W34" s="4">
        <v>135.05263650000001</v>
      </c>
      <c r="X34" s="8">
        <v>41130.789649999999</v>
      </c>
      <c r="Y34" s="11">
        <f t="shared" si="1"/>
        <v>-8.9841833699999967</v>
      </c>
      <c r="Z34" s="4">
        <f t="shared" si="2"/>
        <v>35.052636500000006</v>
      </c>
      <c r="AA34" s="19">
        <v>70.5</v>
      </c>
      <c r="AB34" s="4">
        <v>133</v>
      </c>
      <c r="AC34" s="11">
        <f t="shared" si="3"/>
        <v>0.5</v>
      </c>
      <c r="AD34" s="4">
        <f t="shared" si="4"/>
        <v>33</v>
      </c>
      <c r="AE34" s="19">
        <v>70</v>
      </c>
      <c r="AF34" s="4">
        <v>100</v>
      </c>
      <c r="AG34" s="11">
        <f t="shared" si="5"/>
        <v>0</v>
      </c>
      <c r="AH34" s="4">
        <f t="shared" si="6"/>
        <v>0</v>
      </c>
    </row>
    <row r="35" spans="1:34" x14ac:dyDescent="0.4">
      <c r="A35" s="1">
        <v>33</v>
      </c>
      <c r="B35" s="1">
        <v>70</v>
      </c>
      <c r="C35" s="1">
        <v>100</v>
      </c>
      <c r="D35" s="4">
        <v>5</v>
      </c>
      <c r="E35" s="4">
        <v>40</v>
      </c>
      <c r="F35" s="4">
        <v>0</v>
      </c>
      <c r="G35" s="4">
        <v>0.5</v>
      </c>
      <c r="H35" s="19">
        <v>69</v>
      </c>
      <c r="I35" s="4">
        <v>101</v>
      </c>
      <c r="J35" s="7">
        <v>5.182396818</v>
      </c>
      <c r="K35" s="4">
        <v>36.88382945</v>
      </c>
      <c r="L35" s="5">
        <v>0</v>
      </c>
      <c r="M35" s="5">
        <v>0.50030893600000004</v>
      </c>
      <c r="N35" s="11">
        <f t="shared" si="7"/>
        <v>-1</v>
      </c>
      <c r="O35" s="4">
        <f t="shared" si="8"/>
        <v>1</v>
      </c>
      <c r="P35" s="7">
        <f t="shared" si="9"/>
        <v>0.18239681799999996</v>
      </c>
      <c r="Q35" s="4">
        <f t="shared" si="10"/>
        <v>-3.1161705499999997</v>
      </c>
      <c r="R35" s="5">
        <f t="shared" si="11"/>
        <v>0</v>
      </c>
      <c r="S35" s="5">
        <f t="shared" si="12"/>
        <v>3.089360000000374E-4</v>
      </c>
      <c r="T35" s="19">
        <v>95.011422569999993</v>
      </c>
      <c r="U35" s="7">
        <v>5.6463189859999998</v>
      </c>
      <c r="V35" s="4">
        <v>83.718784600000006</v>
      </c>
      <c r="W35" s="4">
        <v>106.30406050000001</v>
      </c>
      <c r="X35" s="8">
        <v>170134.3677</v>
      </c>
      <c r="Y35" s="11">
        <f t="shared" ref="Y35:Y52" si="13">V35-B35</f>
        <v>13.718784600000006</v>
      </c>
      <c r="Z35" s="4">
        <f t="shared" ref="Z35:Z52" si="14">W35-C35</f>
        <v>6.3040605000000056</v>
      </c>
      <c r="AA35" s="19">
        <v>71.5</v>
      </c>
      <c r="AB35" s="4">
        <v>111.5</v>
      </c>
      <c r="AC35" s="11">
        <f t="shared" ref="AC35:AC52" si="15">AA35-B35</f>
        <v>1.5</v>
      </c>
      <c r="AD35" s="4">
        <f t="shared" ref="AD35:AD52" si="16">AB35-C35</f>
        <v>11.5</v>
      </c>
      <c r="AE35" s="19">
        <v>70</v>
      </c>
      <c r="AF35" s="4">
        <v>97</v>
      </c>
      <c r="AG35" s="11">
        <f t="shared" ref="AG35:AG52" si="17">AE35-B35</f>
        <v>0</v>
      </c>
      <c r="AH35" s="4">
        <f t="shared" ref="AH35:AH52" si="18">AF35-C35</f>
        <v>-3</v>
      </c>
    </row>
    <row r="36" spans="1:34" x14ac:dyDescent="0.4">
      <c r="A36" s="1">
        <v>34</v>
      </c>
      <c r="B36" s="1">
        <v>70</v>
      </c>
      <c r="C36" s="1">
        <v>100</v>
      </c>
      <c r="D36" s="4">
        <v>5</v>
      </c>
      <c r="E36" s="4">
        <v>40</v>
      </c>
      <c r="F36" s="4">
        <v>0</v>
      </c>
      <c r="G36" s="4">
        <v>0.5</v>
      </c>
      <c r="H36" s="19">
        <v>70</v>
      </c>
      <c r="I36" s="4">
        <v>101</v>
      </c>
      <c r="J36" s="7">
        <v>5.2509235639999998</v>
      </c>
      <c r="K36" s="4">
        <v>40.776695420000003</v>
      </c>
      <c r="L36" s="5">
        <v>0</v>
      </c>
      <c r="M36" s="5">
        <v>0.35275906600000001</v>
      </c>
      <c r="N36" s="11">
        <f t="shared" si="7"/>
        <v>0</v>
      </c>
      <c r="O36" s="4">
        <f t="shared" si="8"/>
        <v>1</v>
      </c>
      <c r="P36" s="7">
        <f t="shared" si="9"/>
        <v>0.25092356399999982</v>
      </c>
      <c r="Q36" s="4">
        <f t="shared" si="10"/>
        <v>0.77669542000000291</v>
      </c>
      <c r="R36" s="5">
        <f t="shared" si="11"/>
        <v>0</v>
      </c>
      <c r="S36" s="5">
        <f t="shared" si="12"/>
        <v>-0.14724093399999999</v>
      </c>
      <c r="T36" s="19">
        <v>44.776304279999998</v>
      </c>
      <c r="U36" s="7">
        <v>11.24336926</v>
      </c>
      <c r="V36" s="4">
        <v>22.289565759999999</v>
      </c>
      <c r="W36" s="4">
        <v>67.263042799999994</v>
      </c>
      <c r="X36" s="8">
        <v>10168.692349999999</v>
      </c>
      <c r="Y36" s="11">
        <f t="shared" si="13"/>
        <v>-47.710434239999998</v>
      </c>
      <c r="Z36" s="4">
        <f t="shared" si="14"/>
        <v>-32.736957200000006</v>
      </c>
      <c r="AA36" s="19">
        <v>36.5</v>
      </c>
      <c r="AB36" s="4">
        <v>101.5</v>
      </c>
      <c r="AC36" s="11">
        <f t="shared" si="15"/>
        <v>-33.5</v>
      </c>
      <c r="AD36" s="4">
        <f t="shared" si="16"/>
        <v>1.5</v>
      </c>
      <c r="AE36" s="19">
        <v>64</v>
      </c>
      <c r="AF36" s="4">
        <v>100</v>
      </c>
      <c r="AG36" s="11">
        <f t="shared" si="17"/>
        <v>-6</v>
      </c>
      <c r="AH36" s="4">
        <f t="shared" si="18"/>
        <v>0</v>
      </c>
    </row>
    <row r="37" spans="1:34" x14ac:dyDescent="0.4">
      <c r="A37" s="1">
        <v>35</v>
      </c>
      <c r="B37" s="1">
        <v>70</v>
      </c>
      <c r="C37" s="1">
        <v>100</v>
      </c>
      <c r="D37" s="4">
        <v>5</v>
      </c>
      <c r="E37" s="4">
        <v>40</v>
      </c>
      <c r="F37" s="4">
        <v>0</v>
      </c>
      <c r="G37" s="4">
        <v>0.5</v>
      </c>
      <c r="H37" s="19">
        <v>71</v>
      </c>
      <c r="I37" s="4">
        <v>101</v>
      </c>
      <c r="J37" s="7">
        <v>5.4108880089999998</v>
      </c>
      <c r="K37" s="4">
        <v>34.325711470000002</v>
      </c>
      <c r="L37" s="5">
        <v>0</v>
      </c>
      <c r="M37" s="5">
        <v>0.26372690999999998</v>
      </c>
      <c r="N37" s="11">
        <f t="shared" si="7"/>
        <v>1</v>
      </c>
      <c r="O37" s="4">
        <f t="shared" si="8"/>
        <v>1</v>
      </c>
      <c r="P37" s="7">
        <f t="shared" si="9"/>
        <v>0.41088800899999978</v>
      </c>
      <c r="Q37" s="4">
        <f t="shared" si="10"/>
        <v>-5.6742885299999983</v>
      </c>
      <c r="R37" s="5">
        <f t="shared" si="11"/>
        <v>0</v>
      </c>
      <c r="S37" s="5">
        <f t="shared" si="12"/>
        <v>-0.23627309000000002</v>
      </c>
      <c r="T37" s="19">
        <v>87.207399539999997</v>
      </c>
      <c r="U37" s="7">
        <v>6.5852095439999996</v>
      </c>
      <c r="V37" s="4">
        <v>74.036980450000001</v>
      </c>
      <c r="W37" s="4">
        <v>100.3778186</v>
      </c>
      <c r="X37" s="8">
        <v>337075.26760000002</v>
      </c>
      <c r="Y37" s="11">
        <f t="shared" si="13"/>
        <v>4.0369804500000015</v>
      </c>
      <c r="Z37" s="4">
        <f t="shared" si="14"/>
        <v>0.37781859999999767</v>
      </c>
      <c r="AA37" s="19">
        <v>21.5</v>
      </c>
      <c r="AB37" s="4">
        <v>178.5</v>
      </c>
      <c r="AC37" s="11">
        <f t="shared" si="15"/>
        <v>-48.5</v>
      </c>
      <c r="AD37" s="4">
        <f t="shared" si="16"/>
        <v>78.5</v>
      </c>
      <c r="AE37" s="19">
        <v>71</v>
      </c>
      <c r="AF37" s="4">
        <v>100</v>
      </c>
      <c r="AG37" s="11">
        <f t="shared" si="17"/>
        <v>1</v>
      </c>
      <c r="AH37" s="4">
        <f t="shared" si="18"/>
        <v>0</v>
      </c>
    </row>
    <row r="38" spans="1:34" x14ac:dyDescent="0.4">
      <c r="A38" s="1">
        <v>36</v>
      </c>
      <c r="B38" s="1">
        <v>70</v>
      </c>
      <c r="C38" s="1">
        <v>100</v>
      </c>
      <c r="D38" s="4">
        <v>5</v>
      </c>
      <c r="E38" s="4">
        <v>40</v>
      </c>
      <c r="F38" s="4">
        <v>0</v>
      </c>
      <c r="G38" s="4">
        <v>0.5</v>
      </c>
      <c r="H38" s="19">
        <v>71</v>
      </c>
      <c r="I38" s="4">
        <v>101</v>
      </c>
      <c r="J38" s="7">
        <v>4.7219308529999999</v>
      </c>
      <c r="K38" s="4">
        <v>44.799334250000001</v>
      </c>
      <c r="L38" s="5">
        <v>3.9081195999999999E-2</v>
      </c>
      <c r="M38" s="5">
        <v>0.89762665399999997</v>
      </c>
      <c r="N38" s="11">
        <f t="shared" si="7"/>
        <v>1</v>
      </c>
      <c r="O38" s="4">
        <f t="shared" si="8"/>
        <v>1</v>
      </c>
      <c r="P38" s="7">
        <f t="shared" si="9"/>
        <v>-0.27806914700000007</v>
      </c>
      <c r="Q38" s="4">
        <f t="shared" si="10"/>
        <v>4.7993342500000011</v>
      </c>
      <c r="R38" s="5">
        <f t="shared" si="11"/>
        <v>3.9081195999999999E-2</v>
      </c>
      <c r="S38" s="5">
        <f t="shared" si="12"/>
        <v>0.39762665399999997</v>
      </c>
      <c r="T38" s="19">
        <v>95.639878139999993</v>
      </c>
      <c r="U38" s="7">
        <v>2.3962919359999999</v>
      </c>
      <c r="V38" s="4">
        <v>90.847294270000006</v>
      </c>
      <c r="W38" s="4">
        <v>100.432462</v>
      </c>
      <c r="X38" s="8">
        <v>375894.2463</v>
      </c>
      <c r="Y38" s="11">
        <f t="shared" si="13"/>
        <v>20.847294270000006</v>
      </c>
      <c r="Z38" s="4">
        <f t="shared" si="14"/>
        <v>0.43246200000000101</v>
      </c>
      <c r="AA38" s="19">
        <v>70.5</v>
      </c>
      <c r="AB38" s="4">
        <v>149.5</v>
      </c>
      <c r="AC38" s="11">
        <f t="shared" si="15"/>
        <v>0.5</v>
      </c>
      <c r="AD38" s="4">
        <f t="shared" si="16"/>
        <v>49.5</v>
      </c>
      <c r="AE38" s="19">
        <v>71</v>
      </c>
      <c r="AF38" s="4">
        <v>100</v>
      </c>
      <c r="AG38" s="11">
        <f t="shared" si="17"/>
        <v>1</v>
      </c>
      <c r="AH38" s="4">
        <f t="shared" si="18"/>
        <v>0</v>
      </c>
    </row>
    <row r="39" spans="1:34" x14ac:dyDescent="0.4">
      <c r="A39" s="1">
        <v>37</v>
      </c>
      <c r="B39" s="1">
        <v>70</v>
      </c>
      <c r="C39" s="1">
        <v>100</v>
      </c>
      <c r="D39" s="4">
        <v>5</v>
      </c>
      <c r="E39" s="4">
        <v>40</v>
      </c>
      <c r="F39" s="4">
        <v>0</v>
      </c>
      <c r="G39" s="4">
        <v>0.5</v>
      </c>
      <c r="H39" s="19">
        <v>68</v>
      </c>
      <c r="I39" s="4">
        <v>101</v>
      </c>
      <c r="J39" s="7">
        <v>5.2125540389999996</v>
      </c>
      <c r="K39" s="4">
        <v>40.164823910000003</v>
      </c>
      <c r="L39" s="5">
        <v>0</v>
      </c>
      <c r="M39" s="5">
        <v>0.59613399</v>
      </c>
      <c r="N39" s="11">
        <f t="shared" si="7"/>
        <v>-2</v>
      </c>
      <c r="O39" s="4">
        <f t="shared" si="8"/>
        <v>1</v>
      </c>
      <c r="P39" s="7">
        <f t="shared" si="9"/>
        <v>0.21255403899999958</v>
      </c>
      <c r="Q39" s="4">
        <f t="shared" si="10"/>
        <v>0.16482391000000263</v>
      </c>
      <c r="R39" s="5">
        <f t="shared" si="11"/>
        <v>0</v>
      </c>
      <c r="S39" s="5">
        <f t="shared" si="12"/>
        <v>9.6133990000000002E-2</v>
      </c>
      <c r="T39" s="19">
        <v>87.650072730000005</v>
      </c>
      <c r="U39" s="7">
        <v>2.7753967959999999</v>
      </c>
      <c r="V39" s="4">
        <v>82.099279139999993</v>
      </c>
      <c r="W39" s="4">
        <v>93.200866320000003</v>
      </c>
      <c r="X39" s="8">
        <v>110968.9249</v>
      </c>
      <c r="Y39" s="11">
        <f t="shared" si="13"/>
        <v>12.099279139999993</v>
      </c>
      <c r="Z39" s="4">
        <f t="shared" si="14"/>
        <v>-6.7991336799999971</v>
      </c>
      <c r="AA39" s="19">
        <v>71.5</v>
      </c>
      <c r="AB39" s="4">
        <v>105.5</v>
      </c>
      <c r="AC39" s="11">
        <f t="shared" si="15"/>
        <v>1.5</v>
      </c>
      <c r="AD39" s="4">
        <f t="shared" si="16"/>
        <v>5.5</v>
      </c>
      <c r="AE39" s="19">
        <v>69</v>
      </c>
      <c r="AF39" s="4">
        <v>100</v>
      </c>
      <c r="AG39" s="11">
        <f t="shared" si="17"/>
        <v>-1</v>
      </c>
      <c r="AH39" s="4">
        <f t="shared" si="18"/>
        <v>0</v>
      </c>
    </row>
    <row r="40" spans="1:34" x14ac:dyDescent="0.4">
      <c r="A40" s="1">
        <v>38</v>
      </c>
      <c r="B40" s="1">
        <v>70</v>
      </c>
      <c r="C40" s="1">
        <v>100</v>
      </c>
      <c r="D40" s="4">
        <v>5</v>
      </c>
      <c r="E40" s="4">
        <v>40</v>
      </c>
      <c r="F40" s="4">
        <v>0</v>
      </c>
      <c r="G40" s="4">
        <v>0.5</v>
      </c>
      <c r="H40" s="19">
        <v>70</v>
      </c>
      <c r="I40" s="4">
        <v>100</v>
      </c>
      <c r="J40" s="7">
        <v>5.0880334769999997</v>
      </c>
      <c r="K40" s="4">
        <v>34.301691009999999</v>
      </c>
      <c r="L40" s="5">
        <v>0</v>
      </c>
      <c r="M40" s="5">
        <v>0.27228690999999999</v>
      </c>
      <c r="N40" s="11">
        <f t="shared" si="7"/>
        <v>0</v>
      </c>
      <c r="O40" s="4">
        <f t="shared" si="8"/>
        <v>0</v>
      </c>
      <c r="P40" s="7">
        <f t="shared" si="9"/>
        <v>8.8033476999999749E-2</v>
      </c>
      <c r="Q40" s="4">
        <f t="shared" si="10"/>
        <v>-5.698308990000001</v>
      </c>
      <c r="R40" s="5">
        <f t="shared" si="11"/>
        <v>0</v>
      </c>
      <c r="S40" s="5">
        <f t="shared" si="12"/>
        <v>-0.22771309000000001</v>
      </c>
      <c r="T40" s="19">
        <v>85.989757179999998</v>
      </c>
      <c r="U40" s="7">
        <v>5.3961237740000003</v>
      </c>
      <c r="V40" s="4">
        <v>75.197509640000007</v>
      </c>
      <c r="W40" s="4">
        <v>96.782004729999997</v>
      </c>
      <c r="X40" s="8">
        <v>239096.4688</v>
      </c>
      <c r="Y40" s="11">
        <f t="shared" si="13"/>
        <v>5.1975096400000069</v>
      </c>
      <c r="Z40" s="4">
        <f t="shared" si="14"/>
        <v>-3.217995270000003</v>
      </c>
      <c r="AA40" s="19">
        <v>48.5</v>
      </c>
      <c r="AB40" s="4">
        <v>144.5</v>
      </c>
      <c r="AC40" s="11">
        <f t="shared" si="15"/>
        <v>-21.5</v>
      </c>
      <c r="AD40" s="4">
        <f t="shared" si="16"/>
        <v>44.5</v>
      </c>
      <c r="AE40" s="19">
        <v>71</v>
      </c>
      <c r="AF40" s="4">
        <v>86</v>
      </c>
      <c r="AG40" s="11">
        <f t="shared" si="17"/>
        <v>1</v>
      </c>
      <c r="AH40" s="4">
        <f t="shared" si="18"/>
        <v>-14</v>
      </c>
    </row>
    <row r="41" spans="1:34" x14ac:dyDescent="0.4">
      <c r="A41" s="1">
        <v>39</v>
      </c>
      <c r="B41" s="1">
        <v>70</v>
      </c>
      <c r="C41" s="1">
        <v>100</v>
      </c>
      <c r="D41" s="4">
        <v>5</v>
      </c>
      <c r="E41" s="4">
        <v>40</v>
      </c>
      <c r="F41" s="4">
        <v>0</v>
      </c>
      <c r="G41" s="4">
        <v>0.5</v>
      </c>
      <c r="H41" s="19">
        <v>70</v>
      </c>
      <c r="I41" s="4">
        <v>101</v>
      </c>
      <c r="J41" s="7">
        <v>5.4778020999999999</v>
      </c>
      <c r="K41" s="4">
        <v>42.551568449999998</v>
      </c>
      <c r="L41" s="5">
        <v>0</v>
      </c>
      <c r="M41" s="5">
        <v>0.51068832600000003</v>
      </c>
      <c r="N41" s="11">
        <f t="shared" si="7"/>
        <v>0</v>
      </c>
      <c r="O41" s="4">
        <f t="shared" si="8"/>
        <v>1</v>
      </c>
      <c r="P41" s="7">
        <f t="shared" si="9"/>
        <v>0.4778020999999999</v>
      </c>
      <c r="Q41" s="4">
        <f t="shared" si="10"/>
        <v>2.5515684499999978</v>
      </c>
      <c r="R41" s="5">
        <f t="shared" si="11"/>
        <v>0</v>
      </c>
      <c r="S41" s="5">
        <f t="shared" si="12"/>
        <v>1.0688326000000026E-2</v>
      </c>
      <c r="T41" s="19">
        <v>93.115631320000006</v>
      </c>
      <c r="U41" s="7">
        <v>19.534244059999999</v>
      </c>
      <c r="V41" s="4">
        <v>54.047143210000002</v>
      </c>
      <c r="W41" s="4">
        <v>132.18411939999999</v>
      </c>
      <c r="X41" s="8">
        <v>97638.445590000003</v>
      </c>
      <c r="Y41" s="11">
        <f t="shared" si="13"/>
        <v>-15.952856789999998</v>
      </c>
      <c r="Z41" s="4">
        <f t="shared" si="14"/>
        <v>32.184119399999986</v>
      </c>
      <c r="AA41" s="19">
        <v>28.5</v>
      </c>
      <c r="AB41" s="4">
        <v>98.5</v>
      </c>
      <c r="AC41" s="11">
        <f t="shared" si="15"/>
        <v>-41.5</v>
      </c>
      <c r="AD41" s="4">
        <f t="shared" si="16"/>
        <v>-1.5</v>
      </c>
      <c r="AE41" s="19">
        <v>70</v>
      </c>
      <c r="AF41" s="4">
        <v>98</v>
      </c>
      <c r="AG41" s="11">
        <f t="shared" si="17"/>
        <v>0</v>
      </c>
      <c r="AH41" s="4">
        <f t="shared" si="18"/>
        <v>-2</v>
      </c>
    </row>
    <row r="42" spans="1:34" x14ac:dyDescent="0.4">
      <c r="A42" s="1">
        <v>40</v>
      </c>
      <c r="B42" s="1">
        <v>70</v>
      </c>
      <c r="C42" s="1">
        <v>100</v>
      </c>
      <c r="D42" s="4">
        <v>5</v>
      </c>
      <c r="E42" s="4">
        <v>40</v>
      </c>
      <c r="F42" s="4">
        <v>0</v>
      </c>
      <c r="G42" s="4">
        <v>0.5</v>
      </c>
      <c r="H42" s="19">
        <v>69</v>
      </c>
      <c r="I42" s="4">
        <v>101</v>
      </c>
      <c r="J42" s="7">
        <v>4.9948687669999998</v>
      </c>
      <c r="K42" s="4">
        <v>30.870113929999999</v>
      </c>
      <c r="L42" s="5">
        <v>8.7479088999999996E-2</v>
      </c>
      <c r="M42" s="5">
        <v>0.490214649</v>
      </c>
      <c r="N42" s="11">
        <f t="shared" si="7"/>
        <v>-1</v>
      </c>
      <c r="O42" s="4">
        <f t="shared" si="8"/>
        <v>1</v>
      </c>
      <c r="P42" s="7">
        <f t="shared" si="9"/>
        <v>-5.1312330000001793E-3</v>
      </c>
      <c r="Q42" s="4">
        <f t="shared" si="10"/>
        <v>-9.1298860700000013</v>
      </c>
      <c r="R42" s="5">
        <f t="shared" si="11"/>
        <v>8.7479088999999996E-2</v>
      </c>
      <c r="S42" s="5">
        <f t="shared" si="12"/>
        <v>-9.7853509999999977E-3</v>
      </c>
      <c r="T42" s="19">
        <v>90.890005169999995</v>
      </c>
      <c r="U42" s="7">
        <v>2.2580058360000002</v>
      </c>
      <c r="V42" s="4">
        <v>86.373993499999997</v>
      </c>
      <c r="W42" s="4">
        <v>95.40601685</v>
      </c>
      <c r="X42" s="8">
        <v>239712.91800000001</v>
      </c>
      <c r="Y42" s="11">
        <f t="shared" si="13"/>
        <v>16.373993499999997</v>
      </c>
      <c r="Z42" s="4">
        <f t="shared" si="14"/>
        <v>-4.5939831499999997</v>
      </c>
      <c r="AA42" s="19">
        <v>78.5</v>
      </c>
      <c r="AB42" s="4">
        <v>106.5</v>
      </c>
      <c r="AC42" s="11">
        <f t="shared" si="15"/>
        <v>8.5</v>
      </c>
      <c r="AD42" s="4">
        <f t="shared" si="16"/>
        <v>6.5</v>
      </c>
      <c r="AE42" s="19">
        <v>72</v>
      </c>
      <c r="AF42" s="4">
        <v>93</v>
      </c>
      <c r="AG42" s="11">
        <f t="shared" si="17"/>
        <v>2</v>
      </c>
      <c r="AH42" s="4">
        <f t="shared" si="18"/>
        <v>-7</v>
      </c>
    </row>
    <row r="43" spans="1:34" x14ac:dyDescent="0.4">
      <c r="A43" s="1">
        <v>41</v>
      </c>
      <c r="B43" s="1">
        <v>70</v>
      </c>
      <c r="C43" s="1">
        <v>100</v>
      </c>
      <c r="D43" s="4">
        <v>5</v>
      </c>
      <c r="E43" s="4">
        <v>40</v>
      </c>
      <c r="F43" s="4">
        <v>0</v>
      </c>
      <c r="G43" s="4">
        <v>0.5</v>
      </c>
      <c r="H43" s="19">
        <v>70</v>
      </c>
      <c r="I43" s="4">
        <v>101</v>
      </c>
      <c r="J43" s="7">
        <v>5.040151786</v>
      </c>
      <c r="K43" s="4">
        <v>37.048710540000002</v>
      </c>
      <c r="L43" s="5">
        <v>6.498569E-3</v>
      </c>
      <c r="M43" s="5">
        <v>0.62231793899999999</v>
      </c>
      <c r="N43" s="11">
        <f t="shared" si="7"/>
        <v>0</v>
      </c>
      <c r="O43" s="4">
        <f t="shared" si="8"/>
        <v>1</v>
      </c>
      <c r="P43" s="7">
        <f t="shared" si="9"/>
        <v>4.0151786000000023E-2</v>
      </c>
      <c r="Q43" s="4">
        <f t="shared" si="10"/>
        <v>-2.9512894599999981</v>
      </c>
      <c r="R43" s="5">
        <f t="shared" si="11"/>
        <v>6.498569E-3</v>
      </c>
      <c r="S43" s="5">
        <f t="shared" si="12"/>
        <v>0.12231793899999999</v>
      </c>
      <c r="T43" s="19">
        <v>84.645862609999995</v>
      </c>
      <c r="U43" s="7">
        <v>1</v>
      </c>
      <c r="V43" s="4">
        <v>82.645862609999995</v>
      </c>
      <c r="W43" s="4">
        <v>86.645862609999995</v>
      </c>
      <c r="X43" s="8">
        <v>19740.023000000001</v>
      </c>
      <c r="Y43" s="11">
        <f t="shared" si="13"/>
        <v>12.645862609999995</v>
      </c>
      <c r="Z43" s="4">
        <f t="shared" si="14"/>
        <v>-13.354137390000005</v>
      </c>
      <c r="AA43" s="19">
        <v>79.5</v>
      </c>
      <c r="AB43" s="4">
        <v>119.5</v>
      </c>
      <c r="AC43" s="11">
        <f t="shared" si="15"/>
        <v>9.5</v>
      </c>
      <c r="AD43" s="4">
        <f t="shared" si="16"/>
        <v>19.5</v>
      </c>
      <c r="AE43" s="19">
        <v>74</v>
      </c>
      <c r="AF43" s="4">
        <v>100</v>
      </c>
      <c r="AG43" s="11">
        <f t="shared" si="17"/>
        <v>4</v>
      </c>
      <c r="AH43" s="4">
        <f t="shared" si="18"/>
        <v>0</v>
      </c>
    </row>
    <row r="44" spans="1:34" x14ac:dyDescent="0.4">
      <c r="A44" s="1">
        <v>42</v>
      </c>
      <c r="B44" s="1">
        <v>70</v>
      </c>
      <c r="C44" s="1">
        <v>100</v>
      </c>
      <c r="D44" s="4">
        <v>5</v>
      </c>
      <c r="E44" s="4">
        <v>40</v>
      </c>
      <c r="F44" s="4">
        <v>0</v>
      </c>
      <c r="G44" s="4">
        <v>0.5</v>
      </c>
      <c r="H44" s="19">
        <v>72</v>
      </c>
      <c r="I44" s="4">
        <v>101</v>
      </c>
      <c r="J44" s="7">
        <v>5.2364450759999999</v>
      </c>
      <c r="K44" s="4">
        <v>49.588975390000002</v>
      </c>
      <c r="L44" s="5">
        <v>3.1590851000000003E-2</v>
      </c>
      <c r="M44" s="5">
        <v>0.73991055800000005</v>
      </c>
      <c r="N44" s="11">
        <f t="shared" si="7"/>
        <v>2</v>
      </c>
      <c r="O44" s="4">
        <f t="shared" si="8"/>
        <v>1</v>
      </c>
      <c r="P44" s="7">
        <f t="shared" si="9"/>
        <v>0.23644507599999987</v>
      </c>
      <c r="Q44" s="4">
        <f t="shared" si="10"/>
        <v>9.5889753900000017</v>
      </c>
      <c r="R44" s="5">
        <f t="shared" si="11"/>
        <v>3.1590851000000003E-2</v>
      </c>
      <c r="S44" s="5">
        <f t="shared" si="12"/>
        <v>0.23991055800000005</v>
      </c>
      <c r="T44" s="19">
        <v>89.040868880000005</v>
      </c>
      <c r="U44" s="7">
        <v>5.6279744359999997</v>
      </c>
      <c r="V44" s="4">
        <v>77.784920009999993</v>
      </c>
      <c r="W44" s="4">
        <v>100.2968178</v>
      </c>
      <c r="X44" s="8">
        <v>241632.0643</v>
      </c>
      <c r="Y44" s="11">
        <f t="shared" si="13"/>
        <v>7.7849200099999933</v>
      </c>
      <c r="Z44" s="4">
        <f t="shared" si="14"/>
        <v>0.29681779999999947</v>
      </c>
      <c r="AA44" s="19">
        <v>72.5</v>
      </c>
      <c r="AB44" s="4">
        <v>97.5</v>
      </c>
      <c r="AC44" s="11">
        <f t="shared" si="15"/>
        <v>2.5</v>
      </c>
      <c r="AD44" s="4">
        <f t="shared" si="16"/>
        <v>-2.5</v>
      </c>
      <c r="AE44" s="19">
        <v>72</v>
      </c>
      <c r="AF44" s="4">
        <v>100</v>
      </c>
      <c r="AG44" s="11">
        <f t="shared" si="17"/>
        <v>2</v>
      </c>
      <c r="AH44" s="4">
        <f t="shared" si="18"/>
        <v>0</v>
      </c>
    </row>
    <row r="45" spans="1:34" x14ac:dyDescent="0.4">
      <c r="A45" s="1">
        <v>43</v>
      </c>
      <c r="B45" s="1">
        <v>70</v>
      </c>
      <c r="C45" s="1">
        <v>100</v>
      </c>
      <c r="D45" s="4">
        <v>5</v>
      </c>
      <c r="E45" s="4">
        <v>40</v>
      </c>
      <c r="F45" s="4">
        <v>0</v>
      </c>
      <c r="G45" s="4">
        <v>0.5</v>
      </c>
      <c r="H45" s="19">
        <v>70</v>
      </c>
      <c r="I45" s="4">
        <v>101</v>
      </c>
      <c r="J45" s="7">
        <v>4.8757972110000001</v>
      </c>
      <c r="K45" s="4">
        <v>46.463776559999999</v>
      </c>
      <c r="L45" s="5">
        <v>5.2201230000000001E-3</v>
      </c>
      <c r="M45" s="5">
        <v>0.16473917499999999</v>
      </c>
      <c r="N45" s="11">
        <f t="shared" si="7"/>
        <v>0</v>
      </c>
      <c r="O45" s="4">
        <f t="shared" si="8"/>
        <v>1</v>
      </c>
      <c r="P45" s="7">
        <f t="shared" si="9"/>
        <v>-0.12420278899999992</v>
      </c>
      <c r="Q45" s="4">
        <f t="shared" si="10"/>
        <v>6.4637765599999994</v>
      </c>
      <c r="R45" s="5">
        <f t="shared" si="11"/>
        <v>5.2201230000000001E-3</v>
      </c>
      <c r="S45" s="5">
        <f t="shared" si="12"/>
        <v>-0.33526082499999998</v>
      </c>
      <c r="T45" s="19">
        <v>83.196282699999998</v>
      </c>
      <c r="U45" s="7">
        <v>1</v>
      </c>
      <c r="V45" s="4">
        <v>81.196282699999998</v>
      </c>
      <c r="W45" s="4">
        <v>85.196282699999998</v>
      </c>
      <c r="X45" s="8">
        <v>261322.0687</v>
      </c>
      <c r="Y45" s="11">
        <f t="shared" si="13"/>
        <v>11.196282699999998</v>
      </c>
      <c r="Z45" s="4">
        <f t="shared" si="14"/>
        <v>-14.803717300000002</v>
      </c>
      <c r="AA45" s="19">
        <v>70.5</v>
      </c>
      <c r="AB45" s="4">
        <v>99.5</v>
      </c>
      <c r="AC45" s="11">
        <f t="shared" si="15"/>
        <v>0.5</v>
      </c>
      <c r="AD45" s="4">
        <f t="shared" si="16"/>
        <v>-0.5</v>
      </c>
      <c r="AE45" s="19">
        <v>70</v>
      </c>
      <c r="AF45" s="4">
        <v>100</v>
      </c>
      <c r="AG45" s="11">
        <f t="shared" si="17"/>
        <v>0</v>
      </c>
      <c r="AH45" s="4">
        <f t="shared" si="18"/>
        <v>0</v>
      </c>
    </row>
    <row r="46" spans="1:34" x14ac:dyDescent="0.4">
      <c r="A46" s="1">
        <v>44</v>
      </c>
      <c r="B46" s="1">
        <v>70</v>
      </c>
      <c r="C46" s="1">
        <v>100</v>
      </c>
      <c r="D46" s="4">
        <v>5</v>
      </c>
      <c r="E46" s="4">
        <v>40</v>
      </c>
      <c r="F46" s="4">
        <v>0</v>
      </c>
      <c r="G46" s="4">
        <v>0.5</v>
      </c>
      <c r="H46" s="19">
        <v>70</v>
      </c>
      <c r="I46" s="4">
        <v>99</v>
      </c>
      <c r="J46" s="7">
        <v>4.7129012699999997</v>
      </c>
      <c r="K46" s="4">
        <v>45.068097180000002</v>
      </c>
      <c r="L46" s="5">
        <v>0.150639997</v>
      </c>
      <c r="M46" s="5">
        <v>1.0668349960000001</v>
      </c>
      <c r="N46" s="11">
        <f t="shared" si="7"/>
        <v>0</v>
      </c>
      <c r="O46" s="4">
        <f t="shared" si="8"/>
        <v>-1</v>
      </c>
      <c r="P46" s="7">
        <f t="shared" si="9"/>
        <v>-0.2870987300000003</v>
      </c>
      <c r="Q46" s="4">
        <f t="shared" si="10"/>
        <v>5.0680971800000023</v>
      </c>
      <c r="R46" s="5">
        <f t="shared" si="11"/>
        <v>0.150639997</v>
      </c>
      <c r="S46" s="5">
        <f t="shared" si="12"/>
        <v>0.56683499600000009</v>
      </c>
      <c r="T46" s="19">
        <v>71.748240969999998</v>
      </c>
      <c r="U46" s="7">
        <v>1</v>
      </c>
      <c r="V46" s="4">
        <v>69.748240969999998</v>
      </c>
      <c r="W46" s="4">
        <v>73.748240969999998</v>
      </c>
      <c r="X46" s="8">
        <v>152644.28839999999</v>
      </c>
      <c r="Y46" s="11">
        <f t="shared" si="13"/>
        <v>-0.25175903000000233</v>
      </c>
      <c r="Z46" s="4">
        <f t="shared" si="14"/>
        <v>-26.251759030000002</v>
      </c>
      <c r="AA46" s="19">
        <v>70.5</v>
      </c>
      <c r="AB46" s="4">
        <v>97.5</v>
      </c>
      <c r="AC46" s="11">
        <f t="shared" si="15"/>
        <v>0.5</v>
      </c>
      <c r="AD46" s="4">
        <f t="shared" si="16"/>
        <v>-2.5</v>
      </c>
      <c r="AE46" s="19">
        <v>70</v>
      </c>
      <c r="AF46" s="4">
        <v>81</v>
      </c>
      <c r="AG46" s="11">
        <f t="shared" si="17"/>
        <v>0</v>
      </c>
      <c r="AH46" s="4">
        <f t="shared" si="18"/>
        <v>-19</v>
      </c>
    </row>
    <row r="47" spans="1:34" x14ac:dyDescent="0.4">
      <c r="A47" s="1">
        <v>45</v>
      </c>
      <c r="B47" s="1">
        <v>70</v>
      </c>
      <c r="C47" s="1">
        <v>100</v>
      </c>
      <c r="D47" s="4">
        <v>5</v>
      </c>
      <c r="E47" s="4">
        <v>40</v>
      </c>
      <c r="F47" s="4">
        <v>0</v>
      </c>
      <c r="G47" s="4">
        <v>0.5</v>
      </c>
      <c r="H47" s="19">
        <v>69</v>
      </c>
      <c r="I47" s="4">
        <v>101</v>
      </c>
      <c r="J47" s="7">
        <v>4.6026077460000003</v>
      </c>
      <c r="K47" s="4">
        <v>41.571714489999998</v>
      </c>
      <c r="L47" s="5">
        <v>0</v>
      </c>
      <c r="M47" s="5">
        <v>0.61840679600000004</v>
      </c>
      <c r="N47" s="11">
        <f t="shared" si="7"/>
        <v>-1</v>
      </c>
      <c r="O47" s="4">
        <f t="shared" si="8"/>
        <v>1</v>
      </c>
      <c r="P47" s="7">
        <f t="shared" si="9"/>
        <v>-0.39739225399999967</v>
      </c>
      <c r="Q47" s="4">
        <f t="shared" si="10"/>
        <v>1.571714489999998</v>
      </c>
      <c r="R47" s="5">
        <f t="shared" si="11"/>
        <v>0</v>
      </c>
      <c r="S47" s="5">
        <f t="shared" si="12"/>
        <v>0.11840679600000004</v>
      </c>
      <c r="T47" s="19">
        <v>79.489186000000004</v>
      </c>
      <c r="U47" s="7">
        <v>1</v>
      </c>
      <c r="V47" s="4">
        <v>77.489186000000004</v>
      </c>
      <c r="W47" s="4">
        <v>81.489186000000004</v>
      </c>
      <c r="X47" s="8">
        <v>42607.49</v>
      </c>
      <c r="Y47" s="11">
        <f t="shared" si="13"/>
        <v>7.4891860000000037</v>
      </c>
      <c r="Z47" s="4">
        <f t="shared" si="14"/>
        <v>-18.510813999999996</v>
      </c>
      <c r="AA47" s="19">
        <v>75.5</v>
      </c>
      <c r="AB47" s="4">
        <v>97.5</v>
      </c>
      <c r="AC47" s="11">
        <f t="shared" si="15"/>
        <v>5.5</v>
      </c>
      <c r="AD47" s="4">
        <f t="shared" si="16"/>
        <v>-2.5</v>
      </c>
      <c r="AE47" s="19">
        <v>73</v>
      </c>
      <c r="AF47" s="4">
        <v>100</v>
      </c>
      <c r="AG47" s="11">
        <f t="shared" si="17"/>
        <v>3</v>
      </c>
      <c r="AH47" s="4">
        <f t="shared" si="18"/>
        <v>0</v>
      </c>
    </row>
    <row r="48" spans="1:34" x14ac:dyDescent="0.4">
      <c r="A48" s="1">
        <v>46</v>
      </c>
      <c r="B48" s="1">
        <v>70</v>
      </c>
      <c r="C48" s="1">
        <v>100</v>
      </c>
      <c r="D48" s="4">
        <v>5</v>
      </c>
      <c r="E48" s="4">
        <v>40</v>
      </c>
      <c r="F48" s="4">
        <v>0</v>
      </c>
      <c r="G48" s="4">
        <v>0.5</v>
      </c>
      <c r="H48" s="19">
        <v>63</v>
      </c>
      <c r="I48" s="4">
        <v>102</v>
      </c>
      <c r="J48" s="7">
        <v>5.0621296610000002</v>
      </c>
      <c r="K48" s="4">
        <v>32.912834949999997</v>
      </c>
      <c r="L48" s="5">
        <v>0</v>
      </c>
      <c r="M48" s="5">
        <v>0.42011463100000002</v>
      </c>
      <c r="N48" s="11">
        <f t="shared" si="7"/>
        <v>-7</v>
      </c>
      <c r="O48" s="4">
        <f t="shared" si="8"/>
        <v>2</v>
      </c>
      <c r="P48" s="7">
        <f t="shared" si="9"/>
        <v>6.2129661000000169E-2</v>
      </c>
      <c r="Q48" s="4">
        <f t="shared" si="10"/>
        <v>-7.087165050000003</v>
      </c>
      <c r="R48" s="5">
        <f t="shared" si="11"/>
        <v>0</v>
      </c>
      <c r="S48" s="5">
        <f t="shared" si="12"/>
        <v>-7.9885368999999984E-2</v>
      </c>
      <c r="T48" s="19">
        <v>90.159969680000003</v>
      </c>
      <c r="U48" s="7">
        <v>5.6068100029999997</v>
      </c>
      <c r="V48" s="4">
        <v>78.946349670000004</v>
      </c>
      <c r="W48" s="4">
        <v>101.3735897</v>
      </c>
      <c r="X48" s="8">
        <v>164752.55840000001</v>
      </c>
      <c r="Y48" s="11">
        <f t="shared" si="13"/>
        <v>8.9463496700000036</v>
      </c>
      <c r="Z48" s="4">
        <f t="shared" si="14"/>
        <v>1.3735896999999966</v>
      </c>
      <c r="AA48" s="19">
        <v>71.5</v>
      </c>
      <c r="AB48" s="4">
        <v>121.5</v>
      </c>
      <c r="AC48" s="11">
        <f t="shared" si="15"/>
        <v>1.5</v>
      </c>
      <c r="AD48" s="4">
        <f t="shared" si="16"/>
        <v>21.5</v>
      </c>
      <c r="AE48" s="19">
        <v>71</v>
      </c>
      <c r="AF48" s="4">
        <v>82</v>
      </c>
      <c r="AG48" s="11">
        <f t="shared" si="17"/>
        <v>1</v>
      </c>
      <c r="AH48" s="4">
        <f t="shared" si="18"/>
        <v>-18</v>
      </c>
    </row>
    <row r="49" spans="1:34" x14ac:dyDescent="0.4">
      <c r="A49" s="1">
        <v>47</v>
      </c>
      <c r="B49" s="1">
        <v>70</v>
      </c>
      <c r="C49" s="1">
        <v>100</v>
      </c>
      <c r="D49" s="4">
        <v>5</v>
      </c>
      <c r="E49" s="4">
        <v>40</v>
      </c>
      <c r="F49" s="4">
        <v>0</v>
      </c>
      <c r="G49" s="4">
        <v>0.5</v>
      </c>
      <c r="H49" s="19">
        <v>64</v>
      </c>
      <c r="I49" s="4">
        <v>101</v>
      </c>
      <c r="J49" s="7">
        <v>4.796846897</v>
      </c>
      <c r="K49" s="4">
        <v>30.17226659</v>
      </c>
      <c r="L49" s="5">
        <v>1.8797402000000001E-2</v>
      </c>
      <c r="M49" s="5">
        <v>0.43492772200000002</v>
      </c>
      <c r="N49" s="11">
        <f t="shared" si="7"/>
        <v>-6</v>
      </c>
      <c r="O49" s="4">
        <f t="shared" si="8"/>
        <v>1</v>
      </c>
      <c r="P49" s="7">
        <f t="shared" si="9"/>
        <v>-0.203153103</v>
      </c>
      <c r="Q49" s="4">
        <f t="shared" si="10"/>
        <v>-9.8277334100000004</v>
      </c>
      <c r="R49" s="5">
        <f t="shared" si="11"/>
        <v>1.8797402000000001E-2</v>
      </c>
      <c r="S49" s="5">
        <f t="shared" si="12"/>
        <v>-6.5072277999999983E-2</v>
      </c>
      <c r="T49" s="19">
        <v>88.715921010000002</v>
      </c>
      <c r="U49" s="7">
        <v>1</v>
      </c>
      <c r="V49" s="4">
        <v>86.715921010000002</v>
      </c>
      <c r="W49" s="4">
        <v>90.715921010000002</v>
      </c>
      <c r="X49" s="8">
        <v>76861.19743</v>
      </c>
      <c r="Y49" s="11">
        <f t="shared" si="13"/>
        <v>16.715921010000002</v>
      </c>
      <c r="Z49" s="4">
        <f t="shared" si="14"/>
        <v>-9.2840789899999976</v>
      </c>
      <c r="AA49" s="19">
        <v>76.5</v>
      </c>
      <c r="AB49" s="4">
        <v>116</v>
      </c>
      <c r="AC49" s="11">
        <f t="shared" si="15"/>
        <v>6.5</v>
      </c>
      <c r="AD49" s="4">
        <f t="shared" si="16"/>
        <v>16</v>
      </c>
      <c r="AE49" s="19">
        <v>72</v>
      </c>
      <c r="AF49" s="4">
        <v>100</v>
      </c>
      <c r="AG49" s="11">
        <f t="shared" si="17"/>
        <v>2</v>
      </c>
      <c r="AH49" s="4">
        <f t="shared" si="18"/>
        <v>0</v>
      </c>
    </row>
    <row r="50" spans="1:34" x14ac:dyDescent="0.4">
      <c r="A50" s="1">
        <v>48</v>
      </c>
      <c r="B50" s="1">
        <v>70</v>
      </c>
      <c r="C50" s="1">
        <v>100</v>
      </c>
      <c r="D50" s="4">
        <v>5</v>
      </c>
      <c r="E50" s="4">
        <v>40</v>
      </c>
      <c r="F50" s="4">
        <v>0</v>
      </c>
      <c r="G50" s="4">
        <v>0.5</v>
      </c>
      <c r="H50" s="19">
        <v>71</v>
      </c>
      <c r="I50" s="4">
        <v>101</v>
      </c>
      <c r="J50" s="7">
        <v>4.6102356020000004</v>
      </c>
      <c r="K50" s="4">
        <v>31.621868490000001</v>
      </c>
      <c r="L50" s="5">
        <v>0</v>
      </c>
      <c r="M50" s="5">
        <v>0.33772517699999999</v>
      </c>
      <c r="N50" s="11">
        <f t="shared" si="7"/>
        <v>1</v>
      </c>
      <c r="O50" s="4">
        <f t="shared" si="8"/>
        <v>1</v>
      </c>
      <c r="P50" s="7">
        <f t="shared" si="9"/>
        <v>-0.38976439799999962</v>
      </c>
      <c r="Q50" s="4">
        <f t="shared" si="10"/>
        <v>-8.3781315099999993</v>
      </c>
      <c r="R50" s="5">
        <f t="shared" si="11"/>
        <v>0</v>
      </c>
      <c r="S50" s="5">
        <f t="shared" si="12"/>
        <v>-0.16227482300000001</v>
      </c>
      <c r="T50" s="19">
        <v>70.758779079999996</v>
      </c>
      <c r="U50" s="7">
        <v>1</v>
      </c>
      <c r="V50" s="4">
        <v>68.758779079999996</v>
      </c>
      <c r="W50" s="4">
        <v>72.758779079999996</v>
      </c>
      <c r="X50" s="8">
        <v>8292.4665499999992</v>
      </c>
      <c r="Y50" s="11">
        <f t="shared" si="13"/>
        <v>-1.2412209200000035</v>
      </c>
      <c r="Z50" s="4">
        <f t="shared" si="14"/>
        <v>-27.241220920000004</v>
      </c>
      <c r="AA50" s="19">
        <v>71.5</v>
      </c>
      <c r="AB50" s="4">
        <v>109.5</v>
      </c>
      <c r="AC50" s="11">
        <f t="shared" si="15"/>
        <v>1.5</v>
      </c>
      <c r="AD50" s="4">
        <f t="shared" si="16"/>
        <v>9.5</v>
      </c>
      <c r="AE50" s="19">
        <v>71</v>
      </c>
      <c r="AF50" s="4">
        <v>100</v>
      </c>
      <c r="AG50" s="11">
        <f t="shared" si="17"/>
        <v>1</v>
      </c>
      <c r="AH50" s="4">
        <f t="shared" si="18"/>
        <v>0</v>
      </c>
    </row>
    <row r="51" spans="1:34" x14ac:dyDescent="0.4">
      <c r="A51" s="1">
        <v>49</v>
      </c>
      <c r="B51" s="1">
        <v>70</v>
      </c>
      <c r="C51" s="1">
        <v>100</v>
      </c>
      <c r="D51" s="4">
        <v>5</v>
      </c>
      <c r="E51" s="4">
        <v>40</v>
      </c>
      <c r="F51" s="4">
        <v>0</v>
      </c>
      <c r="G51" s="4">
        <v>0.5</v>
      </c>
      <c r="H51" s="19">
        <v>70</v>
      </c>
      <c r="I51" s="4">
        <v>100</v>
      </c>
      <c r="J51" s="7">
        <v>4.726765683</v>
      </c>
      <c r="K51" s="4">
        <v>34.057381450000001</v>
      </c>
      <c r="L51" s="5">
        <v>0.129453546</v>
      </c>
      <c r="M51" s="5">
        <v>0</v>
      </c>
      <c r="N51" s="11">
        <f t="shared" si="7"/>
        <v>0</v>
      </c>
      <c r="O51" s="4">
        <f t="shared" si="8"/>
        <v>0</v>
      </c>
      <c r="P51" s="7">
        <f t="shared" si="9"/>
        <v>-0.273234317</v>
      </c>
      <c r="Q51" s="4">
        <f t="shared" si="10"/>
        <v>-5.9426185499999988</v>
      </c>
      <c r="R51" s="5">
        <f t="shared" si="11"/>
        <v>0.129453546</v>
      </c>
      <c r="S51" s="5">
        <f t="shared" si="12"/>
        <v>-0.5</v>
      </c>
      <c r="T51" s="19">
        <v>76.915093830000004</v>
      </c>
      <c r="U51" s="7">
        <v>2.8853536860000002</v>
      </c>
      <c r="V51" s="4">
        <v>71.144386460000007</v>
      </c>
      <c r="W51" s="4">
        <v>82.6858012</v>
      </c>
      <c r="X51" s="8">
        <v>84510.408869999999</v>
      </c>
      <c r="Y51" s="11">
        <f t="shared" si="13"/>
        <v>1.1443864600000069</v>
      </c>
      <c r="Z51" s="4">
        <f t="shared" si="14"/>
        <v>-17.3141988</v>
      </c>
      <c r="AA51" s="19">
        <v>21.5</v>
      </c>
      <c r="AB51" s="4">
        <v>98.5</v>
      </c>
      <c r="AC51" s="11">
        <f t="shared" si="15"/>
        <v>-48.5</v>
      </c>
      <c r="AD51" s="4">
        <f t="shared" si="16"/>
        <v>-1.5</v>
      </c>
      <c r="AE51" s="19">
        <v>74</v>
      </c>
      <c r="AF51" s="4">
        <v>86</v>
      </c>
      <c r="AG51" s="11">
        <f t="shared" si="17"/>
        <v>4</v>
      </c>
      <c r="AH51" s="4">
        <f t="shared" si="18"/>
        <v>-14</v>
      </c>
    </row>
    <row r="52" spans="1:34" x14ac:dyDescent="0.4">
      <c r="A52" s="1">
        <v>50</v>
      </c>
      <c r="B52" s="1">
        <v>70</v>
      </c>
      <c r="C52" s="1">
        <v>100</v>
      </c>
      <c r="D52" s="4">
        <v>5</v>
      </c>
      <c r="E52" s="4">
        <v>40</v>
      </c>
      <c r="F52" s="4">
        <v>0</v>
      </c>
      <c r="G52" s="4">
        <v>0.5</v>
      </c>
      <c r="H52" s="19">
        <v>70</v>
      </c>
      <c r="I52" s="4">
        <v>101</v>
      </c>
      <c r="J52" s="7">
        <v>4.848994437</v>
      </c>
      <c r="K52" s="4">
        <v>43.687302870000003</v>
      </c>
      <c r="L52" s="5">
        <v>6.1713800999999999E-2</v>
      </c>
      <c r="M52" s="5">
        <v>0.27591309600000002</v>
      </c>
      <c r="N52" s="11">
        <f t="shared" si="7"/>
        <v>0</v>
      </c>
      <c r="O52" s="4">
        <f t="shared" si="8"/>
        <v>1</v>
      </c>
      <c r="P52" s="7">
        <f t="shared" si="9"/>
        <v>-0.15100556300000001</v>
      </c>
      <c r="Q52" s="4">
        <f t="shared" si="10"/>
        <v>3.6873028700000035</v>
      </c>
      <c r="R52" s="5">
        <f t="shared" si="11"/>
        <v>6.1713800999999999E-2</v>
      </c>
      <c r="S52" s="5">
        <f t="shared" si="12"/>
        <v>-0.22408690399999998</v>
      </c>
      <c r="T52" s="19">
        <v>74.250766999999996</v>
      </c>
      <c r="U52" s="7">
        <v>1</v>
      </c>
      <c r="V52" s="4">
        <v>72.250766999999996</v>
      </c>
      <c r="W52" s="4">
        <v>76.250766999999996</v>
      </c>
      <c r="X52" s="8">
        <v>68795.191330000001</v>
      </c>
      <c r="Y52" s="11">
        <f t="shared" si="13"/>
        <v>2.2507669999999962</v>
      </c>
      <c r="Z52" s="4">
        <f t="shared" si="14"/>
        <v>-23.749233000000004</v>
      </c>
      <c r="AA52" s="19">
        <v>19.5</v>
      </c>
      <c r="AB52" s="4">
        <v>180.5</v>
      </c>
      <c r="AC52" s="11">
        <f t="shared" si="15"/>
        <v>-50.5</v>
      </c>
      <c r="AD52" s="4">
        <f t="shared" si="16"/>
        <v>80.5</v>
      </c>
      <c r="AE52" s="19">
        <v>70</v>
      </c>
      <c r="AF52" s="4">
        <v>100</v>
      </c>
      <c r="AG52" s="11">
        <f t="shared" si="17"/>
        <v>0</v>
      </c>
      <c r="AH52" s="4">
        <f t="shared" si="18"/>
        <v>0</v>
      </c>
    </row>
    <row r="53" spans="1:34" x14ac:dyDescent="0.4">
      <c r="T53" s="19"/>
      <c r="U53" s="7"/>
      <c r="V53" s="4"/>
      <c r="W53" s="4"/>
      <c r="X53" s="8"/>
      <c r="Y53" s="13"/>
      <c r="Z53" s="8"/>
      <c r="AA53" s="19"/>
      <c r="AB53" s="4"/>
      <c r="AC53" s="13"/>
      <c r="AD53" s="8"/>
      <c r="AE53" s="19"/>
      <c r="AF53" s="4"/>
      <c r="AG53" s="13"/>
      <c r="AH53" s="8"/>
    </row>
    <row r="54" spans="1:34" x14ac:dyDescent="0.4">
      <c r="T54" s="19"/>
      <c r="U54" s="7"/>
      <c r="V54" s="4"/>
      <c r="W54" s="4"/>
      <c r="X54" s="8"/>
      <c r="Y54" s="13"/>
      <c r="Z54" s="8"/>
      <c r="AA54" s="19"/>
      <c r="AB54" s="4"/>
      <c r="AC54" s="13"/>
      <c r="AD54" s="8"/>
      <c r="AE54" s="19"/>
      <c r="AF54" s="4"/>
      <c r="AG54" s="13"/>
      <c r="AH54" s="8"/>
    </row>
    <row r="55" spans="1:34" x14ac:dyDescent="0.4">
      <c r="T55" s="19"/>
      <c r="U55" s="7"/>
      <c r="V55" s="4"/>
      <c r="W55" s="4"/>
      <c r="X55" s="8"/>
      <c r="Y55" s="13"/>
      <c r="Z55" s="8"/>
      <c r="AA55" s="19"/>
      <c r="AB55" s="4"/>
      <c r="AC55" s="13"/>
      <c r="AD55" s="8"/>
      <c r="AE55" s="19"/>
      <c r="AF55" s="4"/>
      <c r="AG55" s="13"/>
      <c r="AH55" s="8"/>
    </row>
    <row r="56" spans="1:34" x14ac:dyDescent="0.4">
      <c r="T56" s="19"/>
      <c r="U56" s="7"/>
      <c r="V56" s="4"/>
      <c r="W56" s="4"/>
      <c r="X56" s="8"/>
      <c r="Y56" s="13"/>
      <c r="Z56" s="8"/>
      <c r="AA56" s="19"/>
      <c r="AB56" s="4"/>
      <c r="AC56" s="13"/>
      <c r="AD56" s="8"/>
      <c r="AE56" s="19"/>
      <c r="AF56" s="4"/>
      <c r="AG56" s="13"/>
      <c r="AH56" s="8"/>
    </row>
    <row r="57" spans="1:34" x14ac:dyDescent="0.4">
      <c r="T57" s="19"/>
      <c r="U57" s="7"/>
      <c r="V57" s="4"/>
      <c r="W57" s="4"/>
      <c r="X57" s="8"/>
      <c r="Y57" s="13"/>
      <c r="Z57" s="8"/>
      <c r="AA57" s="19"/>
      <c r="AB57" s="4"/>
      <c r="AC57" s="13"/>
      <c r="AD57" s="8"/>
      <c r="AE57" s="19"/>
      <c r="AF57" s="4"/>
      <c r="AG57" s="13"/>
      <c r="AH57" s="8"/>
    </row>
    <row r="58" spans="1:34" x14ac:dyDescent="0.4">
      <c r="T58" s="19"/>
      <c r="U58" s="7"/>
      <c r="V58" s="4"/>
      <c r="W58" s="4"/>
      <c r="X58" s="8"/>
      <c r="Y58" s="13"/>
      <c r="Z58" s="8"/>
      <c r="AA58" s="19"/>
      <c r="AB58" s="4"/>
      <c r="AC58" s="13"/>
      <c r="AD58" s="8"/>
      <c r="AE58" s="19"/>
      <c r="AF58" s="4"/>
      <c r="AG58" s="13"/>
      <c r="AH58" s="8"/>
    </row>
    <row r="59" spans="1:34" x14ac:dyDescent="0.4">
      <c r="T59" s="19"/>
      <c r="U59" s="7"/>
      <c r="V59" s="4"/>
      <c r="W59" s="4"/>
      <c r="X59" s="8"/>
      <c r="Y59" s="13"/>
      <c r="Z59" s="8"/>
      <c r="AA59" s="19"/>
      <c r="AB59" s="4"/>
      <c r="AC59" s="13"/>
      <c r="AD59" s="8"/>
      <c r="AE59" s="19"/>
      <c r="AF59" s="4"/>
      <c r="AG59" s="13"/>
      <c r="AH59" s="8"/>
    </row>
  </sheetData>
  <mergeCells count="10">
    <mergeCell ref="AC1:AD1"/>
    <mergeCell ref="AG1:AH1"/>
    <mergeCell ref="T1:X1"/>
    <mergeCell ref="AA1:AB1"/>
    <mergeCell ref="AE1:AF1"/>
    <mergeCell ref="A1:A2"/>
    <mergeCell ref="B1:G1"/>
    <mergeCell ref="H1:M1"/>
    <mergeCell ref="N1:S1"/>
    <mergeCell ref="Y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C89-5C2F-4A7C-8827-5E878796C483}">
  <dimension ref="A1:AM105"/>
  <sheetViews>
    <sheetView workbookViewId="0">
      <pane xSplit="4" ySplit="2" topLeftCell="E4" activePane="bottomRight" state="frozen"/>
      <selection pane="topRight" activeCell="E1" sqref="E1"/>
      <selection pane="bottomLeft" activeCell="A3" sqref="A3"/>
      <selection pane="bottomRight" activeCell="D10" sqref="D10"/>
    </sheetView>
  </sheetViews>
  <sheetFormatPr defaultRowHeight="12.3" x14ac:dyDescent="0.4"/>
  <cols>
    <col min="1" max="1" width="3.27734375" style="1" bestFit="1" customWidth="1"/>
    <col min="2" max="2" width="8.109375" style="1" bestFit="1" customWidth="1"/>
    <col min="3" max="3" width="4.94140625" style="1" customWidth="1"/>
    <col min="4" max="4" width="7.44140625" style="1" bestFit="1" customWidth="1"/>
    <col min="5" max="5" width="7.44140625" style="1" customWidth="1"/>
    <col min="6" max="7" width="8.21875" style="4" bestFit="1" customWidth="1"/>
    <col min="8" max="9" width="9" style="1" bestFit="1" customWidth="1"/>
    <col min="10" max="11" width="7.27734375" style="1" bestFit="1" customWidth="1"/>
    <col min="12" max="12" width="10.88671875" style="1" customWidth="1"/>
    <col min="13" max="14" width="8.27734375" style="4" bestFit="1" customWidth="1"/>
    <col min="15" max="15" width="5.33203125" style="11" bestFit="1" customWidth="1"/>
    <col min="16" max="20" width="5.33203125" style="4" bestFit="1" customWidth="1"/>
    <col min="21" max="22" width="6.33203125" style="4" bestFit="1" customWidth="1"/>
    <col min="23" max="26" width="5.33203125" style="4" bestFit="1" customWidth="1"/>
    <col min="27" max="27" width="8.21875" style="11" bestFit="1" customWidth="1"/>
    <col min="28" max="30" width="8.21875" style="4" bestFit="1" customWidth="1"/>
    <col min="31" max="32" width="9" style="1" bestFit="1" customWidth="1"/>
    <col min="33" max="34" width="7.27734375" style="1" bestFit="1" customWidth="1"/>
    <col min="35" max="35" width="10.88671875" style="1" bestFit="1" customWidth="1"/>
    <col min="36" max="36" width="7.71875" style="4" bestFit="1" customWidth="1"/>
    <col min="37" max="37" width="7.27734375" style="4" bestFit="1" customWidth="1"/>
    <col min="38" max="38" width="7.27734375" style="12" bestFit="1" customWidth="1"/>
    <col min="39" max="39" width="7.27734375" style="1" customWidth="1"/>
    <col min="40" max="16384" width="8.88671875" style="1"/>
  </cols>
  <sheetData>
    <row r="1" spans="1:39" s="2" customFormat="1" x14ac:dyDescent="0.4">
      <c r="A1" s="21" t="s">
        <v>125</v>
      </c>
      <c r="B1" s="21" t="s">
        <v>0</v>
      </c>
      <c r="C1" s="21" t="s">
        <v>18</v>
      </c>
      <c r="D1" s="21" t="s">
        <v>19</v>
      </c>
      <c r="E1" s="21" t="s">
        <v>44</v>
      </c>
      <c r="F1" s="21" t="s">
        <v>114</v>
      </c>
      <c r="G1" s="21"/>
      <c r="H1" s="21"/>
      <c r="I1" s="21"/>
      <c r="J1" s="21"/>
      <c r="K1" s="21"/>
      <c r="L1" s="21"/>
      <c r="M1" s="21"/>
      <c r="N1" s="21"/>
      <c r="O1" s="21" t="s">
        <v>116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 t="s">
        <v>115</v>
      </c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 t="s">
        <v>12</v>
      </c>
      <c r="AM1" s="21" t="s">
        <v>13</v>
      </c>
    </row>
    <row r="2" spans="1:39" s="2" customFormat="1" x14ac:dyDescent="0.4">
      <c r="A2" s="21"/>
      <c r="B2" s="21"/>
      <c r="C2" s="21"/>
      <c r="D2" s="21"/>
      <c r="E2" s="21"/>
      <c r="F2" s="3" t="s">
        <v>3</v>
      </c>
      <c r="G2" s="3" t="s">
        <v>4</v>
      </c>
      <c r="H2" s="2" t="s">
        <v>130</v>
      </c>
      <c r="I2" s="2" t="s">
        <v>131</v>
      </c>
      <c r="J2" s="2" t="s">
        <v>5</v>
      </c>
      <c r="K2" s="2" t="s">
        <v>6</v>
      </c>
      <c r="L2" s="2" t="s">
        <v>9</v>
      </c>
      <c r="M2" s="3" t="s">
        <v>10</v>
      </c>
      <c r="N2" s="3" t="s">
        <v>11</v>
      </c>
      <c r="O2" s="24" t="s">
        <v>117</v>
      </c>
      <c r="P2" s="24"/>
      <c r="Q2" s="24" t="s">
        <v>118</v>
      </c>
      <c r="R2" s="24"/>
      <c r="S2" s="24" t="s">
        <v>119</v>
      </c>
      <c r="T2" s="24"/>
      <c r="U2" s="24" t="s">
        <v>120</v>
      </c>
      <c r="V2" s="24"/>
      <c r="W2" s="24" t="s">
        <v>5</v>
      </c>
      <c r="X2" s="24"/>
      <c r="Y2" s="24" t="s">
        <v>6</v>
      </c>
      <c r="Z2" s="24"/>
      <c r="AA2" s="14" t="s">
        <v>3</v>
      </c>
      <c r="AB2" s="3" t="s">
        <v>4</v>
      </c>
      <c r="AC2" s="3" t="s">
        <v>7</v>
      </c>
      <c r="AD2" s="3" t="s">
        <v>8</v>
      </c>
      <c r="AE2" s="2" t="s">
        <v>130</v>
      </c>
      <c r="AF2" s="2" t="s">
        <v>131</v>
      </c>
      <c r="AG2" s="2" t="s">
        <v>5</v>
      </c>
      <c r="AH2" s="2" t="s">
        <v>6</v>
      </c>
      <c r="AI2" s="2" t="s">
        <v>9</v>
      </c>
      <c r="AJ2" s="3" t="s">
        <v>10</v>
      </c>
      <c r="AK2" s="3" t="s">
        <v>11</v>
      </c>
      <c r="AL2" s="22"/>
      <c r="AM2" s="21"/>
    </row>
    <row r="3" spans="1:39" x14ac:dyDescent="0.4">
      <c r="A3" s="1">
        <v>1</v>
      </c>
      <c r="B3" s="6" t="s">
        <v>22</v>
      </c>
      <c r="C3" s="6">
        <v>2013</v>
      </c>
      <c r="D3" s="6" t="s">
        <v>20</v>
      </c>
      <c r="E3" s="6">
        <v>2154</v>
      </c>
      <c r="F3" s="4">
        <v>233.2914814814801</v>
      </c>
      <c r="G3" s="4">
        <v>348.66115740740997</v>
      </c>
      <c r="H3" s="5">
        <v>0.78420841318018497</v>
      </c>
      <c r="I3" s="5">
        <v>4.1793980522686596</v>
      </c>
      <c r="J3" s="5">
        <v>0</v>
      </c>
      <c r="K3" s="5">
        <v>2.7717951280166901E-2</v>
      </c>
      <c r="L3" s="4">
        <v>22108.719762969398</v>
      </c>
      <c r="M3" s="4">
        <f t="shared" ref="M3:M34" si="0">2*L3+2*6</f>
        <v>44229.439525938797</v>
      </c>
      <c r="N3" s="4">
        <f t="shared" ref="N3:N34" si="1">L3*2+6*LN(E3)</f>
        <v>44263.490017085096</v>
      </c>
      <c r="O3" s="11">
        <v>232.87481481480995</v>
      </c>
      <c r="P3" s="4">
        <v>233.41856481481</v>
      </c>
      <c r="Q3" s="4">
        <v>348.5414814814801</v>
      </c>
      <c r="R3" s="4">
        <v>348.66115740740997</v>
      </c>
      <c r="S3" s="5">
        <v>0.74742376316984493</v>
      </c>
      <c r="T3" s="5">
        <v>0.82872241766087806</v>
      </c>
      <c r="U3" s="5">
        <v>3.88935244546912</v>
      </c>
      <c r="V3" s="5">
        <v>4.5130913001279493</v>
      </c>
      <c r="W3" s="5">
        <v>0</v>
      </c>
      <c r="X3" s="5">
        <v>5.9437200662831403E-2</v>
      </c>
      <c r="Y3" s="5">
        <v>0</v>
      </c>
      <c r="Z3" s="5">
        <v>0.12532862165196099</v>
      </c>
      <c r="AA3" s="11">
        <v>233.2914814814801</v>
      </c>
      <c r="AB3" s="4">
        <v>256.2914814814801</v>
      </c>
      <c r="AC3" s="4">
        <v>297.2914814814801</v>
      </c>
      <c r="AD3" s="4">
        <v>348.66115740740997</v>
      </c>
      <c r="AE3" s="5">
        <v>0.78052317850661901</v>
      </c>
      <c r="AF3" s="5">
        <v>6.7453293682630404</v>
      </c>
      <c r="AG3" s="5">
        <v>0</v>
      </c>
      <c r="AH3" s="5">
        <v>8.2803068696912799E-2</v>
      </c>
      <c r="AI3" s="4">
        <v>21708.312436315999</v>
      </c>
      <c r="AJ3" s="4">
        <f t="shared" ref="AJ3:AJ34" si="2">2*AI3+2*8</f>
        <v>43432.624872631997</v>
      </c>
      <c r="AK3" s="4">
        <f t="shared" ref="AK3:AK34" si="3">AI3*2+8*LN(E3)</f>
        <v>43478.02552749373</v>
      </c>
      <c r="AL3" s="11">
        <f t="shared" ref="AL3:AL34" si="4">M3-AJ3</f>
        <v>796.8146533067993</v>
      </c>
      <c r="AM3" s="4">
        <f t="shared" ref="AM3:AM34" si="5">N3-AK3</f>
        <v>785.46448959136615</v>
      </c>
    </row>
    <row r="4" spans="1:39" x14ac:dyDescent="0.4">
      <c r="A4" s="1">
        <v>2</v>
      </c>
      <c r="B4" s="6" t="s">
        <v>22</v>
      </c>
      <c r="C4" s="6">
        <v>2014</v>
      </c>
      <c r="D4" s="6" t="s">
        <v>21</v>
      </c>
      <c r="E4" s="6">
        <v>1947</v>
      </c>
      <c r="F4" s="4">
        <v>77.702048611110058</v>
      </c>
      <c r="G4" s="4">
        <v>111.53283564815001</v>
      </c>
      <c r="H4" s="5">
        <v>0.88619931339645197</v>
      </c>
      <c r="I4" s="5">
        <v>5.8870692818504402</v>
      </c>
      <c r="J4" s="5">
        <v>0</v>
      </c>
      <c r="K4" s="5">
        <v>0.21117375535236901</v>
      </c>
      <c r="L4" s="4">
        <v>19756.962852229201</v>
      </c>
      <c r="M4" s="4">
        <f t="shared" si="0"/>
        <v>39525.925704458401</v>
      </c>
      <c r="N4" s="4">
        <f t="shared" si="1"/>
        <v>39559.369974490633</v>
      </c>
      <c r="O4" s="11">
        <v>77.618715277779984</v>
      </c>
      <c r="P4" s="4">
        <v>77.872881944439996</v>
      </c>
      <c r="Q4" s="4">
        <v>111.44950231481994</v>
      </c>
      <c r="R4" s="4">
        <v>111.61616898148009</v>
      </c>
      <c r="S4" s="5">
        <v>0.84153383509872104</v>
      </c>
      <c r="T4" s="5">
        <v>0.92410955471108802</v>
      </c>
      <c r="U4" s="5">
        <v>5.3571561592927903</v>
      </c>
      <c r="V4" s="5">
        <v>6.4019839460726198</v>
      </c>
      <c r="W4" s="5">
        <v>0</v>
      </c>
      <c r="X4" s="5">
        <v>6.7123870188109599E-2</v>
      </c>
      <c r="Y4" s="5">
        <v>6.1941472817753002E-2</v>
      </c>
      <c r="Z4" s="5">
        <v>0.31368248522658498</v>
      </c>
      <c r="AA4" s="11">
        <v>348.70204861111006</v>
      </c>
      <c r="AB4" s="4">
        <v>357.70204861111006</v>
      </c>
      <c r="AC4" s="4">
        <v>442.70204861111006</v>
      </c>
      <c r="AD4" s="4">
        <v>476.70204861111006</v>
      </c>
      <c r="AE4" s="5">
        <v>0.78242744590364499</v>
      </c>
      <c r="AF4" s="5">
        <v>5.1771602117409703</v>
      </c>
      <c r="AG4" s="5">
        <v>0</v>
      </c>
      <c r="AH4" s="5">
        <v>0.13805196667591599</v>
      </c>
      <c r="AI4" s="4">
        <v>19734.688343367001</v>
      </c>
      <c r="AJ4" s="4">
        <f t="shared" si="2"/>
        <v>39485.376686734002</v>
      </c>
      <c r="AK4" s="4">
        <f t="shared" si="3"/>
        <v>39529.969046776976</v>
      </c>
      <c r="AL4" s="11">
        <f t="shared" si="4"/>
        <v>40.549017724399164</v>
      </c>
      <c r="AM4" s="4">
        <f t="shared" si="5"/>
        <v>29.400927713657438</v>
      </c>
    </row>
    <row r="5" spans="1:39" x14ac:dyDescent="0.4">
      <c r="A5" s="1">
        <v>3</v>
      </c>
      <c r="B5" s="6" t="s">
        <v>23</v>
      </c>
      <c r="C5" s="6">
        <v>2013</v>
      </c>
      <c r="D5" s="6" t="s">
        <v>20</v>
      </c>
      <c r="E5" s="6">
        <v>2883</v>
      </c>
      <c r="F5" s="4">
        <v>232.24873842593001</v>
      </c>
      <c r="G5" s="4">
        <v>307.24873842593001</v>
      </c>
      <c r="H5" s="5">
        <v>0.823109002405222</v>
      </c>
      <c r="I5" s="5">
        <v>6.1170361766978507</v>
      </c>
      <c r="J5" s="5">
        <v>0</v>
      </c>
      <c r="K5" s="5">
        <v>0.17861605403325601</v>
      </c>
      <c r="L5" s="4">
        <v>29015.904432312698</v>
      </c>
      <c r="M5" s="4">
        <f t="shared" si="0"/>
        <v>58043.808864625396</v>
      </c>
      <c r="N5" s="4">
        <f t="shared" si="1"/>
        <v>58079.608384811225</v>
      </c>
      <c r="O5" s="11">
        <v>232.24873842593001</v>
      </c>
      <c r="P5" s="4">
        <v>232.41540509259994</v>
      </c>
      <c r="Q5" s="4">
        <v>306.83207175926009</v>
      </c>
      <c r="R5" s="4">
        <v>307.33207175926009</v>
      </c>
      <c r="S5" s="5">
        <v>0.79098881399823595</v>
      </c>
      <c r="T5" s="5">
        <v>0.86436778441872109</v>
      </c>
      <c r="U5" s="5">
        <v>5.5828930940992896</v>
      </c>
      <c r="V5" s="5">
        <v>6.5690996680318507</v>
      </c>
      <c r="W5" s="5">
        <v>0</v>
      </c>
      <c r="X5" s="5">
        <v>6.0110280433131401E-2</v>
      </c>
      <c r="Y5" s="5">
        <v>6.1000378474505103E-2</v>
      </c>
      <c r="Z5" s="5">
        <v>0.27445392738012298</v>
      </c>
      <c r="AA5" s="11">
        <v>232.24873842593001</v>
      </c>
      <c r="AB5" s="4">
        <v>262.24873842593001</v>
      </c>
      <c r="AC5" s="4">
        <v>293.24873842593001</v>
      </c>
      <c r="AD5" s="4">
        <v>307.24873842593001</v>
      </c>
      <c r="AE5" s="5">
        <v>0.84164790539689394</v>
      </c>
      <c r="AF5" s="5">
        <v>7.2713786476535001</v>
      </c>
      <c r="AG5" s="5">
        <v>0</v>
      </c>
      <c r="AH5" s="5">
        <v>0.25013094963782201</v>
      </c>
      <c r="AI5" s="4">
        <v>28902.631009437999</v>
      </c>
      <c r="AJ5" s="4">
        <f t="shared" si="2"/>
        <v>57821.262018875997</v>
      </c>
      <c r="AK5" s="4">
        <f t="shared" si="3"/>
        <v>57868.994712457104</v>
      </c>
      <c r="AL5" s="11">
        <f t="shared" si="4"/>
        <v>222.54684574939893</v>
      </c>
      <c r="AM5" s="4">
        <f t="shared" si="5"/>
        <v>210.61367235412035</v>
      </c>
    </row>
    <row r="6" spans="1:39" x14ac:dyDescent="0.4">
      <c r="A6" s="1">
        <v>4</v>
      </c>
      <c r="B6" s="6" t="s">
        <v>23</v>
      </c>
      <c r="C6" s="6">
        <v>2014</v>
      </c>
      <c r="D6" s="6" t="s">
        <v>21</v>
      </c>
      <c r="E6" s="6">
        <v>1349</v>
      </c>
      <c r="F6" s="4">
        <v>67.458668981480059</v>
      </c>
      <c r="G6" s="4">
        <v>88.458668981480059</v>
      </c>
      <c r="H6" s="5">
        <v>0.83132867419530398</v>
      </c>
      <c r="I6" s="5">
        <v>10.678562668287201</v>
      </c>
      <c r="J6" s="5">
        <v>0</v>
      </c>
      <c r="K6" s="5">
        <v>0.295410039217535</v>
      </c>
      <c r="L6" s="4">
        <v>13676.990278761399</v>
      </c>
      <c r="M6" s="4">
        <f t="shared" si="0"/>
        <v>27365.980557522798</v>
      </c>
      <c r="N6" s="4">
        <f t="shared" si="1"/>
        <v>27397.223270660044</v>
      </c>
      <c r="O6" s="11">
        <v>41.708668981480059</v>
      </c>
      <c r="P6" s="4">
        <v>41.708668981480059</v>
      </c>
      <c r="Q6" s="4">
        <v>88.458668981480059</v>
      </c>
      <c r="R6" s="4">
        <v>88.458668981480059</v>
      </c>
      <c r="S6" s="5">
        <v>0.77555720869576994</v>
      </c>
      <c r="T6" s="5">
        <v>0.87700436303626605</v>
      </c>
      <c r="U6" s="5">
        <v>9.5759636079502712</v>
      </c>
      <c r="V6" s="5">
        <v>11.7281432371247</v>
      </c>
      <c r="W6" s="5">
        <v>0</v>
      </c>
      <c r="X6" s="5">
        <v>8.0321832520822506E-2</v>
      </c>
      <c r="Y6" s="5">
        <v>0.130683172921081</v>
      </c>
      <c r="Z6" s="5">
        <v>0.44249982877910099</v>
      </c>
      <c r="AA6" s="11">
        <v>67.458668981480059</v>
      </c>
      <c r="AB6" s="4">
        <v>88.458668981480059</v>
      </c>
      <c r="AC6" s="4">
        <v>117.45866898148006</v>
      </c>
      <c r="AD6" s="4">
        <v>125.45866898148006</v>
      </c>
      <c r="AE6" s="5">
        <v>0.80994292603753404</v>
      </c>
      <c r="AF6" s="5">
        <v>8.054313572726219</v>
      </c>
      <c r="AG6" s="5">
        <v>0</v>
      </c>
      <c r="AH6" s="5">
        <v>6.73621082701856E-2</v>
      </c>
      <c r="AI6" s="4">
        <v>13819.1745180297</v>
      </c>
      <c r="AJ6" s="4">
        <f t="shared" si="2"/>
        <v>27654.349036059401</v>
      </c>
      <c r="AK6" s="4">
        <f t="shared" si="3"/>
        <v>27696.005986909062</v>
      </c>
      <c r="AL6" s="11">
        <f t="shared" si="4"/>
        <v>-288.3684785366022</v>
      </c>
      <c r="AM6" s="4">
        <f t="shared" si="5"/>
        <v>-298.78271624901754</v>
      </c>
    </row>
    <row r="7" spans="1:39" x14ac:dyDescent="0.4">
      <c r="A7" s="1">
        <v>5</v>
      </c>
      <c r="B7" s="6" t="s">
        <v>23</v>
      </c>
      <c r="C7" s="6">
        <v>2014</v>
      </c>
      <c r="D7" s="6" t="s">
        <v>20</v>
      </c>
      <c r="E7" s="6">
        <v>2807</v>
      </c>
      <c r="F7" s="4">
        <v>237.2553935185199</v>
      </c>
      <c r="G7" s="4">
        <v>435.49986111111002</v>
      </c>
      <c r="H7" s="5">
        <v>0.64843250496465599</v>
      </c>
      <c r="I7" s="5">
        <v>3.5179294503672298</v>
      </c>
      <c r="J7" s="5">
        <v>0</v>
      </c>
      <c r="K7" s="5">
        <v>4.0402680133159001E-2</v>
      </c>
      <c r="L7" s="4">
        <v>28844.201637659498</v>
      </c>
      <c r="M7" s="4">
        <f t="shared" si="0"/>
        <v>57700.403275318997</v>
      </c>
      <c r="N7" s="4">
        <f t="shared" si="1"/>
        <v>57736.042504777171</v>
      </c>
      <c r="O7" s="11">
        <v>236.7553935185199</v>
      </c>
      <c r="P7" s="4">
        <v>237.42206018519005</v>
      </c>
      <c r="Q7" s="4">
        <v>435.3331944444401</v>
      </c>
      <c r="R7" s="4">
        <v>435.5831944444401</v>
      </c>
      <c r="S7" s="5">
        <v>0.61485035401027299</v>
      </c>
      <c r="T7" s="5">
        <v>0.68262544094728106</v>
      </c>
      <c r="U7" s="5">
        <v>3.3448644895036499</v>
      </c>
      <c r="V7" s="5">
        <v>3.7133935362039501</v>
      </c>
      <c r="W7" s="5">
        <v>0</v>
      </c>
      <c r="X7" s="5">
        <v>5.8197600752453303E-2</v>
      </c>
      <c r="Y7" s="5">
        <v>0</v>
      </c>
      <c r="Z7" s="5">
        <v>0.10255796045955801</v>
      </c>
      <c r="AA7" s="11">
        <v>237.2553935185199</v>
      </c>
      <c r="AB7" s="4">
        <v>312.2553935185199</v>
      </c>
      <c r="AC7" s="4">
        <v>424.2553935185199</v>
      </c>
      <c r="AD7" s="4">
        <v>435.2553935185199</v>
      </c>
      <c r="AE7" s="5">
        <v>0.68502273575287098</v>
      </c>
      <c r="AF7" s="5">
        <v>6.1804655094734198</v>
      </c>
      <c r="AG7" s="5">
        <v>0</v>
      </c>
      <c r="AH7" s="5">
        <v>0.13967824092102299</v>
      </c>
      <c r="AI7" s="4">
        <v>28159.3527173482</v>
      </c>
      <c r="AJ7" s="4">
        <f t="shared" si="2"/>
        <v>56334.7054346964</v>
      </c>
      <c r="AK7" s="4">
        <f t="shared" si="3"/>
        <v>56382.224407307294</v>
      </c>
      <c r="AL7" s="11">
        <f t="shared" si="4"/>
        <v>1365.6978406225971</v>
      </c>
      <c r="AM7" s="4">
        <f t="shared" si="5"/>
        <v>1353.8180974698771</v>
      </c>
    </row>
    <row r="8" spans="1:39" x14ac:dyDescent="0.4">
      <c r="A8" s="1">
        <v>6</v>
      </c>
      <c r="B8" s="6" t="s">
        <v>23</v>
      </c>
      <c r="C8" s="6">
        <v>2015</v>
      </c>
      <c r="D8" s="6" t="s">
        <v>21</v>
      </c>
      <c r="E8" s="6">
        <v>1226</v>
      </c>
      <c r="F8" s="4">
        <v>73.542002314809906</v>
      </c>
      <c r="G8" s="4">
        <v>84.542002314809906</v>
      </c>
      <c r="H8" s="5">
        <v>0.53804371230086001</v>
      </c>
      <c r="I8" s="5">
        <v>19.099176122839399</v>
      </c>
      <c r="J8" s="5">
        <v>0</v>
      </c>
      <c r="K8" s="5">
        <v>0.66277330540402102</v>
      </c>
      <c r="L8" s="4">
        <v>11772.047447835301</v>
      </c>
      <c r="M8" s="4">
        <f t="shared" si="0"/>
        <v>23556.094895670602</v>
      </c>
      <c r="N8" s="4">
        <f t="shared" si="1"/>
        <v>23586.763968369578</v>
      </c>
      <c r="O8" s="11">
        <v>47.792002314809906</v>
      </c>
      <c r="P8" s="4">
        <v>47.792002314809906</v>
      </c>
      <c r="Q8" s="4">
        <v>84.542002314809906</v>
      </c>
      <c r="R8" s="4">
        <v>84.585752314809952</v>
      </c>
      <c r="S8" s="5">
        <v>0.51003568252111897</v>
      </c>
      <c r="T8" s="5">
        <v>0.57138308096784207</v>
      </c>
      <c r="U8" s="5">
        <v>16.449703782266401</v>
      </c>
      <c r="V8" s="5">
        <v>21.927607221088699</v>
      </c>
      <c r="W8" s="5">
        <v>0</v>
      </c>
      <c r="X8" s="5">
        <v>7.6731162391344004E-2</v>
      </c>
      <c r="Y8" s="5">
        <v>0.421654634940276</v>
      </c>
      <c r="Z8" s="5">
        <v>0.94542840734742595</v>
      </c>
      <c r="AA8" s="11">
        <v>73.542002314809906</v>
      </c>
      <c r="AB8" s="4">
        <v>84.542002314809906</v>
      </c>
      <c r="AC8" s="4">
        <v>133.54200231480991</v>
      </c>
      <c r="AD8" s="4">
        <v>141.12881944444007</v>
      </c>
      <c r="AE8" s="5">
        <v>0.53306037790053307</v>
      </c>
      <c r="AF8" s="5">
        <v>12.291019622488299</v>
      </c>
      <c r="AG8" s="5">
        <v>0</v>
      </c>
      <c r="AH8" s="5">
        <v>0.132094356257146</v>
      </c>
      <c r="AI8" s="4">
        <v>12002.6290037033</v>
      </c>
      <c r="AJ8" s="4">
        <f t="shared" si="2"/>
        <v>24021.258007406599</v>
      </c>
      <c r="AK8" s="4">
        <f t="shared" si="3"/>
        <v>24062.150104338569</v>
      </c>
      <c r="AL8" s="11">
        <f t="shared" si="4"/>
        <v>-465.16311173599752</v>
      </c>
      <c r="AM8" s="4">
        <f t="shared" si="5"/>
        <v>-475.38613596899086</v>
      </c>
    </row>
    <row r="9" spans="1:39" x14ac:dyDescent="0.4">
      <c r="A9" s="1">
        <v>7</v>
      </c>
      <c r="B9" s="6" t="s">
        <v>23</v>
      </c>
      <c r="C9" s="6">
        <v>2016</v>
      </c>
      <c r="D9" s="6" t="s">
        <v>21</v>
      </c>
      <c r="E9" s="6">
        <v>1710</v>
      </c>
      <c r="F9" s="4">
        <v>58.782210648149885</v>
      </c>
      <c r="G9" s="4">
        <v>78.782210648149885</v>
      </c>
      <c r="H9" s="5">
        <v>0.66992518130859102</v>
      </c>
      <c r="I9" s="5">
        <v>13.247086752529899</v>
      </c>
      <c r="J9" s="5">
        <v>0</v>
      </c>
      <c r="K9" s="5">
        <v>0.62004753982483996</v>
      </c>
      <c r="L9" s="4">
        <v>16798.470382334599</v>
      </c>
      <c r="M9" s="4">
        <f t="shared" si="0"/>
        <v>33608.940764669198</v>
      </c>
      <c r="N9" s="4">
        <f t="shared" si="1"/>
        <v>33641.606256566178</v>
      </c>
      <c r="O9" s="11">
        <v>58.782210648149885</v>
      </c>
      <c r="P9" s="4">
        <v>58.948877314820038</v>
      </c>
      <c r="Q9" s="4">
        <v>78.698877314820038</v>
      </c>
      <c r="R9" s="4">
        <v>78.782210648149885</v>
      </c>
      <c r="S9" s="5">
        <v>0.63140803690615299</v>
      </c>
      <c r="T9" s="5">
        <v>0.70160128463027793</v>
      </c>
      <c r="U9" s="5">
        <v>11.741732313578799</v>
      </c>
      <c r="V9" s="5">
        <v>15.1989948826466</v>
      </c>
      <c r="W9" s="5">
        <v>0</v>
      </c>
      <c r="X9" s="5">
        <v>5.5790091070493097E-2</v>
      </c>
      <c r="Y9" s="5">
        <v>0.44655814596042898</v>
      </c>
      <c r="Z9" s="5">
        <v>0.77636447315777501</v>
      </c>
      <c r="AA9" s="11">
        <v>22.782210648149885</v>
      </c>
      <c r="AB9" s="4">
        <v>30.782210648149885</v>
      </c>
      <c r="AC9" s="4">
        <v>58.782210648149885</v>
      </c>
      <c r="AD9" s="4">
        <v>78.782210648149885</v>
      </c>
      <c r="AE9" s="5">
        <v>0.67171217698117003</v>
      </c>
      <c r="AF9" s="5">
        <v>11.498843989711601</v>
      </c>
      <c r="AG9" s="5">
        <v>0</v>
      </c>
      <c r="AH9" s="5">
        <v>0.46590206520884903</v>
      </c>
      <c r="AI9" s="4">
        <v>16894.915090103001</v>
      </c>
      <c r="AJ9" s="4">
        <f t="shared" si="2"/>
        <v>33805.830180206001</v>
      </c>
      <c r="AK9" s="4">
        <f t="shared" si="3"/>
        <v>33849.384169401972</v>
      </c>
      <c r="AL9" s="11">
        <f t="shared" si="4"/>
        <v>-196.88941553680343</v>
      </c>
      <c r="AM9" s="4">
        <f t="shared" si="5"/>
        <v>-207.77791283579427</v>
      </c>
    </row>
    <row r="10" spans="1:39" x14ac:dyDescent="0.4">
      <c r="A10" s="1">
        <v>8</v>
      </c>
      <c r="B10" s="6" t="s">
        <v>23</v>
      </c>
      <c r="C10" s="6">
        <v>2016</v>
      </c>
      <c r="D10" s="6" t="s">
        <v>20</v>
      </c>
      <c r="E10" s="6">
        <v>1842</v>
      </c>
      <c r="F10" s="4">
        <v>246.17334490740996</v>
      </c>
      <c r="G10" s="4">
        <v>313.17334490740996</v>
      </c>
      <c r="H10" s="5">
        <v>1.14755653314964</v>
      </c>
      <c r="I10" s="5">
        <v>7.88626165828751</v>
      </c>
      <c r="J10" s="5">
        <v>0</v>
      </c>
      <c r="K10" s="5">
        <v>0.290009584055337</v>
      </c>
      <c r="L10" s="4">
        <v>18942.370353497201</v>
      </c>
      <c r="M10" s="4">
        <f t="shared" si="0"/>
        <v>37896.740706994402</v>
      </c>
      <c r="N10" s="4">
        <f t="shared" si="1"/>
        <v>37929.852350295296</v>
      </c>
      <c r="O10" s="11">
        <v>245.7566782407398</v>
      </c>
      <c r="P10" s="4">
        <v>246.42334490740996</v>
      </c>
      <c r="Q10" s="4">
        <v>313.0066782407398</v>
      </c>
      <c r="R10" s="4">
        <v>313.2566782407398</v>
      </c>
      <c r="S10" s="5">
        <v>1.1057671583092001</v>
      </c>
      <c r="T10" s="5">
        <v>1.1987722614863001</v>
      </c>
      <c r="U10" s="5">
        <v>7.1665909041045994</v>
      </c>
      <c r="V10" s="5">
        <v>8.7969621976931602</v>
      </c>
      <c r="W10" s="5">
        <v>0</v>
      </c>
      <c r="X10" s="5">
        <v>7.21735097935743E-2</v>
      </c>
      <c r="Y10" s="5">
        <v>0.116167932328613</v>
      </c>
      <c r="Z10" s="5">
        <v>0.42619752186243998</v>
      </c>
      <c r="AA10" s="11">
        <v>246.17334490740996</v>
      </c>
      <c r="AB10" s="4">
        <v>279.17334490740996</v>
      </c>
      <c r="AC10" s="4">
        <v>297.17334490740996</v>
      </c>
      <c r="AD10" s="4">
        <v>313.17334490740996</v>
      </c>
      <c r="AE10" s="5">
        <v>1.1654045310496299</v>
      </c>
      <c r="AF10" s="5">
        <v>9.2873310385170207</v>
      </c>
      <c r="AG10" s="5">
        <v>0</v>
      </c>
      <c r="AH10" s="5">
        <v>0.36936610589601299</v>
      </c>
      <c r="AI10" s="4">
        <v>18888.049873641499</v>
      </c>
      <c r="AJ10" s="4">
        <f t="shared" si="2"/>
        <v>37792.099747282999</v>
      </c>
      <c r="AK10" s="4">
        <f t="shared" si="3"/>
        <v>37836.248605017521</v>
      </c>
      <c r="AL10" s="11">
        <f t="shared" si="4"/>
        <v>104.64095971140341</v>
      </c>
      <c r="AM10" s="4">
        <f t="shared" si="5"/>
        <v>93.603745277774578</v>
      </c>
    </row>
    <row r="11" spans="1:39" x14ac:dyDescent="0.4">
      <c r="A11" s="1">
        <v>9</v>
      </c>
      <c r="B11" s="6" t="s">
        <v>23</v>
      </c>
      <c r="C11" s="6">
        <v>2017</v>
      </c>
      <c r="D11" s="6" t="s">
        <v>21</v>
      </c>
      <c r="E11" s="6">
        <v>1993</v>
      </c>
      <c r="F11" s="4">
        <v>63.65896990741021</v>
      </c>
      <c r="G11" s="4">
        <v>96.65896990741021</v>
      </c>
      <c r="H11" s="5">
        <v>1.16086678478423</v>
      </c>
      <c r="I11" s="5">
        <v>7.6408909929328299</v>
      </c>
      <c r="J11" s="5">
        <v>0</v>
      </c>
      <c r="K11" s="5">
        <v>0</v>
      </c>
      <c r="L11" s="4">
        <v>20702.840558260101</v>
      </c>
      <c r="M11" s="4">
        <f t="shared" si="0"/>
        <v>41417.681116520202</v>
      </c>
      <c r="N11" s="4">
        <f t="shared" si="1"/>
        <v>41451.265494441475</v>
      </c>
      <c r="O11" s="11">
        <v>63.575636574079908</v>
      </c>
      <c r="P11" s="4">
        <v>63.786053240739875</v>
      </c>
      <c r="Q11" s="4">
        <v>96.492303240740057</v>
      </c>
      <c r="R11" s="4">
        <v>96.742303240740057</v>
      </c>
      <c r="S11" s="5">
        <v>1.11435821701322</v>
      </c>
      <c r="T11" s="5">
        <v>1.20595350896551</v>
      </c>
      <c r="U11" s="5">
        <v>7.1283159065322295</v>
      </c>
      <c r="V11" s="5">
        <v>8.3233555274469317</v>
      </c>
      <c r="W11" s="5">
        <v>0</v>
      </c>
      <c r="X11" s="5">
        <v>6.1766243546582902E-2</v>
      </c>
      <c r="Y11" s="5">
        <v>0</v>
      </c>
      <c r="Z11" s="5">
        <v>8.4192958576914306E-2</v>
      </c>
      <c r="AA11" s="11">
        <v>63.65896990741021</v>
      </c>
      <c r="AB11" s="4">
        <v>96.65896990741021</v>
      </c>
      <c r="AC11" s="4">
        <v>110.65896990741021</v>
      </c>
      <c r="AD11" s="4">
        <v>119.65896990741021</v>
      </c>
      <c r="AE11" s="5">
        <v>1.03865749700417</v>
      </c>
      <c r="AF11" s="5">
        <v>6.5713731050479804</v>
      </c>
      <c r="AG11" s="5">
        <v>0</v>
      </c>
      <c r="AH11" s="5">
        <v>0</v>
      </c>
      <c r="AI11" s="4">
        <v>20695.552069916201</v>
      </c>
      <c r="AJ11" s="4">
        <f t="shared" si="2"/>
        <v>41407.104139832401</v>
      </c>
      <c r="AK11" s="4">
        <f t="shared" si="3"/>
        <v>41451.883310394107</v>
      </c>
      <c r="AL11" s="11">
        <f t="shared" si="4"/>
        <v>10.576976687800197</v>
      </c>
      <c r="AM11" s="4">
        <f t="shared" si="5"/>
        <v>-0.6178159526316449</v>
      </c>
    </row>
    <row r="12" spans="1:39" x14ac:dyDescent="0.4">
      <c r="A12" s="1">
        <v>10</v>
      </c>
      <c r="B12" s="6" t="s">
        <v>23</v>
      </c>
      <c r="C12" s="6">
        <v>2018</v>
      </c>
      <c r="D12" s="6" t="s">
        <v>21</v>
      </c>
      <c r="E12" s="6">
        <v>1685</v>
      </c>
      <c r="F12" s="4">
        <v>65.462349537040154</v>
      </c>
      <c r="G12" s="4">
        <v>87.462349537040154</v>
      </c>
      <c r="H12" s="5">
        <v>1.1497702767679301</v>
      </c>
      <c r="I12" s="5">
        <v>12.1358665955295</v>
      </c>
      <c r="J12" s="5">
        <v>0</v>
      </c>
      <c r="K12" s="5">
        <v>0.48167125590457399</v>
      </c>
      <c r="L12" s="4">
        <v>17436.195160736199</v>
      </c>
      <c r="M12" s="4">
        <f t="shared" si="0"/>
        <v>34884.390321472398</v>
      </c>
      <c r="N12" s="4">
        <f t="shared" si="1"/>
        <v>34916.967446529117</v>
      </c>
      <c r="O12" s="11">
        <v>65.379016203709853</v>
      </c>
      <c r="P12" s="4">
        <v>65.545682870370001</v>
      </c>
      <c r="Q12" s="4">
        <v>87.160266203709853</v>
      </c>
      <c r="R12" s="4">
        <v>87.462349537040154</v>
      </c>
      <c r="S12" s="5">
        <v>1.09334800817717</v>
      </c>
      <c r="T12" s="5">
        <v>1.20414291079934</v>
      </c>
      <c r="U12" s="5">
        <v>10.786840901984201</v>
      </c>
      <c r="V12" s="5">
        <v>13.4784329090519</v>
      </c>
      <c r="W12" s="5">
        <v>0</v>
      </c>
      <c r="X12" s="5">
        <v>6.2891159955765802E-2</v>
      </c>
      <c r="Y12" s="5">
        <v>0.30269578678242098</v>
      </c>
      <c r="Z12" s="5">
        <v>0.63887078563768396</v>
      </c>
      <c r="AA12" s="11">
        <v>65.462349537040154</v>
      </c>
      <c r="AB12" s="4">
        <v>87.462349537040154</v>
      </c>
      <c r="AC12" s="4">
        <v>127.46234953704015</v>
      </c>
      <c r="AD12" s="4">
        <v>135.46234953704015</v>
      </c>
      <c r="AE12" s="5">
        <v>0.94734371639152704</v>
      </c>
      <c r="AF12" s="5">
        <v>9.7446261931250788</v>
      </c>
      <c r="AG12" s="5">
        <v>0</v>
      </c>
      <c r="AH12" s="5">
        <v>0.29281581580271798</v>
      </c>
      <c r="AI12" s="4">
        <v>17389.742478563701</v>
      </c>
      <c r="AJ12" s="4">
        <f t="shared" si="2"/>
        <v>34795.484957127403</v>
      </c>
      <c r="AK12" s="4">
        <f t="shared" si="3"/>
        <v>34838.921123869695</v>
      </c>
      <c r="AL12" s="11">
        <f t="shared" si="4"/>
        <v>88.905364344995178</v>
      </c>
      <c r="AM12" s="4">
        <f t="shared" si="5"/>
        <v>78.046322659422003</v>
      </c>
    </row>
    <row r="13" spans="1:39" x14ac:dyDescent="0.4">
      <c r="A13" s="1">
        <v>11</v>
      </c>
      <c r="B13" s="6" t="s">
        <v>23</v>
      </c>
      <c r="C13" s="6">
        <v>2019</v>
      </c>
      <c r="D13" s="6" t="s">
        <v>21</v>
      </c>
      <c r="E13" s="6">
        <v>1323</v>
      </c>
      <c r="F13" s="4">
        <v>73.588576388890033</v>
      </c>
      <c r="G13" s="4">
        <v>85.588576388890033</v>
      </c>
      <c r="H13" s="5">
        <v>2.10768152368045</v>
      </c>
      <c r="I13" s="5">
        <v>15.590307397101199</v>
      </c>
      <c r="J13" s="5">
        <v>0</v>
      </c>
      <c r="K13" s="5">
        <v>0.87451105192793399</v>
      </c>
      <c r="L13" s="4">
        <v>14217.1207070729</v>
      </c>
      <c r="M13" s="4">
        <f t="shared" si="0"/>
        <v>28446.241414145799</v>
      </c>
      <c r="N13" s="4">
        <f t="shared" si="1"/>
        <v>28477.36735713049</v>
      </c>
      <c r="O13" s="11">
        <v>73.42190972221988</v>
      </c>
      <c r="P13" s="4">
        <v>73.755243055560186</v>
      </c>
      <c r="Q13" s="4">
        <v>85.461493055559913</v>
      </c>
      <c r="R13" s="4">
        <v>85.67190972221988</v>
      </c>
      <c r="S13" s="5">
        <v>1.98623680294104</v>
      </c>
      <c r="T13" s="5">
        <v>2.2434613175195399</v>
      </c>
      <c r="U13" s="5">
        <v>13.3669146611574</v>
      </c>
      <c r="V13" s="5">
        <v>19.095932670970001</v>
      </c>
      <c r="W13" s="5">
        <v>0</v>
      </c>
      <c r="X13" s="5">
        <v>7.1391690642780295E-2</v>
      </c>
      <c r="Y13" s="5">
        <v>0.61452743160478895</v>
      </c>
      <c r="Z13" s="5">
        <v>1.09856526382509</v>
      </c>
      <c r="AA13" s="11">
        <v>73.588576388890033</v>
      </c>
      <c r="AB13" s="4">
        <v>85.588576388890033</v>
      </c>
      <c r="AC13" s="4">
        <v>137.58857638889003</v>
      </c>
      <c r="AD13" s="4">
        <v>145.07650462963011</v>
      </c>
      <c r="AE13" s="5">
        <v>2.0939706343864302</v>
      </c>
      <c r="AF13" s="5">
        <v>10.1111148906616</v>
      </c>
      <c r="AG13" s="5">
        <v>0</v>
      </c>
      <c r="AH13" s="5">
        <v>0.510778561439443</v>
      </c>
      <c r="AI13" s="4">
        <v>14325.3135917073</v>
      </c>
      <c r="AJ13" s="4">
        <f t="shared" si="2"/>
        <v>28666.627183414599</v>
      </c>
      <c r="AK13" s="4">
        <f t="shared" si="3"/>
        <v>28708.12844072752</v>
      </c>
      <c r="AL13" s="11">
        <f t="shared" si="4"/>
        <v>-220.38576926879978</v>
      </c>
      <c r="AM13" s="4">
        <f t="shared" si="5"/>
        <v>-230.76108359702994</v>
      </c>
    </row>
    <row r="14" spans="1:39" x14ac:dyDescent="0.4">
      <c r="A14" s="1">
        <v>12</v>
      </c>
      <c r="B14" s="6" t="s">
        <v>23</v>
      </c>
      <c r="C14" s="6">
        <v>2020</v>
      </c>
      <c r="D14" s="6" t="s">
        <v>21</v>
      </c>
      <c r="E14" s="6">
        <v>1798</v>
      </c>
      <c r="F14" s="4">
        <v>65.583796296300079</v>
      </c>
      <c r="G14" s="4">
        <v>85.583796296300079</v>
      </c>
      <c r="H14" s="5">
        <v>1.1718345057120301</v>
      </c>
      <c r="I14" s="5">
        <v>13.7804180135381</v>
      </c>
      <c r="J14" s="5">
        <v>0</v>
      </c>
      <c r="K14" s="5">
        <v>0.32425044836256101</v>
      </c>
      <c r="L14" s="4">
        <v>18362.266872392302</v>
      </c>
      <c r="M14" s="4">
        <f t="shared" si="0"/>
        <v>36736.533744784603</v>
      </c>
      <c r="N14" s="4">
        <f t="shared" si="1"/>
        <v>36769.500326074791</v>
      </c>
      <c r="O14" s="11">
        <v>63.750462962969777</v>
      </c>
      <c r="P14" s="4">
        <v>65.750462962969777</v>
      </c>
      <c r="Q14" s="4">
        <v>85.333796296300079</v>
      </c>
      <c r="R14" s="4">
        <v>85.583796296300079</v>
      </c>
      <c r="S14" s="5">
        <v>1.1186203531826</v>
      </c>
      <c r="T14" s="5">
        <v>1.2201024647913401</v>
      </c>
      <c r="U14" s="5">
        <v>11.9421285916972</v>
      </c>
      <c r="V14" s="5">
        <v>15.302137543940001</v>
      </c>
      <c r="W14" s="5">
        <v>0</v>
      </c>
      <c r="X14" s="5">
        <v>6.9649448206642095E-2</v>
      </c>
      <c r="Y14" s="5">
        <v>0.13940913111724601</v>
      </c>
      <c r="Z14" s="5">
        <v>0.49480954126284099</v>
      </c>
      <c r="AA14" s="11">
        <v>361.58379629630008</v>
      </c>
      <c r="AB14" s="4">
        <v>369.58379629630008</v>
      </c>
      <c r="AC14" s="4">
        <v>430.58379629630008</v>
      </c>
      <c r="AD14" s="4">
        <v>450.58379629630008</v>
      </c>
      <c r="AE14" s="5">
        <v>1.17745510017163</v>
      </c>
      <c r="AF14" s="5">
        <v>12.642559030152301</v>
      </c>
      <c r="AG14" s="5">
        <v>0</v>
      </c>
      <c r="AH14" s="5">
        <v>0.29201169107931502</v>
      </c>
      <c r="AI14" s="4">
        <v>18399.941575766799</v>
      </c>
      <c r="AJ14" s="4">
        <f t="shared" si="2"/>
        <v>36815.883151533599</v>
      </c>
      <c r="AK14" s="4">
        <f t="shared" si="3"/>
        <v>36859.838593253851</v>
      </c>
      <c r="AL14" s="11">
        <f t="shared" si="4"/>
        <v>-79.349406748995534</v>
      </c>
      <c r="AM14" s="4">
        <f t="shared" si="5"/>
        <v>-90.338267179060495</v>
      </c>
    </row>
    <row r="15" spans="1:39" x14ac:dyDescent="0.4">
      <c r="A15" s="1">
        <v>13</v>
      </c>
      <c r="B15" s="6" t="s">
        <v>23</v>
      </c>
      <c r="C15" s="6">
        <v>2021</v>
      </c>
      <c r="D15" s="6" t="s">
        <v>21</v>
      </c>
      <c r="E15" s="6">
        <v>1229</v>
      </c>
      <c r="F15" s="4">
        <v>76.500277777779957</v>
      </c>
      <c r="G15" s="4">
        <v>96.500277777779957</v>
      </c>
      <c r="H15" s="5">
        <v>0.61488896178185803</v>
      </c>
      <c r="I15" s="5">
        <v>11.618521716031001</v>
      </c>
      <c r="J15" s="5">
        <v>0</v>
      </c>
      <c r="K15" s="5">
        <v>0.31834134459138003</v>
      </c>
      <c r="L15" s="4">
        <v>12230.8365200525</v>
      </c>
      <c r="M15" s="4">
        <f t="shared" si="0"/>
        <v>24473.673040105001</v>
      </c>
      <c r="N15" s="4">
        <f t="shared" si="1"/>
        <v>24504.356776762397</v>
      </c>
      <c r="O15" s="11">
        <v>76.41694444445011</v>
      </c>
      <c r="P15" s="4">
        <v>76.544027777779775</v>
      </c>
      <c r="Q15" s="4">
        <v>96.416944444449655</v>
      </c>
      <c r="R15" s="4">
        <v>96.500277777779957</v>
      </c>
      <c r="S15" s="5">
        <v>0.57611239929537605</v>
      </c>
      <c r="T15" s="5">
        <v>0.65459191105757897</v>
      </c>
      <c r="U15" s="5">
        <v>10.3370619701954</v>
      </c>
      <c r="V15" s="5">
        <v>12.8949521108563</v>
      </c>
      <c r="W15" s="5">
        <v>0</v>
      </c>
      <c r="X15" s="5">
        <v>8.6214349896546499E-2</v>
      </c>
      <c r="Y15" s="5">
        <v>0.154251627685145</v>
      </c>
      <c r="Z15" s="5">
        <v>0.489032894080003</v>
      </c>
      <c r="AA15" s="11">
        <v>76.500277777779957</v>
      </c>
      <c r="AB15" s="4">
        <v>96.500277777779957</v>
      </c>
      <c r="AC15" s="4">
        <v>110.50027777777996</v>
      </c>
      <c r="AD15" s="4">
        <v>118.50027777777996</v>
      </c>
      <c r="AE15" s="5">
        <v>0.58394549836480303</v>
      </c>
      <c r="AF15" s="5">
        <v>8.6921268709787398</v>
      </c>
      <c r="AG15" s="5">
        <v>0</v>
      </c>
      <c r="AH15" s="5">
        <v>7.7274734194045694E-2</v>
      </c>
      <c r="AI15" s="4">
        <v>12388.6356653735</v>
      </c>
      <c r="AJ15" s="4">
        <f t="shared" si="2"/>
        <v>24793.271330747</v>
      </c>
      <c r="AK15" s="4">
        <f t="shared" si="3"/>
        <v>24834.182979623529</v>
      </c>
      <c r="AL15" s="11">
        <f t="shared" si="4"/>
        <v>-319.59829064199948</v>
      </c>
      <c r="AM15" s="4">
        <f t="shared" si="5"/>
        <v>-329.82620286113161</v>
      </c>
    </row>
    <row r="16" spans="1:39" x14ac:dyDescent="0.4">
      <c r="A16" s="1">
        <v>14</v>
      </c>
      <c r="B16" s="6" t="s">
        <v>24</v>
      </c>
      <c r="C16" s="6">
        <v>2013</v>
      </c>
      <c r="D16" s="6" t="s">
        <v>20</v>
      </c>
      <c r="E16" s="6">
        <v>2793</v>
      </c>
      <c r="F16" s="4">
        <v>218.24821759258998</v>
      </c>
      <c r="G16" s="4">
        <v>298.24821759258998</v>
      </c>
      <c r="H16" s="5">
        <v>0.91810645300356497</v>
      </c>
      <c r="I16" s="5">
        <v>5.3201933886847703</v>
      </c>
      <c r="J16" s="5">
        <v>0</v>
      </c>
      <c r="K16" s="5">
        <v>0.12699803346834501</v>
      </c>
      <c r="L16" s="4">
        <v>28898.777615758299</v>
      </c>
      <c r="M16" s="4">
        <f t="shared" si="0"/>
        <v>57809.555231516599</v>
      </c>
      <c r="N16" s="4">
        <f t="shared" si="1"/>
        <v>57845.164460912267</v>
      </c>
      <c r="O16" s="11">
        <v>217.78780092592001</v>
      </c>
      <c r="P16" s="4">
        <v>218.45863425925995</v>
      </c>
      <c r="Q16" s="4">
        <v>297.66488425925991</v>
      </c>
      <c r="R16" s="4">
        <v>298.41488425925991</v>
      </c>
      <c r="S16" s="5">
        <v>0.86917711713624302</v>
      </c>
      <c r="T16" s="5">
        <v>0.95736238278391106</v>
      </c>
      <c r="U16" s="5">
        <v>4.9416005958025595</v>
      </c>
      <c r="V16" s="5">
        <v>5.6285562687451405</v>
      </c>
      <c r="W16" s="5">
        <v>0</v>
      </c>
      <c r="X16" s="5">
        <v>4.9968178809608001E-2</v>
      </c>
      <c r="Y16" s="5">
        <v>3.9453439249371197E-2</v>
      </c>
      <c r="Z16" s="5">
        <v>0.19632896946463799</v>
      </c>
      <c r="AA16" s="11">
        <v>218.24821759258998</v>
      </c>
      <c r="AB16" s="4">
        <v>240.24821759258998</v>
      </c>
      <c r="AC16" s="4">
        <v>252.24821759258998</v>
      </c>
      <c r="AD16" s="4">
        <v>298.24821759258998</v>
      </c>
      <c r="AE16" s="5">
        <v>0.98559556581175101</v>
      </c>
      <c r="AF16" s="5">
        <v>6.3161420291537693</v>
      </c>
      <c r="AG16" s="5">
        <v>0</v>
      </c>
      <c r="AH16" s="5">
        <v>0.226036065536762</v>
      </c>
      <c r="AI16" s="4">
        <v>28800.852273500401</v>
      </c>
      <c r="AJ16" s="4">
        <f t="shared" si="2"/>
        <v>57617.704547000802</v>
      </c>
      <c r="AK16" s="4">
        <f t="shared" si="3"/>
        <v>57665.183519528364</v>
      </c>
      <c r="AL16" s="11">
        <f t="shared" si="4"/>
        <v>191.85068451579718</v>
      </c>
      <c r="AM16" s="4">
        <f t="shared" si="5"/>
        <v>179.98094138390297</v>
      </c>
    </row>
    <row r="17" spans="1:39" x14ac:dyDescent="0.4">
      <c r="A17" s="1">
        <v>15</v>
      </c>
      <c r="B17" s="6" t="s">
        <v>24</v>
      </c>
      <c r="C17" s="6">
        <v>2014</v>
      </c>
      <c r="D17" s="6" t="s">
        <v>21</v>
      </c>
      <c r="E17" s="6">
        <v>1785</v>
      </c>
      <c r="F17" s="4">
        <v>78.374398148150021</v>
      </c>
      <c r="G17" s="4">
        <v>90.374398148150021</v>
      </c>
      <c r="H17" s="5">
        <v>0.75458334678620698</v>
      </c>
      <c r="I17" s="5">
        <v>18.3073506112265</v>
      </c>
      <c r="J17" s="5">
        <v>0</v>
      </c>
      <c r="K17" s="5">
        <v>0.93927038197760404</v>
      </c>
      <c r="L17" s="4">
        <v>17300.685712509799</v>
      </c>
      <c r="M17" s="4">
        <f t="shared" si="0"/>
        <v>34613.371425019599</v>
      </c>
      <c r="N17" s="4">
        <f t="shared" si="1"/>
        <v>34646.294467184882</v>
      </c>
      <c r="O17" s="11">
        <v>78.374398148150021</v>
      </c>
      <c r="P17" s="4">
        <v>78.457731481480096</v>
      </c>
      <c r="Q17" s="4">
        <v>88.791064814819947</v>
      </c>
      <c r="R17" s="4">
        <v>89.707731481480096</v>
      </c>
      <c r="S17" s="5">
        <v>0.71911521697582603</v>
      </c>
      <c r="T17" s="5">
        <v>0.79518418506573507</v>
      </c>
      <c r="U17" s="5">
        <v>15.585217720062499</v>
      </c>
      <c r="V17" s="5">
        <v>22.343514084650899</v>
      </c>
      <c r="W17" s="5">
        <v>0</v>
      </c>
      <c r="X17" s="5">
        <v>5.9668542961038198E-2</v>
      </c>
      <c r="Y17" s="5">
        <v>0.65642623946312495</v>
      </c>
      <c r="Z17" s="5">
        <v>1.2437820127625501</v>
      </c>
      <c r="AA17" s="11">
        <v>40.374398148150021</v>
      </c>
      <c r="AB17" s="4">
        <v>48.374398148150021</v>
      </c>
      <c r="AC17" s="4">
        <v>78.374398148150021</v>
      </c>
      <c r="AD17" s="4">
        <v>90.374398148150021</v>
      </c>
      <c r="AE17" s="5">
        <v>0.69861479510962698</v>
      </c>
      <c r="AF17" s="5">
        <v>11.8748738294563</v>
      </c>
      <c r="AG17" s="5">
        <v>0</v>
      </c>
      <c r="AH17" s="5">
        <v>0.56997246485999697</v>
      </c>
      <c r="AI17" s="4">
        <v>17360.6974504389</v>
      </c>
      <c r="AJ17" s="4">
        <f t="shared" si="2"/>
        <v>34737.3949008778</v>
      </c>
      <c r="AK17" s="4">
        <f t="shared" si="3"/>
        <v>34781.292290431513</v>
      </c>
      <c r="AL17" s="11">
        <f t="shared" si="4"/>
        <v>-124.02347585820098</v>
      </c>
      <c r="AM17" s="4">
        <f t="shared" si="5"/>
        <v>-134.99782324663101</v>
      </c>
    </row>
    <row r="18" spans="1:39" x14ac:dyDescent="0.4">
      <c r="A18" s="1">
        <v>16</v>
      </c>
      <c r="B18" s="6" t="s">
        <v>24</v>
      </c>
      <c r="C18" s="6">
        <v>2015</v>
      </c>
      <c r="D18" s="6" t="s">
        <v>21</v>
      </c>
      <c r="E18" s="6">
        <v>2237</v>
      </c>
      <c r="F18" s="4">
        <v>70.421273148150021</v>
      </c>
      <c r="G18" s="4">
        <v>78.421273148150021</v>
      </c>
      <c r="H18" s="5">
        <v>1.01871480955343</v>
      </c>
      <c r="I18" s="5">
        <v>20.306470503972101</v>
      </c>
      <c r="J18" s="5">
        <v>0</v>
      </c>
      <c r="K18" s="5">
        <v>0.39795449633840302</v>
      </c>
      <c r="L18" s="4">
        <v>22208.813668638501</v>
      </c>
      <c r="M18" s="4">
        <f t="shared" si="0"/>
        <v>44429.627337277001</v>
      </c>
      <c r="N18" s="4">
        <f t="shared" si="1"/>
        <v>44463.904683045941</v>
      </c>
      <c r="O18" s="11">
        <v>70.421273148150021</v>
      </c>
      <c r="P18" s="4">
        <v>70.421273148150021</v>
      </c>
      <c r="Q18" s="4">
        <v>78.421273148150021</v>
      </c>
      <c r="R18" s="4">
        <v>78.421273148150021</v>
      </c>
      <c r="S18" s="5">
        <v>0.97800831146372502</v>
      </c>
      <c r="T18" s="5">
        <v>1.0670146800603899</v>
      </c>
      <c r="U18" s="5">
        <v>16.833424335076202</v>
      </c>
      <c r="V18" s="5">
        <v>23.591875167402101</v>
      </c>
      <c r="W18" s="5">
        <v>0</v>
      </c>
      <c r="X18" s="5">
        <v>5.4772313151889199E-2</v>
      </c>
      <c r="Y18" s="5">
        <v>0.12886168860168701</v>
      </c>
      <c r="Z18" s="5">
        <v>0.63631870489942099</v>
      </c>
      <c r="AA18" s="11">
        <v>349.42127314815002</v>
      </c>
      <c r="AB18" s="4">
        <v>357.42127314815002</v>
      </c>
      <c r="AC18" s="4">
        <v>435.42127314815002</v>
      </c>
      <c r="AD18" s="4">
        <v>443.42127314815002</v>
      </c>
      <c r="AE18" s="5">
        <v>0.868180975872761</v>
      </c>
      <c r="AF18" s="5">
        <v>14.3579142184171</v>
      </c>
      <c r="AG18" s="5">
        <v>0</v>
      </c>
      <c r="AH18" s="5">
        <v>0.30490816070115001</v>
      </c>
      <c r="AI18" s="4">
        <v>22041.705347089101</v>
      </c>
      <c r="AJ18" s="4">
        <f t="shared" si="2"/>
        <v>44099.410694178201</v>
      </c>
      <c r="AK18" s="4">
        <f t="shared" si="3"/>
        <v>44145.113821870124</v>
      </c>
      <c r="AL18" s="11">
        <f t="shared" si="4"/>
        <v>330.21664309879998</v>
      </c>
      <c r="AM18" s="4">
        <f t="shared" si="5"/>
        <v>318.79086117581755</v>
      </c>
    </row>
    <row r="19" spans="1:39" x14ac:dyDescent="0.4">
      <c r="A19" s="1">
        <v>17</v>
      </c>
      <c r="B19" s="6" t="s">
        <v>24</v>
      </c>
      <c r="C19" s="6">
        <v>2015</v>
      </c>
      <c r="D19" s="6" t="s">
        <v>20</v>
      </c>
      <c r="E19" s="6">
        <v>2191</v>
      </c>
      <c r="F19" s="4">
        <v>227.25627314814983</v>
      </c>
      <c r="G19" s="4">
        <v>324.91003472222019</v>
      </c>
      <c r="H19" s="5">
        <v>0.77741458399125307</v>
      </c>
      <c r="I19" s="5">
        <v>3.37759111930872</v>
      </c>
      <c r="J19" s="5">
        <v>0</v>
      </c>
      <c r="K19" s="5">
        <v>0.22447671201342001</v>
      </c>
      <c r="L19" s="4">
        <v>22494.5871704407</v>
      </c>
      <c r="M19" s="4">
        <f t="shared" si="0"/>
        <v>45001.1743408814</v>
      </c>
      <c r="N19" s="4">
        <f t="shared" si="1"/>
        <v>45035.327020918972</v>
      </c>
      <c r="O19" s="11">
        <v>227.04168981482007</v>
      </c>
      <c r="P19" s="4">
        <v>227.4666898148198</v>
      </c>
      <c r="Q19" s="4">
        <v>324.66003472222019</v>
      </c>
      <c r="R19" s="4">
        <v>324.82670138888989</v>
      </c>
      <c r="S19" s="5">
        <v>0.73932295498971401</v>
      </c>
      <c r="T19" s="5">
        <v>0.81754101566452508</v>
      </c>
      <c r="U19" s="5">
        <v>3.1359862946171804</v>
      </c>
      <c r="V19" s="5">
        <v>3.5960543796093396</v>
      </c>
      <c r="W19" s="5">
        <v>0</v>
      </c>
      <c r="X19" s="5">
        <v>7.6232697256330598E-2</v>
      </c>
      <c r="Y19" s="5">
        <v>0.14862976349547199</v>
      </c>
      <c r="Z19" s="5">
        <v>0.298631003834473</v>
      </c>
      <c r="AA19" s="11">
        <v>227.25627314814983</v>
      </c>
      <c r="AB19" s="4">
        <v>247.25627314814983</v>
      </c>
      <c r="AC19" s="4">
        <v>264.25627314814983</v>
      </c>
      <c r="AD19" s="4">
        <v>324.91003472222019</v>
      </c>
      <c r="AE19" s="5">
        <v>0.850883730352891</v>
      </c>
      <c r="AF19" s="5">
        <v>4.22892311364145</v>
      </c>
      <c r="AG19" s="5">
        <v>0</v>
      </c>
      <c r="AH19" s="5">
        <v>0.25111020500551201</v>
      </c>
      <c r="AI19" s="4">
        <v>22371.537428685799</v>
      </c>
      <c r="AJ19" s="4">
        <f t="shared" si="2"/>
        <v>44759.074857371597</v>
      </c>
      <c r="AK19" s="4">
        <f t="shared" si="3"/>
        <v>44804.61176408836</v>
      </c>
      <c r="AL19" s="11">
        <f t="shared" si="4"/>
        <v>242.09948350980267</v>
      </c>
      <c r="AM19" s="4">
        <f t="shared" si="5"/>
        <v>230.71525683061191</v>
      </c>
    </row>
    <row r="20" spans="1:39" x14ac:dyDescent="0.4">
      <c r="A20" s="1">
        <v>18</v>
      </c>
      <c r="B20" s="6" t="s">
        <v>24</v>
      </c>
      <c r="C20" s="6">
        <v>2016</v>
      </c>
      <c r="D20" s="6" t="s">
        <v>21</v>
      </c>
      <c r="E20" s="6">
        <v>2350</v>
      </c>
      <c r="F20" s="4">
        <v>65.287048611110094</v>
      </c>
      <c r="G20" s="4">
        <v>74.287048611110094</v>
      </c>
      <c r="H20" s="5">
        <v>0.64151339273952201</v>
      </c>
      <c r="I20" s="5">
        <v>15.120364643065701</v>
      </c>
      <c r="J20" s="5">
        <v>0</v>
      </c>
      <c r="K20" s="5">
        <v>0.74838777435442205</v>
      </c>
      <c r="L20" s="4">
        <v>22286.4104772625</v>
      </c>
      <c r="M20" s="4">
        <f t="shared" si="0"/>
        <v>44584.820954524999</v>
      </c>
      <c r="N20" s="4">
        <f t="shared" si="1"/>
        <v>44619.393978167827</v>
      </c>
      <c r="O20" s="11">
        <v>65.287048611110094</v>
      </c>
      <c r="P20" s="4">
        <v>65.330798611109913</v>
      </c>
      <c r="Q20" s="4">
        <v>74.203715277779793</v>
      </c>
      <c r="R20" s="4">
        <v>74.203715277779793</v>
      </c>
      <c r="S20" s="5">
        <v>0.61297092915045004</v>
      </c>
      <c r="T20" s="5">
        <v>0.67044709416747406</v>
      </c>
      <c r="U20" s="5">
        <v>12.518430796493499</v>
      </c>
      <c r="V20" s="5">
        <v>17.606254245199001</v>
      </c>
      <c r="W20" s="5">
        <v>0</v>
      </c>
      <c r="X20" s="5">
        <v>5.6951210963652098E-2</v>
      </c>
      <c r="Y20" s="5">
        <v>0.50196508573440402</v>
      </c>
      <c r="Z20" s="5">
        <v>1.05754443987671</v>
      </c>
      <c r="AA20" s="11">
        <v>360.28704861111009</v>
      </c>
      <c r="AB20" s="4">
        <v>368.28704861111009</v>
      </c>
      <c r="AC20" s="4">
        <v>430.28704861111009</v>
      </c>
      <c r="AD20" s="4">
        <v>439.28704861111009</v>
      </c>
      <c r="AE20" s="5">
        <v>0.63733524156574195</v>
      </c>
      <c r="AF20" s="5">
        <v>13.364272230333299</v>
      </c>
      <c r="AG20" s="5">
        <v>0</v>
      </c>
      <c r="AH20" s="5">
        <v>0.62929200422459597</v>
      </c>
      <c r="AI20" s="4">
        <v>22317.260069142601</v>
      </c>
      <c r="AJ20" s="4">
        <f t="shared" si="2"/>
        <v>44650.520138285203</v>
      </c>
      <c r="AK20" s="4">
        <f t="shared" si="3"/>
        <v>44696.617503142312</v>
      </c>
      <c r="AL20" s="11">
        <f t="shared" si="4"/>
        <v>-65.699183760203596</v>
      </c>
      <c r="AM20" s="4">
        <f t="shared" si="5"/>
        <v>-77.223524974484462</v>
      </c>
    </row>
    <row r="21" spans="1:39" x14ac:dyDescent="0.4">
      <c r="A21" s="1">
        <v>19</v>
      </c>
      <c r="B21" s="6" t="s">
        <v>25</v>
      </c>
      <c r="C21" s="6">
        <v>2014</v>
      </c>
      <c r="D21" s="6" t="s">
        <v>20</v>
      </c>
      <c r="E21" s="6">
        <v>1721</v>
      </c>
      <c r="F21" s="4">
        <v>292.25401620370008</v>
      </c>
      <c r="G21" s="4">
        <v>313.74034722221995</v>
      </c>
      <c r="H21" s="5">
        <v>2.9313647167441301</v>
      </c>
      <c r="I21" s="5">
        <v>9.4652762152710999</v>
      </c>
      <c r="J21" s="5">
        <v>0</v>
      </c>
      <c r="K21" s="5">
        <v>0.55836017096091195</v>
      </c>
      <c r="L21" s="4">
        <v>18939.195030429699</v>
      </c>
      <c r="M21" s="4">
        <f t="shared" si="0"/>
        <v>37890.390060859398</v>
      </c>
      <c r="N21" s="4">
        <f t="shared" si="1"/>
        <v>37923.094025636667</v>
      </c>
      <c r="O21" s="11">
        <v>291.50401620370008</v>
      </c>
      <c r="P21" s="4">
        <v>292.63109953702997</v>
      </c>
      <c r="Q21" s="4">
        <v>313.36326388889006</v>
      </c>
      <c r="R21" s="4">
        <v>314.07368055555003</v>
      </c>
      <c r="S21" s="5">
        <v>2.8026670684959298</v>
      </c>
      <c r="T21" s="5">
        <v>3.06571671975323</v>
      </c>
      <c r="U21" s="5">
        <v>8.0435287439630301</v>
      </c>
      <c r="V21" s="5">
        <v>11.0363676514907</v>
      </c>
      <c r="W21" s="5">
        <v>0</v>
      </c>
      <c r="X21" s="5">
        <v>4.6122416604731299E-2</v>
      </c>
      <c r="Y21" s="5">
        <v>0.30445781213161499</v>
      </c>
      <c r="Z21" s="5">
        <v>0.73452444543470097</v>
      </c>
      <c r="AA21" s="11">
        <v>223.25401620370008</v>
      </c>
      <c r="AB21" s="4">
        <v>234.25401620370008</v>
      </c>
      <c r="AC21" s="4">
        <v>290.25401620370008</v>
      </c>
      <c r="AD21" s="4">
        <v>313.74034722221995</v>
      </c>
      <c r="AE21" s="5">
        <v>2.5604727099412496</v>
      </c>
      <c r="AF21" s="5">
        <v>6.64653308436794</v>
      </c>
      <c r="AG21" s="5">
        <v>0</v>
      </c>
      <c r="AH21" s="5">
        <v>0.35426855632089099</v>
      </c>
      <c r="AI21" s="4">
        <v>18921.178593680801</v>
      </c>
      <c r="AJ21" s="4">
        <f t="shared" si="2"/>
        <v>37858.357187361602</v>
      </c>
      <c r="AK21" s="4">
        <f t="shared" si="3"/>
        <v>37901.962473731292</v>
      </c>
      <c r="AL21" s="11">
        <f t="shared" si="4"/>
        <v>32.032873497795663</v>
      </c>
      <c r="AM21" s="4">
        <f t="shared" si="5"/>
        <v>21.13155190537509</v>
      </c>
    </row>
    <row r="22" spans="1:39" x14ac:dyDescent="0.4">
      <c r="A22" s="1">
        <v>20</v>
      </c>
      <c r="B22" s="6" t="s">
        <v>25</v>
      </c>
      <c r="C22" s="6">
        <v>2015</v>
      </c>
      <c r="D22" s="6" t="s">
        <v>20</v>
      </c>
      <c r="E22" s="6">
        <v>2823</v>
      </c>
      <c r="F22" s="4">
        <v>183.20513888888991</v>
      </c>
      <c r="G22" s="4">
        <v>312.20513888888991</v>
      </c>
      <c r="H22" s="5">
        <v>0.88784934209854605</v>
      </c>
      <c r="I22" s="5">
        <v>2.5260874733165002</v>
      </c>
      <c r="J22" s="5">
        <v>0</v>
      </c>
      <c r="K22" s="5">
        <v>4.5649978627933803E-2</v>
      </c>
      <c r="L22" s="4">
        <v>29685.6156023767</v>
      </c>
      <c r="M22" s="4">
        <f t="shared" si="0"/>
        <v>59383.2312047534</v>
      </c>
      <c r="N22" s="4">
        <f t="shared" si="1"/>
        <v>59418.904537322924</v>
      </c>
      <c r="O22" s="11">
        <v>157.45513888888991</v>
      </c>
      <c r="P22" s="4">
        <v>157.45513888888991</v>
      </c>
      <c r="Q22" s="4">
        <v>311.70513888888991</v>
      </c>
      <c r="R22" s="4">
        <v>312.41555555555988</v>
      </c>
      <c r="S22" s="5">
        <v>0.83126784798848807</v>
      </c>
      <c r="T22" s="5">
        <v>0.94559296002262605</v>
      </c>
      <c r="U22" s="5">
        <v>2.3553972437249899</v>
      </c>
      <c r="V22" s="5">
        <v>2.6986242676033196</v>
      </c>
      <c r="W22" s="5">
        <v>0</v>
      </c>
      <c r="X22" s="5">
        <v>6.8210090010218299E-2</v>
      </c>
      <c r="Y22" s="5">
        <v>0</v>
      </c>
      <c r="Z22" s="5">
        <v>9.8131027744109603E-2</v>
      </c>
      <c r="AA22" s="11">
        <v>183.20513888888991</v>
      </c>
      <c r="AB22" s="4">
        <v>227.20513888888991</v>
      </c>
      <c r="AC22" s="4">
        <v>269.20513888888991</v>
      </c>
      <c r="AD22" s="4">
        <v>312.20513888888991</v>
      </c>
      <c r="AE22" s="5">
        <v>0.69551417280070205</v>
      </c>
      <c r="AF22" s="5">
        <v>4.2012710441996797</v>
      </c>
      <c r="AG22" s="5">
        <v>0</v>
      </c>
      <c r="AH22" s="5">
        <v>0.10450554533977</v>
      </c>
      <c r="AI22" s="4">
        <v>28923.075381018101</v>
      </c>
      <c r="AJ22" s="4">
        <f t="shared" si="2"/>
        <v>57862.150762036203</v>
      </c>
      <c r="AK22" s="4">
        <f t="shared" si="3"/>
        <v>57909.715205462227</v>
      </c>
      <c r="AL22" s="11">
        <f t="shared" si="4"/>
        <v>1521.080442717197</v>
      </c>
      <c r="AM22" s="4">
        <f t="shared" si="5"/>
        <v>1509.1893318606963</v>
      </c>
    </row>
    <row r="23" spans="1:39" x14ac:dyDescent="0.4">
      <c r="A23" s="1">
        <v>21</v>
      </c>
      <c r="B23" s="6" t="s">
        <v>25</v>
      </c>
      <c r="C23" s="6">
        <v>2016</v>
      </c>
      <c r="D23" s="6" t="s">
        <v>21</v>
      </c>
      <c r="E23" s="6">
        <v>1864</v>
      </c>
      <c r="F23" s="4">
        <v>73.458715277779902</v>
      </c>
      <c r="G23" s="4">
        <v>86.458715277779902</v>
      </c>
      <c r="H23" s="5">
        <v>3.76587241345011</v>
      </c>
      <c r="I23" s="5">
        <v>10.4283720764222</v>
      </c>
      <c r="J23" s="5">
        <v>0</v>
      </c>
      <c r="K23" s="5">
        <v>0.48255048422719898</v>
      </c>
      <c r="L23" s="4">
        <v>20914.575647378999</v>
      </c>
      <c r="M23" s="4">
        <f t="shared" si="0"/>
        <v>41841.151294757998</v>
      </c>
      <c r="N23" s="4">
        <f t="shared" si="1"/>
        <v>41874.334174729469</v>
      </c>
      <c r="O23" s="11">
        <v>72.704548611110113</v>
      </c>
      <c r="P23" s="4">
        <v>73.792048611110204</v>
      </c>
      <c r="Q23" s="4">
        <v>85.958715277779902</v>
      </c>
      <c r="R23" s="4">
        <v>86.875381944450055</v>
      </c>
      <c r="S23" s="5">
        <v>3.57821271268622</v>
      </c>
      <c r="T23" s="5">
        <v>3.9664209400185499</v>
      </c>
      <c r="U23" s="5">
        <v>8.3703434470757898</v>
      </c>
      <c r="V23" s="5">
        <v>12.6286315947265</v>
      </c>
      <c r="W23" s="5">
        <v>0</v>
      </c>
      <c r="X23" s="5">
        <v>5.1583306402014098E-2</v>
      </c>
      <c r="Y23" s="5">
        <v>0.291054399824274</v>
      </c>
      <c r="Z23" s="5">
        <v>0.67841783383463505</v>
      </c>
      <c r="AA23" s="11">
        <v>56.458715277779902</v>
      </c>
      <c r="AB23" s="4">
        <v>87.458715277779902</v>
      </c>
      <c r="AC23" s="4">
        <v>102.4587152777799</v>
      </c>
      <c r="AD23" s="4">
        <v>110.4587152777799</v>
      </c>
      <c r="AE23" s="5">
        <v>3.3056926326128901</v>
      </c>
      <c r="AF23" s="5">
        <v>5.8525768589434906</v>
      </c>
      <c r="AG23" s="5">
        <v>0</v>
      </c>
      <c r="AH23" s="5">
        <v>9.4151507311810406E-2</v>
      </c>
      <c r="AI23" s="4">
        <v>20938.5302191589</v>
      </c>
      <c r="AJ23" s="4">
        <f t="shared" si="2"/>
        <v>41893.0604383178</v>
      </c>
      <c r="AK23" s="4">
        <f t="shared" si="3"/>
        <v>41937.304278279764</v>
      </c>
      <c r="AL23" s="11">
        <f t="shared" si="4"/>
        <v>-51.909143559802033</v>
      </c>
      <c r="AM23" s="4">
        <f t="shared" si="5"/>
        <v>-62.97010355029488</v>
      </c>
    </row>
    <row r="24" spans="1:39" x14ac:dyDescent="0.4">
      <c r="A24" s="1">
        <v>22</v>
      </c>
      <c r="B24" s="6" t="s">
        <v>26</v>
      </c>
      <c r="C24" s="6">
        <v>2013</v>
      </c>
      <c r="D24" s="6" t="s">
        <v>20</v>
      </c>
      <c r="E24" s="6">
        <v>3608</v>
      </c>
      <c r="F24" s="4">
        <v>293.32905092593001</v>
      </c>
      <c r="G24" s="4">
        <v>302.32905092593001</v>
      </c>
      <c r="H24" s="5">
        <v>1.4769921405453998</v>
      </c>
      <c r="I24" s="5">
        <v>20.343060651851001</v>
      </c>
      <c r="J24" s="5">
        <v>0</v>
      </c>
      <c r="K24" s="5">
        <v>0.97332413103207005</v>
      </c>
      <c r="L24" s="4">
        <v>36858.4569019068</v>
      </c>
      <c r="M24" s="4">
        <f t="shared" si="0"/>
        <v>73728.913803813601</v>
      </c>
      <c r="N24" s="4">
        <f t="shared" si="1"/>
        <v>73766.0592571007</v>
      </c>
      <c r="O24" s="11">
        <v>292.82905092593001</v>
      </c>
      <c r="P24" s="4">
        <v>293.57905092593001</v>
      </c>
      <c r="Q24" s="4">
        <v>301.74571759259993</v>
      </c>
      <c r="R24" s="4">
        <v>302.49571759259993</v>
      </c>
      <c r="S24" s="5">
        <v>1.42810098356618</v>
      </c>
      <c r="T24" s="5">
        <v>1.5226732766522901</v>
      </c>
      <c r="U24" s="5">
        <v>16.856440967351997</v>
      </c>
      <c r="V24" s="5">
        <v>24.461636805909198</v>
      </c>
      <c r="W24" s="5">
        <v>0</v>
      </c>
      <c r="X24" s="5">
        <v>4.3122395326333697E-2</v>
      </c>
      <c r="Y24" s="5">
        <v>0.69180942910840004</v>
      </c>
      <c r="Z24" s="5">
        <v>1.2040217137376601</v>
      </c>
      <c r="AA24" s="11">
        <v>229.32905092593001</v>
      </c>
      <c r="AB24" s="4">
        <v>237.32905092593001</v>
      </c>
      <c r="AC24" s="4">
        <v>293.32905092593001</v>
      </c>
      <c r="AD24" s="4">
        <v>302.32905092593001</v>
      </c>
      <c r="AE24" s="5">
        <v>1.03599423873785</v>
      </c>
      <c r="AF24" s="5">
        <v>17.029614973637301</v>
      </c>
      <c r="AG24" s="5">
        <v>0</v>
      </c>
      <c r="AH24" s="5">
        <v>0.83934921953289698</v>
      </c>
      <c r="AI24" s="4">
        <v>35916.944835660703</v>
      </c>
      <c r="AJ24" s="4">
        <f t="shared" si="2"/>
        <v>71849.889671321405</v>
      </c>
      <c r="AK24" s="4">
        <f t="shared" si="3"/>
        <v>71899.416942370866</v>
      </c>
      <c r="AL24" s="11">
        <f t="shared" si="4"/>
        <v>1879.0241324921953</v>
      </c>
      <c r="AM24" s="4">
        <f t="shared" si="5"/>
        <v>1866.6423147298337</v>
      </c>
    </row>
    <row r="25" spans="1:39" x14ac:dyDescent="0.4">
      <c r="A25" s="1">
        <v>23</v>
      </c>
      <c r="B25" s="6" t="s">
        <v>27</v>
      </c>
      <c r="C25" s="6">
        <v>2013</v>
      </c>
      <c r="D25" s="6" t="s">
        <v>20</v>
      </c>
      <c r="E25" s="6">
        <v>2835</v>
      </c>
      <c r="F25" s="4">
        <v>289.29141203703989</v>
      </c>
      <c r="G25" s="4">
        <v>301.29141203703989</v>
      </c>
      <c r="H25" s="5">
        <v>1.32844374463901</v>
      </c>
      <c r="I25" s="5">
        <v>12.359680464590799</v>
      </c>
      <c r="J25" s="5">
        <v>0</v>
      </c>
      <c r="K25" s="5">
        <v>0.73548359904654104</v>
      </c>
      <c r="L25" s="4">
        <v>28816.318322183201</v>
      </c>
      <c r="M25" s="4">
        <f t="shared" si="0"/>
        <v>57644.636644366401</v>
      </c>
      <c r="N25" s="4">
        <f t="shared" si="1"/>
        <v>57680.335427663369</v>
      </c>
      <c r="O25" s="11">
        <v>288.70807870371004</v>
      </c>
      <c r="P25" s="4">
        <v>289.54141203703989</v>
      </c>
      <c r="Q25" s="4">
        <v>300.87474537036996</v>
      </c>
      <c r="R25" s="4">
        <v>301.29141203703989</v>
      </c>
      <c r="S25" s="5">
        <v>1.2846277109923101</v>
      </c>
      <c r="T25" s="5">
        <v>1.38938346573212</v>
      </c>
      <c r="U25" s="5">
        <v>10.7139955261982</v>
      </c>
      <c r="V25" s="5">
        <v>14.102618637833501</v>
      </c>
      <c r="W25" s="5">
        <v>0</v>
      </c>
      <c r="X25" s="5">
        <v>5.7263449496552703E-2</v>
      </c>
      <c r="Y25" s="5">
        <v>0.54154572317962502</v>
      </c>
      <c r="Z25" s="5">
        <v>0.93086770863391999</v>
      </c>
      <c r="AA25" s="11">
        <v>176.29141203703989</v>
      </c>
      <c r="AB25" s="4">
        <v>184.29141203703989</v>
      </c>
      <c r="AC25" s="4">
        <v>289.29141203703989</v>
      </c>
      <c r="AD25" s="4">
        <v>301.29141203703989</v>
      </c>
      <c r="AE25" s="5">
        <v>1.20223374539506</v>
      </c>
      <c r="AF25" s="5">
        <v>7.8740158592445795</v>
      </c>
      <c r="AG25" s="5">
        <v>0</v>
      </c>
      <c r="AH25" s="5">
        <v>0.26629553458038102</v>
      </c>
      <c r="AI25" s="4">
        <v>28786.279437941299</v>
      </c>
      <c r="AJ25" s="4">
        <f t="shared" si="2"/>
        <v>57588.558875882598</v>
      </c>
      <c r="AK25" s="4">
        <f t="shared" si="3"/>
        <v>57636.157253611891</v>
      </c>
      <c r="AL25" s="11">
        <f t="shared" si="4"/>
        <v>56.077768483803084</v>
      </c>
      <c r="AM25" s="4">
        <f t="shared" si="5"/>
        <v>44.178174051477981</v>
      </c>
    </row>
    <row r="26" spans="1:39" x14ac:dyDescent="0.4">
      <c r="A26" s="1">
        <v>24</v>
      </c>
      <c r="B26" s="6" t="s">
        <v>27</v>
      </c>
      <c r="C26" s="6">
        <v>2014</v>
      </c>
      <c r="D26" s="6" t="s">
        <v>21</v>
      </c>
      <c r="E26" s="6">
        <v>2160</v>
      </c>
      <c r="F26" s="4">
        <v>69.583518518519895</v>
      </c>
      <c r="G26" s="4">
        <v>92.583518518519895</v>
      </c>
      <c r="H26" s="5">
        <v>1.70934069895908</v>
      </c>
      <c r="I26" s="5">
        <v>9.5139812636498213</v>
      </c>
      <c r="J26" s="5">
        <v>0</v>
      </c>
      <c r="K26" s="5">
        <v>0.45061162125468601</v>
      </c>
      <c r="L26" s="4">
        <v>22769.449505447999</v>
      </c>
      <c r="M26" s="4">
        <f t="shared" si="0"/>
        <v>45550.899010895999</v>
      </c>
      <c r="N26" s="4">
        <f t="shared" si="1"/>
        <v>45584.966191900065</v>
      </c>
      <c r="O26" s="11">
        <v>69.500185185190048</v>
      </c>
      <c r="P26" s="4">
        <v>69.750185185190048</v>
      </c>
      <c r="Q26" s="4">
        <v>92.456435185190003</v>
      </c>
      <c r="R26" s="4">
        <v>92.710601851850015</v>
      </c>
      <c r="S26" s="5">
        <v>1.6333917302423</v>
      </c>
      <c r="T26" s="5">
        <v>1.77838342722478</v>
      </c>
      <c r="U26" s="5">
        <v>8.0039170802225694</v>
      </c>
      <c r="V26" s="5">
        <v>10.939539817279199</v>
      </c>
      <c r="W26" s="5">
        <v>0</v>
      </c>
      <c r="X26" s="5">
        <v>7.9639926729795502E-2</v>
      </c>
      <c r="Y26" s="5">
        <v>0.25192694106869501</v>
      </c>
      <c r="Z26" s="5">
        <v>0.58721269763828099</v>
      </c>
      <c r="AA26" s="11">
        <v>69.583518518519895</v>
      </c>
      <c r="AB26" s="4">
        <v>97.583518518519895</v>
      </c>
      <c r="AC26" s="4">
        <v>155.5835185185199</v>
      </c>
      <c r="AD26" s="4">
        <v>163.91968750000001</v>
      </c>
      <c r="AE26" s="5">
        <v>1.5345796126831002</v>
      </c>
      <c r="AF26" s="5">
        <v>6.1243057722464904</v>
      </c>
      <c r="AG26" s="5">
        <v>0</v>
      </c>
      <c r="AH26" s="5">
        <v>0.123954351918521</v>
      </c>
      <c r="AI26" s="4">
        <v>22836.8295572145</v>
      </c>
      <c r="AJ26" s="4">
        <f t="shared" si="2"/>
        <v>45689.659114429</v>
      </c>
      <c r="AK26" s="4">
        <f t="shared" si="3"/>
        <v>45735.082022434428</v>
      </c>
      <c r="AL26" s="11">
        <f t="shared" si="4"/>
        <v>-138.7601035330008</v>
      </c>
      <c r="AM26" s="4">
        <f t="shared" si="5"/>
        <v>-150.11583053436334</v>
      </c>
    </row>
    <row r="27" spans="1:39" x14ac:dyDescent="0.4">
      <c r="A27" s="1">
        <v>25</v>
      </c>
      <c r="B27" s="6" t="s">
        <v>28</v>
      </c>
      <c r="C27" s="6">
        <v>2016</v>
      </c>
      <c r="D27" s="6" t="s">
        <v>20</v>
      </c>
      <c r="E27" s="6">
        <v>2561</v>
      </c>
      <c r="F27" s="4">
        <v>258.29451388888992</v>
      </c>
      <c r="G27" s="4">
        <v>289.29451388888992</v>
      </c>
      <c r="H27" s="5">
        <v>2.0760624904161999</v>
      </c>
      <c r="I27" s="5">
        <v>6.6057422439375895</v>
      </c>
      <c r="J27" s="5">
        <v>0</v>
      </c>
      <c r="K27" s="5">
        <v>0.30893150457541901</v>
      </c>
      <c r="L27" s="4">
        <v>27359.861651346098</v>
      </c>
      <c r="M27" s="4">
        <f t="shared" si="0"/>
        <v>54731.723302692197</v>
      </c>
      <c r="N27" s="4">
        <f t="shared" si="1"/>
        <v>54766.812221209395</v>
      </c>
      <c r="O27" s="11">
        <v>258.21118055556008</v>
      </c>
      <c r="P27" s="4">
        <v>258.50493055555989</v>
      </c>
      <c r="Q27" s="4">
        <v>288.54451388888992</v>
      </c>
      <c r="R27" s="4">
        <v>289.37784722222023</v>
      </c>
      <c r="S27" s="5">
        <v>1.9971251689599201</v>
      </c>
      <c r="T27" s="5">
        <v>2.1654315622158999</v>
      </c>
      <c r="U27" s="5">
        <v>5.7872356197335302</v>
      </c>
      <c r="V27" s="5">
        <v>7.5021145750893803</v>
      </c>
      <c r="W27" s="5">
        <v>0</v>
      </c>
      <c r="X27" s="5">
        <v>4.79645547551742E-2</v>
      </c>
      <c r="Y27" s="5">
        <v>0.15778845352071499</v>
      </c>
      <c r="Z27" s="5">
        <v>0.45078581714532601</v>
      </c>
      <c r="AA27" s="11">
        <v>258.29451388888992</v>
      </c>
      <c r="AB27" s="4">
        <v>289.29451388888992</v>
      </c>
      <c r="AC27" s="4">
        <v>376.29451388888992</v>
      </c>
      <c r="AD27" s="4">
        <v>384.29451388888992</v>
      </c>
      <c r="AE27" s="5">
        <v>2.07579001972262</v>
      </c>
      <c r="AF27" s="5">
        <v>6.5211155666406704</v>
      </c>
      <c r="AG27" s="5">
        <v>0</v>
      </c>
      <c r="AH27" s="5">
        <v>0.29869689074037098</v>
      </c>
      <c r="AI27" s="4">
        <v>27363.4326937447</v>
      </c>
      <c r="AJ27" s="4">
        <f t="shared" si="2"/>
        <v>54742.865387489401</v>
      </c>
      <c r="AK27" s="4">
        <f t="shared" si="3"/>
        <v>54789.650612178993</v>
      </c>
      <c r="AL27" s="11">
        <f t="shared" si="4"/>
        <v>-11.142084797204006</v>
      </c>
      <c r="AM27" s="4">
        <f t="shared" si="5"/>
        <v>-22.838390969598549</v>
      </c>
    </row>
    <row r="28" spans="1:39" x14ac:dyDescent="0.4">
      <c r="A28" s="1">
        <v>26</v>
      </c>
      <c r="B28" s="6" t="s">
        <v>28</v>
      </c>
      <c r="C28" s="6">
        <v>2017</v>
      </c>
      <c r="D28" s="6" t="s">
        <v>21</v>
      </c>
      <c r="E28" s="6">
        <v>1803</v>
      </c>
      <c r="F28" s="4">
        <v>69.58200231480987</v>
      </c>
      <c r="G28" s="4">
        <v>78.58200231480987</v>
      </c>
      <c r="H28" s="5">
        <v>2.0340764664869302</v>
      </c>
      <c r="I28" s="5">
        <v>9.7158455526259502</v>
      </c>
      <c r="J28" s="5">
        <v>0</v>
      </c>
      <c r="K28" s="5">
        <v>0.59111637617299195</v>
      </c>
      <c r="L28" s="4">
        <v>19090.650166910898</v>
      </c>
      <c r="M28" s="4">
        <f t="shared" si="0"/>
        <v>38193.300333821797</v>
      </c>
      <c r="N28" s="4">
        <f t="shared" si="1"/>
        <v>38226.283577161019</v>
      </c>
      <c r="O28" s="11">
        <v>69.498668981480023</v>
      </c>
      <c r="P28" s="4">
        <v>69.748668981480023</v>
      </c>
      <c r="Q28" s="4">
        <v>78.415335648140172</v>
      </c>
      <c r="R28" s="4">
        <v>78.748668981480023</v>
      </c>
      <c r="S28" s="5">
        <v>1.95562673408364</v>
      </c>
      <c r="T28" s="5">
        <v>2.11809414165212</v>
      </c>
      <c r="U28" s="5">
        <v>8.0952954371723091</v>
      </c>
      <c r="V28" s="5">
        <v>11.5785386657763</v>
      </c>
      <c r="W28" s="5">
        <v>0</v>
      </c>
      <c r="X28" s="5">
        <v>6.9209301324581099E-2</v>
      </c>
      <c r="Y28" s="5">
        <v>0.347401801459569</v>
      </c>
      <c r="Z28" s="5">
        <v>0.87177465796382503</v>
      </c>
      <c r="AA28" s="11">
        <v>69.58200231480987</v>
      </c>
      <c r="AB28" s="4">
        <v>78.58200231480987</v>
      </c>
      <c r="AC28" s="4">
        <v>114.58200231480987</v>
      </c>
      <c r="AD28" s="4">
        <v>122.58200231480987</v>
      </c>
      <c r="AE28" s="5">
        <v>1.96700280208073</v>
      </c>
      <c r="AF28" s="5">
        <v>6.4820499039461303</v>
      </c>
      <c r="AG28" s="5">
        <v>0</v>
      </c>
      <c r="AH28" s="5">
        <v>7.9100145059212798E-2</v>
      </c>
      <c r="AI28" s="4">
        <v>19130.365509464398</v>
      </c>
      <c r="AJ28" s="4">
        <f t="shared" si="2"/>
        <v>38276.731018928796</v>
      </c>
      <c r="AK28" s="4">
        <f t="shared" si="3"/>
        <v>38320.708676714421</v>
      </c>
      <c r="AL28" s="11">
        <f t="shared" si="4"/>
        <v>-83.43068510699959</v>
      </c>
      <c r="AM28" s="4">
        <f t="shared" si="5"/>
        <v>-94.425099553402106</v>
      </c>
    </row>
    <row r="29" spans="1:39" x14ac:dyDescent="0.4">
      <c r="A29" s="1">
        <v>27</v>
      </c>
      <c r="B29" s="6" t="s">
        <v>28</v>
      </c>
      <c r="C29" s="6">
        <v>2018</v>
      </c>
      <c r="D29" s="6" t="s">
        <v>21</v>
      </c>
      <c r="E29" s="6">
        <v>1734</v>
      </c>
      <c r="F29" s="4">
        <v>61.372534722219825</v>
      </c>
      <c r="G29" s="4">
        <v>78.372534722219825</v>
      </c>
      <c r="H29" s="5">
        <v>2.4904554931531404</v>
      </c>
      <c r="I29" s="5">
        <v>5.3878123541296299</v>
      </c>
      <c r="J29" s="5">
        <v>0</v>
      </c>
      <c r="K29" s="5">
        <v>0.63372948213532498</v>
      </c>
      <c r="L29" s="4">
        <v>18715.024840090598</v>
      </c>
      <c r="M29" s="4">
        <f t="shared" si="0"/>
        <v>37442.049680181197</v>
      </c>
      <c r="N29" s="4">
        <f t="shared" si="1"/>
        <v>37474.798797125237</v>
      </c>
      <c r="O29" s="11">
        <v>60.828784722220007</v>
      </c>
      <c r="P29" s="4">
        <v>62.051701388889796</v>
      </c>
      <c r="Q29" s="4">
        <v>76.872534722219825</v>
      </c>
      <c r="R29" s="4">
        <v>78.705868055550127</v>
      </c>
      <c r="S29" s="5">
        <v>2.3661226995705302</v>
      </c>
      <c r="T29" s="5">
        <v>2.6448930971450197</v>
      </c>
      <c r="U29" s="5">
        <v>4.3944334025290397</v>
      </c>
      <c r="V29" s="5">
        <v>6.6157652104739402</v>
      </c>
      <c r="W29" s="5">
        <v>0</v>
      </c>
      <c r="X29" s="5">
        <v>7.8266152424979502E-2</v>
      </c>
      <c r="Y29" s="5">
        <v>0.44537215194888202</v>
      </c>
      <c r="Z29" s="5">
        <v>0.82387915903053999</v>
      </c>
      <c r="AA29" s="11">
        <v>61.372534722219825</v>
      </c>
      <c r="AB29" s="4">
        <v>80.372534722219825</v>
      </c>
      <c r="AC29" s="4">
        <v>118.37253472221983</v>
      </c>
      <c r="AD29" s="4">
        <v>126.37253472221983</v>
      </c>
      <c r="AE29" s="5">
        <v>2.3548182594107603</v>
      </c>
      <c r="AF29" s="5">
        <v>4.0280253637210599</v>
      </c>
      <c r="AG29" s="5">
        <v>0</v>
      </c>
      <c r="AH29" s="5">
        <v>0.38429677465294698</v>
      </c>
      <c r="AI29" s="4">
        <v>18724.307533405201</v>
      </c>
      <c r="AJ29" s="4">
        <f t="shared" si="2"/>
        <v>37464.615066810402</v>
      </c>
      <c r="AK29" s="4">
        <f t="shared" si="3"/>
        <v>37508.280556069127</v>
      </c>
      <c r="AL29" s="11">
        <f t="shared" si="4"/>
        <v>-22.565386629205022</v>
      </c>
      <c r="AM29" s="4">
        <f t="shared" si="5"/>
        <v>-33.481758943889872</v>
      </c>
    </row>
    <row r="30" spans="1:39" x14ac:dyDescent="0.4">
      <c r="A30" s="1">
        <v>28</v>
      </c>
      <c r="B30" s="6" t="s">
        <v>28</v>
      </c>
      <c r="C30" s="6">
        <v>2018</v>
      </c>
      <c r="D30" s="6" t="s">
        <v>20</v>
      </c>
      <c r="E30" s="6">
        <v>1766</v>
      </c>
      <c r="F30" s="4">
        <v>220.24116898147986</v>
      </c>
      <c r="G30" s="4">
        <v>272.24116898147986</v>
      </c>
      <c r="H30" s="5">
        <v>1.97791393998424</v>
      </c>
      <c r="I30" s="5">
        <v>4.0141848346839</v>
      </c>
      <c r="J30" s="5">
        <v>0</v>
      </c>
      <c r="K30" s="5">
        <v>0.2314448634206</v>
      </c>
      <c r="L30" s="4">
        <v>19169.825078832298</v>
      </c>
      <c r="M30" s="4">
        <f t="shared" si="0"/>
        <v>38351.650157664597</v>
      </c>
      <c r="N30" s="4">
        <f t="shared" si="1"/>
        <v>38384.508991951581</v>
      </c>
      <c r="O30" s="11">
        <v>219.65366898148022</v>
      </c>
      <c r="P30" s="4">
        <v>220.78491898148013</v>
      </c>
      <c r="Q30" s="4">
        <v>271.57450231481016</v>
      </c>
      <c r="R30" s="4">
        <v>273.4120023148098</v>
      </c>
      <c r="S30" s="5">
        <v>1.8492144690258001</v>
      </c>
      <c r="T30" s="5">
        <v>2.10075615089823</v>
      </c>
      <c r="U30" s="5">
        <v>3.6135816717304601</v>
      </c>
      <c r="V30" s="5">
        <v>4.4102835107500198</v>
      </c>
      <c r="W30" s="5">
        <v>0</v>
      </c>
      <c r="X30" s="5">
        <v>9.6910527652596501E-2</v>
      </c>
      <c r="Y30" s="5">
        <v>9.1044435657938905E-2</v>
      </c>
      <c r="Z30" s="5">
        <v>0.32681704492482</v>
      </c>
      <c r="AA30" s="11">
        <v>220.24116898147986</v>
      </c>
      <c r="AB30" s="4">
        <v>245.24116898147986</v>
      </c>
      <c r="AC30" s="4">
        <v>255.24116898147986</v>
      </c>
      <c r="AD30" s="4">
        <v>277.24116898147986</v>
      </c>
      <c r="AE30" s="5">
        <v>2.0165370585010902</v>
      </c>
      <c r="AF30" s="5">
        <v>4.3791612769253998</v>
      </c>
      <c r="AG30" s="5">
        <v>0</v>
      </c>
      <c r="AH30" s="5">
        <v>0.21989341252463501</v>
      </c>
      <c r="AI30" s="4">
        <v>19153.061551717401</v>
      </c>
      <c r="AJ30" s="4">
        <f t="shared" si="2"/>
        <v>38322.123103434802</v>
      </c>
      <c r="AK30" s="4">
        <f t="shared" si="3"/>
        <v>38365.934882484114</v>
      </c>
      <c r="AL30" s="11">
        <f t="shared" si="4"/>
        <v>29.527054229794885</v>
      </c>
      <c r="AM30" s="4">
        <f t="shared" si="5"/>
        <v>18.574109467466769</v>
      </c>
    </row>
    <row r="31" spans="1:39" x14ac:dyDescent="0.4">
      <c r="A31" s="1">
        <v>29</v>
      </c>
      <c r="B31" s="6" t="s">
        <v>28</v>
      </c>
      <c r="C31" s="6">
        <v>2019</v>
      </c>
      <c r="D31" s="6" t="s">
        <v>21</v>
      </c>
      <c r="E31" s="6">
        <v>2228</v>
      </c>
      <c r="F31" s="4">
        <v>77.662916666669844</v>
      </c>
      <c r="G31" s="4">
        <v>86.662916666669844</v>
      </c>
      <c r="H31" s="5">
        <v>1.8765316501132199</v>
      </c>
      <c r="I31" s="5">
        <v>11.7286672024634</v>
      </c>
      <c r="J31" s="5">
        <v>0</v>
      </c>
      <c r="K31" s="5">
        <v>0.77189651516245195</v>
      </c>
      <c r="L31" s="4">
        <v>23340.966804273299</v>
      </c>
      <c r="M31" s="4">
        <f t="shared" si="0"/>
        <v>46693.933608546598</v>
      </c>
      <c r="N31" s="4">
        <f t="shared" si="1"/>
        <v>46728.186766152881</v>
      </c>
      <c r="O31" s="11">
        <v>77.619166666670026</v>
      </c>
      <c r="P31" s="4">
        <v>77.746250000000146</v>
      </c>
      <c r="Q31" s="4">
        <v>86.579583333339997</v>
      </c>
      <c r="R31" s="4">
        <v>86.746250000000146</v>
      </c>
      <c r="S31" s="5">
        <v>1.7990678874963801</v>
      </c>
      <c r="T31" s="5">
        <v>1.9583245607511102</v>
      </c>
      <c r="U31" s="5">
        <v>9.5788112280453408</v>
      </c>
      <c r="V31" s="5">
        <v>14.555301589809501</v>
      </c>
      <c r="W31" s="5">
        <v>0</v>
      </c>
      <c r="X31" s="5">
        <v>5.1555955324467002E-2</v>
      </c>
      <c r="Y31" s="5">
        <v>0.48529746639985599</v>
      </c>
      <c r="Z31" s="5">
        <v>1.15504238490725</v>
      </c>
      <c r="AA31" s="11">
        <v>359.66291666666984</v>
      </c>
      <c r="AB31" s="4">
        <v>371.66291666666984</v>
      </c>
      <c r="AC31" s="4">
        <v>442.66291666666984</v>
      </c>
      <c r="AD31" s="4">
        <v>451.66291666666984</v>
      </c>
      <c r="AE31" s="5">
        <v>1.8727972102850898</v>
      </c>
      <c r="AF31" s="5">
        <v>11.606461659421001</v>
      </c>
      <c r="AG31" s="5">
        <v>0</v>
      </c>
      <c r="AH31" s="5">
        <v>0.74946376243206303</v>
      </c>
      <c r="AI31" s="4">
        <v>23340.181424426901</v>
      </c>
      <c r="AJ31" s="4">
        <f t="shared" si="2"/>
        <v>46696.362848853802</v>
      </c>
      <c r="AK31" s="4">
        <f t="shared" si="3"/>
        <v>46742.033725662179</v>
      </c>
      <c r="AL31" s="11">
        <f t="shared" si="4"/>
        <v>-2.4292403072031448</v>
      </c>
      <c r="AM31" s="4">
        <f t="shared" si="5"/>
        <v>-13.846959509297449</v>
      </c>
    </row>
    <row r="32" spans="1:39" x14ac:dyDescent="0.4">
      <c r="A32" s="1">
        <v>30</v>
      </c>
      <c r="B32" s="6" t="s">
        <v>29</v>
      </c>
      <c r="C32" s="6">
        <v>2014</v>
      </c>
      <c r="D32" s="6" t="s">
        <v>20</v>
      </c>
      <c r="E32" s="6">
        <v>2406</v>
      </c>
      <c r="F32" s="4">
        <v>172.29261574074008</v>
      </c>
      <c r="G32" s="4">
        <v>284.29261574074008</v>
      </c>
      <c r="H32" s="5">
        <v>0.21111325688386501</v>
      </c>
      <c r="I32" s="5">
        <v>3.5282790414245699</v>
      </c>
      <c r="J32" s="5">
        <v>0</v>
      </c>
      <c r="K32" s="5">
        <v>0</v>
      </c>
      <c r="L32" s="4">
        <v>24063.2090129026</v>
      </c>
      <c r="M32" s="4">
        <f t="shared" si="0"/>
        <v>48138.4180258052</v>
      </c>
      <c r="N32" s="4">
        <f t="shared" si="1"/>
        <v>48173.132351184409</v>
      </c>
      <c r="O32" s="11">
        <v>146.54261574074008</v>
      </c>
      <c r="P32" s="4">
        <v>146.54261574074008</v>
      </c>
      <c r="Q32" s="4">
        <v>283.70928240741</v>
      </c>
      <c r="R32" s="4">
        <v>283.79261574074008</v>
      </c>
      <c r="S32" s="5">
        <v>0.19854072255142299</v>
      </c>
      <c r="T32" s="5">
        <v>0.226403951852198</v>
      </c>
      <c r="U32" s="5">
        <v>3.3609336554323499</v>
      </c>
      <c r="V32" s="5">
        <v>3.6530156830417702</v>
      </c>
      <c r="W32" s="5">
        <v>0</v>
      </c>
      <c r="X32" s="5">
        <v>4.8547331105930402E-2</v>
      </c>
      <c r="Y32" s="5">
        <v>0</v>
      </c>
      <c r="Z32" s="5">
        <v>5.0069883429142703E-2</v>
      </c>
      <c r="AA32" s="11">
        <v>172.29261574074008</v>
      </c>
      <c r="AB32" s="4">
        <v>249.29261574074008</v>
      </c>
      <c r="AC32" s="4">
        <v>275.29261574074008</v>
      </c>
      <c r="AD32" s="4">
        <v>284.29261574074008</v>
      </c>
      <c r="AE32" s="5">
        <v>0.44626554982943495</v>
      </c>
      <c r="AF32" s="5">
        <v>3.88553801048127</v>
      </c>
      <c r="AG32" s="5">
        <v>0</v>
      </c>
      <c r="AH32" s="5">
        <v>0</v>
      </c>
      <c r="AI32" s="4">
        <v>24304.579505473099</v>
      </c>
      <c r="AJ32" s="4">
        <f t="shared" si="2"/>
        <v>48625.159010946198</v>
      </c>
      <c r="AK32" s="4">
        <f t="shared" si="3"/>
        <v>48671.444778118472</v>
      </c>
      <c r="AL32" s="11">
        <f t="shared" si="4"/>
        <v>-486.74098514099751</v>
      </c>
      <c r="AM32" s="4">
        <f t="shared" si="5"/>
        <v>-498.31242693406239</v>
      </c>
    </row>
    <row r="33" spans="1:39" x14ac:dyDescent="0.4">
      <c r="A33" s="1">
        <v>31</v>
      </c>
      <c r="B33" s="6" t="s">
        <v>29</v>
      </c>
      <c r="C33" s="6">
        <v>2015</v>
      </c>
      <c r="D33" s="6" t="s">
        <v>21</v>
      </c>
      <c r="E33" s="6">
        <v>2312</v>
      </c>
      <c r="F33" s="4">
        <v>80.885208333329956</v>
      </c>
      <c r="G33" s="4">
        <v>108.88520833332996</v>
      </c>
      <c r="H33" s="5">
        <v>0.66772424494751603</v>
      </c>
      <c r="I33" s="5">
        <v>7.7996417932533504</v>
      </c>
      <c r="J33" s="5">
        <v>0</v>
      </c>
      <c r="K33" s="5">
        <v>0.173160105840791</v>
      </c>
      <c r="L33" s="4">
        <v>22682.103928435801</v>
      </c>
      <c r="M33" s="4">
        <f t="shared" si="0"/>
        <v>45376.207856871602</v>
      </c>
      <c r="N33" s="4">
        <f t="shared" si="1"/>
        <v>45410.683066250356</v>
      </c>
      <c r="O33" s="11">
        <v>80.71854166666003</v>
      </c>
      <c r="P33" s="4">
        <v>81.301875000000109</v>
      </c>
      <c r="Q33" s="4">
        <v>108.80187500000011</v>
      </c>
      <c r="R33" s="4">
        <v>109.30187500000011</v>
      </c>
      <c r="S33" s="5">
        <v>0.64220107073576005</v>
      </c>
      <c r="T33" s="5">
        <v>0.69683360908702796</v>
      </c>
      <c r="U33" s="5">
        <v>7.1545809290638198</v>
      </c>
      <c r="V33" s="5">
        <v>8.5899341589243399</v>
      </c>
      <c r="W33" s="5">
        <v>0</v>
      </c>
      <c r="X33" s="5">
        <v>5.1972149268564097E-2</v>
      </c>
      <c r="Y33" s="5">
        <v>0</v>
      </c>
      <c r="Z33" s="5">
        <v>0.31397736785755198</v>
      </c>
      <c r="AA33" s="11">
        <v>80.885208333329956</v>
      </c>
      <c r="AB33" s="4">
        <v>108.88520833332996</v>
      </c>
      <c r="AC33" s="4">
        <v>164.88520833332996</v>
      </c>
      <c r="AD33" s="4">
        <v>172.03196759259004</v>
      </c>
      <c r="AE33" s="5">
        <v>0.61679604514202402</v>
      </c>
      <c r="AF33" s="5">
        <v>6.4598029282802196</v>
      </c>
      <c r="AG33" s="5">
        <v>0</v>
      </c>
      <c r="AH33" s="5">
        <v>4.4736929729034799E-2</v>
      </c>
      <c r="AI33" s="4">
        <v>22719.841715322302</v>
      </c>
      <c r="AJ33" s="4">
        <f t="shared" si="2"/>
        <v>45455.683430644604</v>
      </c>
      <c r="AK33" s="4">
        <f t="shared" si="3"/>
        <v>45501.650376482939</v>
      </c>
      <c r="AL33" s="11">
        <f t="shared" si="4"/>
        <v>-79.475573773001088</v>
      </c>
      <c r="AM33" s="4">
        <f t="shared" si="5"/>
        <v>-90.967310232583259</v>
      </c>
    </row>
    <row r="34" spans="1:39" x14ac:dyDescent="0.4">
      <c r="A34" s="1">
        <v>32</v>
      </c>
      <c r="B34" s="6" t="s">
        <v>30</v>
      </c>
      <c r="C34" s="6">
        <v>2015</v>
      </c>
      <c r="D34" s="6" t="s">
        <v>21</v>
      </c>
      <c r="E34" s="6">
        <v>1495</v>
      </c>
      <c r="F34" s="4">
        <v>63.242581018520013</v>
      </c>
      <c r="G34" s="4">
        <v>73.242581018520013</v>
      </c>
      <c r="H34" s="5">
        <v>1.1665143965598599</v>
      </c>
      <c r="I34" s="5">
        <v>18.377325740964903</v>
      </c>
      <c r="J34" s="5">
        <v>0</v>
      </c>
      <c r="K34" s="5">
        <v>0.77914151988163005</v>
      </c>
      <c r="L34" s="4">
        <v>15137.963380089999</v>
      </c>
      <c r="M34" s="4">
        <f t="shared" si="0"/>
        <v>30287.926760179998</v>
      </c>
      <c r="N34" s="4">
        <f t="shared" si="1"/>
        <v>30319.786049094946</v>
      </c>
      <c r="O34" s="11">
        <v>62.575914351850088</v>
      </c>
      <c r="P34" s="4">
        <v>62.659247685189939</v>
      </c>
      <c r="Q34" s="4">
        <v>73.115497685189894</v>
      </c>
      <c r="R34" s="4">
        <v>73.159247685189939</v>
      </c>
      <c r="S34" s="5">
        <v>1.1104792006279098</v>
      </c>
      <c r="T34" s="5">
        <v>1.2382482215553401</v>
      </c>
      <c r="U34" s="5">
        <v>15.201775657240701</v>
      </c>
      <c r="V34" s="5">
        <v>21.068537063109201</v>
      </c>
      <c r="W34" s="5">
        <v>0</v>
      </c>
      <c r="X34" s="5">
        <v>7.6088273632139394E-2</v>
      </c>
      <c r="Y34" s="5">
        <v>0.51754022478703199</v>
      </c>
      <c r="Z34" s="5">
        <v>1.0540788376516499</v>
      </c>
      <c r="AA34" s="11">
        <v>30.242581018520013</v>
      </c>
      <c r="AB34" s="4">
        <v>38.242581018520013</v>
      </c>
      <c r="AC34" s="4">
        <v>63.242581018520013</v>
      </c>
      <c r="AD34" s="4">
        <v>73.242581018520013</v>
      </c>
      <c r="AE34" s="5">
        <v>1.15941025173662</v>
      </c>
      <c r="AF34" s="5">
        <v>15.303753600534101</v>
      </c>
      <c r="AG34" s="5">
        <v>0</v>
      </c>
      <c r="AH34" s="5">
        <v>0.731718263501279</v>
      </c>
      <c r="AI34" s="4">
        <v>15175.648692642</v>
      </c>
      <c r="AJ34" s="4">
        <f t="shared" si="2"/>
        <v>30367.297385284</v>
      </c>
      <c r="AK34" s="4">
        <f t="shared" si="3"/>
        <v>30409.7764371706</v>
      </c>
      <c r="AL34" s="11">
        <f t="shared" si="4"/>
        <v>-79.370625104002102</v>
      </c>
      <c r="AM34" s="4">
        <f t="shared" si="5"/>
        <v>-89.990388075653755</v>
      </c>
    </row>
    <row r="35" spans="1:39" x14ac:dyDescent="0.4">
      <c r="A35" s="1">
        <v>33</v>
      </c>
      <c r="B35" s="6" t="s">
        <v>30</v>
      </c>
      <c r="C35" s="6">
        <v>2016</v>
      </c>
      <c r="D35" s="6" t="s">
        <v>21</v>
      </c>
      <c r="E35" s="6">
        <v>1310</v>
      </c>
      <c r="F35" s="4">
        <v>52.707812499999818</v>
      </c>
      <c r="G35" s="4">
        <v>67.707812499999818</v>
      </c>
      <c r="H35" s="5">
        <v>1.0229426208722801</v>
      </c>
      <c r="I35" s="5">
        <v>18.591263596350302</v>
      </c>
      <c r="J35" s="5">
        <v>0</v>
      </c>
      <c r="K35" s="5">
        <v>0.77892184431566602</v>
      </c>
      <c r="L35" s="4">
        <v>13300.810444356501</v>
      </c>
      <c r="M35" s="4">
        <f t="shared" ref="M35:M66" si="6">2*L35+2*6</f>
        <v>26613.620888713001</v>
      </c>
      <c r="N35" s="4">
        <f t="shared" ref="N35:N66" si="7">L35*2+6*LN(E35)</f>
        <v>26644.687583210172</v>
      </c>
      <c r="O35" s="11">
        <v>52.707812499999818</v>
      </c>
      <c r="P35" s="4">
        <v>52.79114583333012</v>
      </c>
      <c r="Q35" s="4">
        <v>67.707812499999818</v>
      </c>
      <c r="R35" s="4">
        <v>67.707812499999818</v>
      </c>
      <c r="S35" s="5">
        <v>0.97130719197862592</v>
      </c>
      <c r="T35" s="5">
        <v>1.08940369270437</v>
      </c>
      <c r="U35" s="5">
        <v>16.061209335661502</v>
      </c>
      <c r="V35" s="5">
        <v>21.223564669905699</v>
      </c>
      <c r="W35" s="5">
        <v>0</v>
      </c>
      <c r="X35" s="5">
        <v>6.4807569366585896E-2</v>
      </c>
      <c r="Y35" s="5">
        <v>0.55246395206329202</v>
      </c>
      <c r="Z35" s="5">
        <v>0.94203402276898196</v>
      </c>
      <c r="AA35" s="11">
        <v>345.70781249999982</v>
      </c>
      <c r="AB35" s="4">
        <v>353.70781249999982</v>
      </c>
      <c r="AC35" s="4">
        <v>417.70781249999982</v>
      </c>
      <c r="AD35" s="4">
        <v>432.70781249999982</v>
      </c>
      <c r="AE35" s="5">
        <v>1.0229426208722801</v>
      </c>
      <c r="AF35" s="5">
        <v>18.591263596350302</v>
      </c>
      <c r="AG35" s="5">
        <v>0</v>
      </c>
      <c r="AH35" s="5">
        <v>0.77892184431566602</v>
      </c>
      <c r="AI35" s="4">
        <v>13300.810444356501</v>
      </c>
      <c r="AJ35" s="4">
        <f t="shared" ref="AJ35:AJ66" si="8">2*AI35+2*8</f>
        <v>26617.620888713001</v>
      </c>
      <c r="AK35" s="4">
        <f t="shared" ref="AK35:AK66" si="9">AI35*2+8*LN(E35)</f>
        <v>26659.043148042561</v>
      </c>
      <c r="AL35" s="11">
        <f t="shared" ref="AL35:AL66" si="10">M35-AJ35</f>
        <v>-4</v>
      </c>
      <c r="AM35" s="4">
        <f t="shared" ref="AM35:AM66" si="11">N35-AK35</f>
        <v>-14.355564832389064</v>
      </c>
    </row>
    <row r="36" spans="1:39" x14ac:dyDescent="0.4">
      <c r="A36" s="1">
        <v>34</v>
      </c>
      <c r="B36" s="6" t="s">
        <v>31</v>
      </c>
      <c r="C36" s="6">
        <v>2014</v>
      </c>
      <c r="D36" s="6" t="s">
        <v>20</v>
      </c>
      <c r="E36" s="6">
        <v>2190</v>
      </c>
      <c r="F36" s="4">
        <v>295.25171296296003</v>
      </c>
      <c r="G36" s="4">
        <v>312.25171296296003</v>
      </c>
      <c r="H36" s="5">
        <v>1.6201857981713399</v>
      </c>
      <c r="I36" s="5">
        <v>13.532693638618701</v>
      </c>
      <c r="J36" s="5">
        <v>0</v>
      </c>
      <c r="K36" s="5">
        <v>0.71796536236149699</v>
      </c>
      <c r="L36" s="4">
        <v>22679.295513169302</v>
      </c>
      <c r="M36" s="4">
        <f t="shared" si="6"/>
        <v>45370.591026338603</v>
      </c>
      <c r="N36" s="4">
        <f t="shared" si="7"/>
        <v>45404.740967275466</v>
      </c>
      <c r="O36" s="11">
        <v>293.45587962963009</v>
      </c>
      <c r="P36" s="4">
        <v>296.3350462962901</v>
      </c>
      <c r="Q36" s="4">
        <v>311.75171296296003</v>
      </c>
      <c r="R36" s="4">
        <v>312.41837962962995</v>
      </c>
      <c r="S36" s="5">
        <v>1.5575060429535499</v>
      </c>
      <c r="T36" s="5">
        <v>1.6896498156611002</v>
      </c>
      <c r="U36" s="5">
        <v>11.170704639089699</v>
      </c>
      <c r="V36" s="5">
        <v>16.041592007736401</v>
      </c>
      <c r="W36" s="5">
        <v>0</v>
      </c>
      <c r="X36" s="5">
        <v>6.73050295220637E-2</v>
      </c>
      <c r="Y36" s="5">
        <v>0.41973884246086501</v>
      </c>
      <c r="Z36" s="5">
        <v>1.00748803352392</v>
      </c>
      <c r="AA36" s="11">
        <v>229.25171296296003</v>
      </c>
      <c r="AB36" s="4">
        <v>239.25171296296003</v>
      </c>
      <c r="AC36" s="4">
        <v>279.25171296296003</v>
      </c>
      <c r="AD36" s="4">
        <v>312.25171296296003</v>
      </c>
      <c r="AE36" s="5">
        <v>1.4468521397762999</v>
      </c>
      <c r="AF36" s="5">
        <v>8.6984191081983209</v>
      </c>
      <c r="AG36" s="5">
        <v>0</v>
      </c>
      <c r="AH36" s="5">
        <v>0.43203346725546599</v>
      </c>
      <c r="AI36" s="4">
        <v>22625.629576638599</v>
      </c>
      <c r="AJ36" s="4">
        <f t="shared" si="8"/>
        <v>45267.259153277198</v>
      </c>
      <c r="AK36" s="4">
        <f t="shared" si="9"/>
        <v>45312.792407859684</v>
      </c>
      <c r="AL36" s="11">
        <f t="shared" si="10"/>
        <v>103.33187306140462</v>
      </c>
      <c r="AM36" s="4">
        <f t="shared" si="11"/>
        <v>91.948559415781347</v>
      </c>
    </row>
    <row r="37" spans="1:39" x14ac:dyDescent="0.4">
      <c r="A37" s="1">
        <v>35</v>
      </c>
      <c r="B37" s="6" t="s">
        <v>31</v>
      </c>
      <c r="C37" s="6">
        <v>2015</v>
      </c>
      <c r="D37" s="6" t="s">
        <v>21</v>
      </c>
      <c r="E37" s="6">
        <v>1444</v>
      </c>
      <c r="F37" s="4">
        <v>69.583194444440096</v>
      </c>
      <c r="G37" s="4">
        <v>78.583194444440096</v>
      </c>
      <c r="H37" s="5">
        <v>1.4665238400057201</v>
      </c>
      <c r="I37" s="5">
        <v>20.056637749795598</v>
      </c>
      <c r="J37" s="5">
        <v>0</v>
      </c>
      <c r="K37" s="5">
        <v>1.2917987855386099</v>
      </c>
      <c r="L37" s="4">
        <v>14831.646313691201</v>
      </c>
      <c r="M37" s="4">
        <f t="shared" si="6"/>
        <v>29675.292627382401</v>
      </c>
      <c r="N37" s="4">
        <f t="shared" si="7"/>
        <v>29706.943661299119</v>
      </c>
      <c r="O37" s="11">
        <v>69.583194444440096</v>
      </c>
      <c r="P37" s="4">
        <v>69.626944444439914</v>
      </c>
      <c r="Q37" s="4">
        <v>78.499861111110022</v>
      </c>
      <c r="R37" s="4">
        <v>78.666527777769943</v>
      </c>
      <c r="S37" s="5">
        <v>1.3826382558105399</v>
      </c>
      <c r="T37" s="5">
        <v>1.5443849772999199</v>
      </c>
      <c r="U37" s="5">
        <v>17.000191757787402</v>
      </c>
      <c r="V37" s="5">
        <v>24.074964647320201</v>
      </c>
      <c r="W37" s="5">
        <v>0</v>
      </c>
      <c r="X37" s="5">
        <v>8.8260707193432097E-2</v>
      </c>
      <c r="Y37" s="5">
        <v>0.94616595282188798</v>
      </c>
      <c r="Z37" s="5">
        <v>1.7821966893422001</v>
      </c>
      <c r="AA37" s="11">
        <v>69.583194444440096</v>
      </c>
      <c r="AB37" s="4">
        <v>79.583194444440096</v>
      </c>
      <c r="AC37" s="4">
        <v>129.5831944444401</v>
      </c>
      <c r="AD37" s="4">
        <v>137.5831944444401</v>
      </c>
      <c r="AE37" s="5">
        <v>1.3966365293728</v>
      </c>
      <c r="AF37" s="5">
        <v>9.9235618941539911</v>
      </c>
      <c r="AG37" s="5">
        <v>0</v>
      </c>
      <c r="AH37" s="5">
        <v>0.32872763180963999</v>
      </c>
      <c r="AI37" s="4">
        <v>14939.3585615178</v>
      </c>
      <c r="AJ37" s="4">
        <f t="shared" si="8"/>
        <v>29894.7171230356</v>
      </c>
      <c r="AK37" s="4">
        <f t="shared" si="9"/>
        <v>29936.918501591223</v>
      </c>
      <c r="AL37" s="11">
        <f t="shared" si="10"/>
        <v>-219.42449565319839</v>
      </c>
      <c r="AM37" s="4">
        <f t="shared" si="11"/>
        <v>-229.97484029210318</v>
      </c>
    </row>
    <row r="38" spans="1:39" x14ac:dyDescent="0.4">
      <c r="A38" s="1">
        <v>36</v>
      </c>
      <c r="B38" s="6" t="s">
        <v>31</v>
      </c>
      <c r="C38" s="6">
        <v>2016</v>
      </c>
      <c r="D38" s="6" t="s">
        <v>21</v>
      </c>
      <c r="E38" s="6">
        <v>1500</v>
      </c>
      <c r="F38" s="4">
        <v>71.383425925930169</v>
      </c>
      <c r="G38" s="4">
        <v>79.383425925930169</v>
      </c>
      <c r="H38" s="5">
        <v>1.2829723543407499</v>
      </c>
      <c r="I38" s="5">
        <v>16.954844169057001</v>
      </c>
      <c r="J38" s="5">
        <v>0</v>
      </c>
      <c r="K38" s="5">
        <v>1.1034605659043999</v>
      </c>
      <c r="L38" s="4">
        <v>15254.5345469652</v>
      </c>
      <c r="M38" s="4">
        <f t="shared" si="6"/>
        <v>30521.0690939304</v>
      </c>
      <c r="N38" s="4">
        <f t="shared" si="7"/>
        <v>30552.948416252941</v>
      </c>
      <c r="O38" s="11">
        <v>71.383425925930169</v>
      </c>
      <c r="P38" s="4">
        <v>71.466759259260016</v>
      </c>
      <c r="Q38" s="4">
        <v>78.966759259260016</v>
      </c>
      <c r="R38" s="4">
        <v>79.466759259260016</v>
      </c>
      <c r="S38" s="5">
        <v>1.2109208477507301</v>
      </c>
      <c r="T38" s="5">
        <v>1.3466367829700201</v>
      </c>
      <c r="U38" s="5">
        <v>14.3683817974633</v>
      </c>
      <c r="V38" s="5">
        <v>19.8654219691105</v>
      </c>
      <c r="W38" s="5">
        <v>0</v>
      </c>
      <c r="X38" s="5">
        <v>6.2213218541661099E-2</v>
      </c>
      <c r="Y38" s="5">
        <v>0.799838648999738</v>
      </c>
      <c r="Z38" s="5">
        <v>1.4182281882132</v>
      </c>
      <c r="AA38" s="11">
        <v>71.383425925930169</v>
      </c>
      <c r="AB38" s="4">
        <v>79.383425925930169</v>
      </c>
      <c r="AC38" s="4">
        <v>114.38342592593017</v>
      </c>
      <c r="AD38" s="4">
        <v>122.38342592593017</v>
      </c>
      <c r="AE38" s="5">
        <v>1.26957529917639</v>
      </c>
      <c r="AF38" s="5">
        <v>10.264742014802</v>
      </c>
      <c r="AG38" s="5">
        <v>0</v>
      </c>
      <c r="AH38" s="5">
        <v>0.35871059184153498</v>
      </c>
      <c r="AI38" s="4">
        <v>15372.363084517199</v>
      </c>
      <c r="AJ38" s="4">
        <f t="shared" si="8"/>
        <v>30760.726169034398</v>
      </c>
      <c r="AK38" s="4">
        <f t="shared" si="9"/>
        <v>30803.231932131122</v>
      </c>
      <c r="AL38" s="11">
        <f t="shared" si="10"/>
        <v>-239.65707510399807</v>
      </c>
      <c r="AM38" s="4">
        <f t="shared" si="11"/>
        <v>-250.28351587818179</v>
      </c>
    </row>
    <row r="39" spans="1:39" x14ac:dyDescent="0.4">
      <c r="A39" s="1">
        <v>37</v>
      </c>
      <c r="B39" s="6" t="s">
        <v>31</v>
      </c>
      <c r="C39" s="6">
        <v>2017</v>
      </c>
      <c r="D39" s="6" t="s">
        <v>21</v>
      </c>
      <c r="E39" s="6">
        <v>2052</v>
      </c>
      <c r="F39" s="4">
        <v>70.619884259259834</v>
      </c>
      <c r="G39" s="4">
        <v>78.619884259259834</v>
      </c>
      <c r="H39" s="5">
        <v>1.6521786705136601</v>
      </c>
      <c r="I39" s="5">
        <v>18.463964679537398</v>
      </c>
      <c r="J39" s="5">
        <v>0</v>
      </c>
      <c r="K39" s="5">
        <v>1.2041274289975401</v>
      </c>
      <c r="L39" s="4">
        <v>21236.505113039599</v>
      </c>
      <c r="M39" s="4">
        <f t="shared" si="6"/>
        <v>42485.010226079197</v>
      </c>
      <c r="N39" s="4">
        <f t="shared" si="7"/>
        <v>42518.769647316942</v>
      </c>
      <c r="O39" s="11">
        <v>70.536550925929987</v>
      </c>
      <c r="P39" s="4">
        <v>70.786550925929987</v>
      </c>
      <c r="Q39" s="4">
        <v>78.536550925929987</v>
      </c>
      <c r="R39" s="4">
        <v>78.703217592590136</v>
      </c>
      <c r="S39" s="5">
        <v>1.5925422207911299</v>
      </c>
      <c r="T39" s="5">
        <v>1.7210778390233199</v>
      </c>
      <c r="U39" s="5">
        <v>15.054757850344901</v>
      </c>
      <c r="V39" s="5">
        <v>21.721108055124603</v>
      </c>
      <c r="W39" s="5">
        <v>0</v>
      </c>
      <c r="X39" s="5">
        <v>5.8553809687406401E-2</v>
      </c>
      <c r="Y39" s="5">
        <v>0.87999262716290705</v>
      </c>
      <c r="Z39" s="5">
        <v>1.58999379129054</v>
      </c>
      <c r="AA39" s="11">
        <v>14.619884259259834</v>
      </c>
      <c r="AB39" s="4">
        <v>22.619884259259834</v>
      </c>
      <c r="AC39" s="4">
        <v>70.619884259259834</v>
      </c>
      <c r="AD39" s="4">
        <v>78.619884259259834</v>
      </c>
      <c r="AE39" s="5">
        <v>1.6521786705136601</v>
      </c>
      <c r="AF39" s="5">
        <v>18.463964679537398</v>
      </c>
      <c r="AG39" s="5">
        <v>0</v>
      </c>
      <c r="AH39" s="5">
        <v>1.2041274289975401</v>
      </c>
      <c r="AI39" s="4">
        <v>21236.505113039599</v>
      </c>
      <c r="AJ39" s="4">
        <f t="shared" si="8"/>
        <v>42489.010226079197</v>
      </c>
      <c r="AK39" s="4">
        <f t="shared" si="9"/>
        <v>42534.022787729526</v>
      </c>
      <c r="AL39" s="11">
        <f t="shared" si="10"/>
        <v>-4</v>
      </c>
      <c r="AM39" s="4">
        <f t="shared" si="11"/>
        <v>-15.253140412583889</v>
      </c>
    </row>
    <row r="40" spans="1:39" x14ac:dyDescent="0.4">
      <c r="A40" s="1">
        <v>38</v>
      </c>
      <c r="B40" s="6" t="s">
        <v>31</v>
      </c>
      <c r="C40" s="6">
        <v>2018</v>
      </c>
      <c r="D40" s="6" t="s">
        <v>21</v>
      </c>
      <c r="E40" s="6">
        <v>1185</v>
      </c>
      <c r="F40" s="4">
        <v>71.541134259260161</v>
      </c>
      <c r="G40" s="4">
        <v>80.541134259260161</v>
      </c>
      <c r="H40" s="5">
        <v>1.5722626699557301</v>
      </c>
      <c r="I40" s="5">
        <v>19.811974283935399</v>
      </c>
      <c r="J40" s="5">
        <v>0</v>
      </c>
      <c r="K40" s="5">
        <v>1.1305813749637399</v>
      </c>
      <c r="L40" s="4">
        <v>12280.0583462656</v>
      </c>
      <c r="M40" s="4">
        <f t="shared" si="6"/>
        <v>24572.116692531199</v>
      </c>
      <c r="N40" s="4">
        <f t="shared" si="7"/>
        <v>24602.581680852614</v>
      </c>
      <c r="O40" s="11">
        <v>71.541134259260161</v>
      </c>
      <c r="P40" s="4">
        <v>71.70780092592986</v>
      </c>
      <c r="Q40" s="4">
        <v>76.791134259260161</v>
      </c>
      <c r="R40" s="4">
        <v>84.541134259260161</v>
      </c>
      <c r="S40" s="5">
        <v>1.4948274444590299</v>
      </c>
      <c r="T40" s="5">
        <v>1.6438518335410999</v>
      </c>
      <c r="U40" s="5">
        <v>15.856303078869999</v>
      </c>
      <c r="V40" s="5">
        <v>24.497295198173401</v>
      </c>
      <c r="W40" s="5">
        <v>0</v>
      </c>
      <c r="X40" s="5">
        <v>6.7372775635544904E-2</v>
      </c>
      <c r="Y40" s="5">
        <v>0.80214684248201495</v>
      </c>
      <c r="Z40" s="5">
        <v>1.58477007773613</v>
      </c>
      <c r="AA40" s="11">
        <v>71.541134259260161</v>
      </c>
      <c r="AB40" s="4">
        <v>84.541134259260161</v>
      </c>
      <c r="AC40" s="4">
        <v>136.54113425926016</v>
      </c>
      <c r="AD40" s="4">
        <v>143.94917824073991</v>
      </c>
      <c r="AE40" s="5">
        <v>1.52407650983836</v>
      </c>
      <c r="AF40" s="5">
        <v>9.0504797065647704</v>
      </c>
      <c r="AG40" s="5">
        <v>0</v>
      </c>
      <c r="AH40" s="5">
        <v>0.19834877862882999</v>
      </c>
      <c r="AI40" s="4">
        <v>12410.251838956299</v>
      </c>
      <c r="AJ40" s="4">
        <f t="shared" si="8"/>
        <v>24836.503677912599</v>
      </c>
      <c r="AK40" s="4">
        <f t="shared" si="9"/>
        <v>24877.123662341153</v>
      </c>
      <c r="AL40" s="11">
        <f t="shared" si="10"/>
        <v>-264.38698538139943</v>
      </c>
      <c r="AM40" s="4">
        <f t="shared" si="11"/>
        <v>-274.54198148853902</v>
      </c>
    </row>
    <row r="41" spans="1:39" x14ac:dyDescent="0.4">
      <c r="A41" s="1">
        <v>39</v>
      </c>
      <c r="B41" s="6" t="s">
        <v>32</v>
      </c>
      <c r="C41" s="6">
        <v>2015</v>
      </c>
      <c r="D41" s="6" t="s">
        <v>21</v>
      </c>
      <c r="E41" s="6">
        <v>1903</v>
      </c>
      <c r="F41" s="4">
        <v>65.541249999999991</v>
      </c>
      <c r="G41" s="4">
        <v>79.541249999999991</v>
      </c>
      <c r="H41" s="5">
        <v>1.0816777672206999</v>
      </c>
      <c r="I41" s="5">
        <v>16.290076001141099</v>
      </c>
      <c r="J41" s="5">
        <v>0</v>
      </c>
      <c r="K41" s="5">
        <v>1.0913517706961899</v>
      </c>
      <c r="L41" s="4">
        <v>18984.112144877501</v>
      </c>
      <c r="M41" s="4">
        <f t="shared" si="6"/>
        <v>37980.224289755002</v>
      </c>
      <c r="N41" s="4">
        <f t="shared" si="7"/>
        <v>38013.531410958778</v>
      </c>
      <c r="O41" s="11">
        <v>65.541249999999991</v>
      </c>
      <c r="P41" s="4">
        <v>65.624583333330065</v>
      </c>
      <c r="Q41" s="4">
        <v>78.874583333330065</v>
      </c>
      <c r="R41" s="4">
        <v>79.541249999999991</v>
      </c>
      <c r="S41" s="5">
        <v>1.0401536021109601</v>
      </c>
      <c r="T41" s="5">
        <v>1.1261029726935701</v>
      </c>
      <c r="U41" s="5">
        <v>13.188708011592199</v>
      </c>
      <c r="V41" s="5">
        <v>19.3038486372993</v>
      </c>
      <c r="W41" s="5">
        <v>0</v>
      </c>
      <c r="X41" s="5">
        <v>5.2933822659747103E-2</v>
      </c>
      <c r="Y41" s="5">
        <v>0.78918989852816801</v>
      </c>
      <c r="Z41" s="5">
        <v>1.4619743319058101</v>
      </c>
      <c r="AA41" s="11">
        <v>65.541249999999991</v>
      </c>
      <c r="AB41" s="4">
        <v>79.541249999999991</v>
      </c>
      <c r="AC41" s="4">
        <v>92.541249999999991</v>
      </c>
      <c r="AD41" s="4">
        <v>100.54124999999999</v>
      </c>
      <c r="AE41" s="5">
        <v>1.03431994047037</v>
      </c>
      <c r="AF41" s="5">
        <v>8.8913076064320791</v>
      </c>
      <c r="AG41" s="5">
        <v>0</v>
      </c>
      <c r="AH41" s="5">
        <v>0.124387801813427</v>
      </c>
      <c r="AI41" s="4">
        <v>19104.549700035601</v>
      </c>
      <c r="AJ41" s="4">
        <f t="shared" si="8"/>
        <v>38225.099400071202</v>
      </c>
      <c r="AK41" s="4">
        <f t="shared" si="9"/>
        <v>38269.508895009574</v>
      </c>
      <c r="AL41" s="11">
        <f t="shared" si="10"/>
        <v>-244.87511031619943</v>
      </c>
      <c r="AM41" s="4">
        <f t="shared" si="11"/>
        <v>-255.97748405079619</v>
      </c>
    </row>
    <row r="42" spans="1:39" x14ac:dyDescent="0.4">
      <c r="A42" s="1">
        <v>40</v>
      </c>
      <c r="B42" s="6" t="s">
        <v>32</v>
      </c>
      <c r="C42" s="6">
        <v>2016</v>
      </c>
      <c r="D42" s="6" t="s">
        <v>21</v>
      </c>
      <c r="E42" s="6">
        <v>1266</v>
      </c>
      <c r="F42" s="4">
        <v>66.584074074070031</v>
      </c>
      <c r="G42" s="4">
        <v>79.584074074070031</v>
      </c>
      <c r="H42" s="5">
        <v>0.83824737318910003</v>
      </c>
      <c r="I42" s="5">
        <v>15.011758696168</v>
      </c>
      <c r="J42" s="5">
        <v>0</v>
      </c>
      <c r="K42" s="5">
        <v>0.63220195545179503</v>
      </c>
      <c r="L42" s="4">
        <v>12524.5140122672</v>
      </c>
      <c r="M42" s="4">
        <f t="shared" si="6"/>
        <v>25061.0280245344</v>
      </c>
      <c r="N42" s="4">
        <f t="shared" si="7"/>
        <v>25091.889730150626</v>
      </c>
      <c r="O42" s="11">
        <v>66.584074074070031</v>
      </c>
      <c r="P42" s="4">
        <v>66.584074074070031</v>
      </c>
      <c r="Q42" s="4">
        <v>79.500740740740184</v>
      </c>
      <c r="R42" s="4">
        <v>79.627824074069849</v>
      </c>
      <c r="S42" s="5">
        <v>0.79376352153992102</v>
      </c>
      <c r="T42" s="5">
        <v>0.88119829183866893</v>
      </c>
      <c r="U42" s="5">
        <v>12.5796009035887</v>
      </c>
      <c r="V42" s="5">
        <v>17.588759238439401</v>
      </c>
      <c r="W42" s="5">
        <v>0</v>
      </c>
      <c r="X42" s="5">
        <v>9.0215429192830293E-2</v>
      </c>
      <c r="Y42" s="5">
        <v>0.39555159328461198</v>
      </c>
      <c r="Z42" s="5">
        <v>0.84291451016132002</v>
      </c>
      <c r="AA42" s="11">
        <v>66.584074074070031</v>
      </c>
      <c r="AB42" s="4">
        <v>79.584074074070031</v>
      </c>
      <c r="AC42" s="4">
        <v>139.58407407407003</v>
      </c>
      <c r="AD42" s="4">
        <v>147.16590277778005</v>
      </c>
      <c r="AE42" s="5">
        <v>0.845281909735495</v>
      </c>
      <c r="AF42" s="5">
        <v>12.162646490675101</v>
      </c>
      <c r="AG42" s="5">
        <v>0</v>
      </c>
      <c r="AH42" s="5">
        <v>0.42543395566693598</v>
      </c>
      <c r="AI42" s="4">
        <v>12601.283528135</v>
      </c>
      <c r="AJ42" s="4">
        <f t="shared" si="8"/>
        <v>25218.56705627</v>
      </c>
      <c r="AK42" s="4">
        <f t="shared" si="9"/>
        <v>25259.715997091633</v>
      </c>
      <c r="AL42" s="11">
        <f t="shared" si="10"/>
        <v>-157.53903173559956</v>
      </c>
      <c r="AM42" s="4">
        <f t="shared" si="11"/>
        <v>-167.82626694100691</v>
      </c>
    </row>
    <row r="43" spans="1:39" x14ac:dyDescent="0.4">
      <c r="A43" s="1">
        <v>41</v>
      </c>
      <c r="B43" s="6" t="s">
        <v>32</v>
      </c>
      <c r="C43" s="6">
        <v>2017</v>
      </c>
      <c r="D43" s="6" t="s">
        <v>21</v>
      </c>
      <c r="E43" s="6">
        <v>1595</v>
      </c>
      <c r="F43" s="4">
        <v>65.499710648150085</v>
      </c>
      <c r="G43" s="4">
        <v>79.499710648150085</v>
      </c>
      <c r="H43" s="5">
        <v>0.78936559471107792</v>
      </c>
      <c r="I43" s="5">
        <v>12.857479856730501</v>
      </c>
      <c r="J43" s="5">
        <v>0</v>
      </c>
      <c r="K43" s="5">
        <v>0.61632529732084096</v>
      </c>
      <c r="L43" s="4">
        <v>15636.461153501699</v>
      </c>
      <c r="M43" s="4">
        <f t="shared" si="6"/>
        <v>31284.922307003399</v>
      </c>
      <c r="N43" s="4">
        <f t="shared" si="7"/>
        <v>31317.170081094711</v>
      </c>
      <c r="O43" s="11">
        <v>65.249710648150085</v>
      </c>
      <c r="P43" s="4">
        <v>65.666377314819783</v>
      </c>
      <c r="Q43" s="4">
        <v>79.416377314819783</v>
      </c>
      <c r="R43" s="4">
        <v>79.499710648150085</v>
      </c>
      <c r="S43" s="5">
        <v>0.74752375654816106</v>
      </c>
      <c r="T43" s="5">
        <v>0.83013950106993906</v>
      </c>
      <c r="U43" s="5">
        <v>10.967191085155299</v>
      </c>
      <c r="V43" s="5">
        <v>14.7866117746226</v>
      </c>
      <c r="W43" s="5">
        <v>0</v>
      </c>
      <c r="X43" s="5">
        <v>6.7707566843046907E-2</v>
      </c>
      <c r="Y43" s="5">
        <v>0.41532491337819399</v>
      </c>
      <c r="Z43" s="5">
        <v>0.86948174926625599</v>
      </c>
      <c r="AA43" s="11">
        <v>8.499710648150085</v>
      </c>
      <c r="AB43" s="4">
        <v>16.499710648150085</v>
      </c>
      <c r="AC43" s="4">
        <v>65.499710648150085</v>
      </c>
      <c r="AD43" s="4">
        <v>79.499710648150085</v>
      </c>
      <c r="AE43" s="5">
        <v>0.78936559471107792</v>
      </c>
      <c r="AF43" s="5">
        <v>12.857479856730501</v>
      </c>
      <c r="AG43" s="5">
        <v>0</v>
      </c>
      <c r="AH43" s="5">
        <v>0.61632529732084096</v>
      </c>
      <c r="AI43" s="4">
        <v>15636.461153501699</v>
      </c>
      <c r="AJ43" s="4">
        <f t="shared" si="8"/>
        <v>31288.922307003399</v>
      </c>
      <c r="AK43" s="4">
        <f t="shared" si="9"/>
        <v>31331.91933912515</v>
      </c>
      <c r="AL43" s="11">
        <f t="shared" si="10"/>
        <v>-4</v>
      </c>
      <c r="AM43" s="4">
        <f t="shared" si="11"/>
        <v>-14.749258030438796</v>
      </c>
    </row>
    <row r="44" spans="1:39" x14ac:dyDescent="0.4">
      <c r="A44" s="1">
        <v>42</v>
      </c>
      <c r="B44" s="6" t="s">
        <v>33</v>
      </c>
      <c r="C44" s="6">
        <v>2014</v>
      </c>
      <c r="D44" s="6" t="s">
        <v>20</v>
      </c>
      <c r="E44" s="6">
        <v>2173</v>
      </c>
      <c r="F44" s="4">
        <v>228.33452546296007</v>
      </c>
      <c r="G44" s="4">
        <v>313.33452546296007</v>
      </c>
      <c r="H44" s="5">
        <v>0.64552502759913799</v>
      </c>
      <c r="I44" s="5">
        <v>4.6204014288417801</v>
      </c>
      <c r="J44" s="5">
        <v>0</v>
      </c>
      <c r="K44" s="5">
        <v>0.244358523558346</v>
      </c>
      <c r="L44" s="4">
        <v>22016.471616898601</v>
      </c>
      <c r="M44" s="4">
        <f t="shared" si="6"/>
        <v>44044.943233797203</v>
      </c>
      <c r="N44" s="4">
        <f t="shared" si="7"/>
        <v>44079.046417678743</v>
      </c>
      <c r="O44" s="11">
        <v>227.75119212963</v>
      </c>
      <c r="P44" s="4">
        <v>228.50119212963</v>
      </c>
      <c r="Q44" s="4">
        <v>313.25119212963</v>
      </c>
      <c r="R44" s="4">
        <v>313.41785879628992</v>
      </c>
      <c r="S44" s="5">
        <v>0.61533072255877008</v>
      </c>
      <c r="T44" s="5">
        <v>0.67930389587419704</v>
      </c>
      <c r="U44" s="5">
        <v>4.2250061534828802</v>
      </c>
      <c r="V44" s="5">
        <v>5.0665635529150501</v>
      </c>
      <c r="W44" s="5">
        <v>0</v>
      </c>
      <c r="X44" s="5">
        <v>8.3148339117443307E-2</v>
      </c>
      <c r="Y44" s="5">
        <v>0.109530643680904</v>
      </c>
      <c r="Z44" s="5">
        <v>0.33259123432554699</v>
      </c>
      <c r="AA44" s="11">
        <v>228.33452546296007</v>
      </c>
      <c r="AB44" s="4">
        <v>245.33452546296007</v>
      </c>
      <c r="AC44" s="4">
        <v>299.33452546296007</v>
      </c>
      <c r="AD44" s="4">
        <v>313.33452546296007</v>
      </c>
      <c r="AE44" s="5">
        <v>0.65544535089835498</v>
      </c>
      <c r="AF44" s="5">
        <v>10.069861650524501</v>
      </c>
      <c r="AG44" s="5">
        <v>0</v>
      </c>
      <c r="AH44" s="5">
        <v>0.61970372258838402</v>
      </c>
      <c r="AI44" s="4">
        <v>21319.843725434901</v>
      </c>
      <c r="AJ44" s="4">
        <f t="shared" si="8"/>
        <v>42655.687450869802</v>
      </c>
      <c r="AK44" s="4">
        <f t="shared" si="9"/>
        <v>42701.158362711853</v>
      </c>
      <c r="AL44" s="11">
        <f t="shared" si="10"/>
        <v>1389.255782927401</v>
      </c>
      <c r="AM44" s="4">
        <f t="shared" si="11"/>
        <v>1377.8880549668902</v>
      </c>
    </row>
    <row r="45" spans="1:39" x14ac:dyDescent="0.4">
      <c r="A45" s="1">
        <v>43</v>
      </c>
      <c r="B45" s="6" t="s">
        <v>33</v>
      </c>
      <c r="C45" s="6">
        <v>2015</v>
      </c>
      <c r="D45" s="6" t="s">
        <v>21</v>
      </c>
      <c r="E45" s="6">
        <v>1296</v>
      </c>
      <c r="F45" s="4">
        <v>67.455381944439978</v>
      </c>
      <c r="G45" s="4">
        <v>80.455381944439978</v>
      </c>
      <c r="H45" s="5">
        <v>0.58246591768818701</v>
      </c>
      <c r="I45" s="5">
        <v>20.502194491834999</v>
      </c>
      <c r="J45" s="5">
        <v>0</v>
      </c>
      <c r="K45" s="5">
        <v>1.24446408142428</v>
      </c>
      <c r="L45" s="4">
        <v>12515.3322071235</v>
      </c>
      <c r="M45" s="4">
        <f t="shared" si="6"/>
        <v>25042.664414247</v>
      </c>
      <c r="N45" s="4">
        <f t="shared" si="7"/>
        <v>25073.666641508473</v>
      </c>
      <c r="O45" s="11">
        <v>67.288715277770052</v>
      </c>
      <c r="P45" s="4">
        <v>67.288715277770052</v>
      </c>
      <c r="Q45" s="4">
        <v>79.788715277770052</v>
      </c>
      <c r="R45" s="4">
        <v>79.788715277770052</v>
      </c>
      <c r="S45" s="5">
        <v>0.55761917934848992</v>
      </c>
      <c r="T45" s="5">
        <v>0.61462701490356098</v>
      </c>
      <c r="U45" s="5">
        <v>17.984759258593503</v>
      </c>
      <c r="V45" s="5">
        <v>23.3543051775229</v>
      </c>
      <c r="W45" s="5">
        <v>0</v>
      </c>
      <c r="X45" s="5">
        <v>8.0952766715068999E-2</v>
      </c>
      <c r="Y45" s="5">
        <v>0.93452665159464599</v>
      </c>
      <c r="Z45" s="5">
        <v>1.4846051717348301</v>
      </c>
      <c r="AA45" s="11">
        <v>67.455381944439978</v>
      </c>
      <c r="AB45" s="4">
        <v>80.455381944439978</v>
      </c>
      <c r="AC45" s="4">
        <v>112.45538194443998</v>
      </c>
      <c r="AD45" s="4">
        <v>120.45538194443998</v>
      </c>
      <c r="AE45" s="5">
        <v>0.59194787098046098</v>
      </c>
      <c r="AF45" s="5">
        <v>15.411477174627601</v>
      </c>
      <c r="AG45" s="5">
        <v>0</v>
      </c>
      <c r="AH45" s="5">
        <v>0.73539370950379801</v>
      </c>
      <c r="AI45" s="4">
        <v>12699.956286459301</v>
      </c>
      <c r="AJ45" s="4">
        <f t="shared" si="8"/>
        <v>25415.912572918602</v>
      </c>
      <c r="AK45" s="4">
        <f t="shared" si="9"/>
        <v>25457.248875933899</v>
      </c>
      <c r="AL45" s="11">
        <f t="shared" si="10"/>
        <v>-373.24815867160214</v>
      </c>
      <c r="AM45" s="4">
        <f t="shared" si="11"/>
        <v>-383.58223442542658</v>
      </c>
    </row>
    <row r="46" spans="1:39" x14ac:dyDescent="0.4">
      <c r="A46" s="1">
        <v>44</v>
      </c>
      <c r="B46" s="6" t="s">
        <v>33</v>
      </c>
      <c r="C46" s="6">
        <v>2016</v>
      </c>
      <c r="D46" s="6" t="s">
        <v>21</v>
      </c>
      <c r="E46" s="6">
        <v>1444</v>
      </c>
      <c r="F46" s="4">
        <v>61.666724537039954</v>
      </c>
      <c r="G46" s="4">
        <v>76.666724537039954</v>
      </c>
      <c r="H46" s="5">
        <v>0.80120910242195098</v>
      </c>
      <c r="I46" s="5">
        <v>17.044517127874101</v>
      </c>
      <c r="J46" s="5">
        <v>0</v>
      </c>
      <c r="K46" s="5">
        <v>0.84969586527583896</v>
      </c>
      <c r="L46" s="4">
        <v>14379.822126019601</v>
      </c>
      <c r="M46" s="4">
        <f t="shared" si="6"/>
        <v>28771.644252039201</v>
      </c>
      <c r="N46" s="4">
        <f t="shared" si="7"/>
        <v>28803.295285955919</v>
      </c>
      <c r="O46" s="11">
        <v>61.583391203710107</v>
      </c>
      <c r="P46" s="4">
        <v>61.666724537039954</v>
      </c>
      <c r="Q46" s="4">
        <v>76.583391203710107</v>
      </c>
      <c r="R46" s="4">
        <v>76.666724537039954</v>
      </c>
      <c r="S46" s="5">
        <v>0.75775002144779402</v>
      </c>
      <c r="T46" s="5">
        <v>0.84619978380572602</v>
      </c>
      <c r="U46" s="5">
        <v>14.761622808505599</v>
      </c>
      <c r="V46" s="5">
        <v>20.068684879763801</v>
      </c>
      <c r="W46" s="5">
        <v>0</v>
      </c>
      <c r="X46" s="5">
        <v>8.7529996726944601E-2</v>
      </c>
      <c r="Y46" s="5">
        <v>0.62708352471200901</v>
      </c>
      <c r="Z46" s="5">
        <v>1.08306644446251</v>
      </c>
      <c r="AA46" s="11">
        <v>61.666724537039954</v>
      </c>
      <c r="AB46" s="4">
        <v>76.666724537039954</v>
      </c>
      <c r="AC46" s="4">
        <v>113.66672453703995</v>
      </c>
      <c r="AD46" s="4">
        <v>121.66672453703995</v>
      </c>
      <c r="AE46" s="5">
        <v>0.80201648124033709</v>
      </c>
      <c r="AF46" s="5">
        <v>14.575567662146799</v>
      </c>
      <c r="AG46" s="5">
        <v>0</v>
      </c>
      <c r="AH46" s="5">
        <v>0.54297490453533503</v>
      </c>
      <c r="AI46" s="4">
        <v>14472.1493570395</v>
      </c>
      <c r="AJ46" s="4">
        <f t="shared" si="8"/>
        <v>28960.298714078999</v>
      </c>
      <c r="AK46" s="4">
        <f t="shared" si="9"/>
        <v>29002.500092634622</v>
      </c>
      <c r="AL46" s="11">
        <f t="shared" si="10"/>
        <v>-188.65446203979809</v>
      </c>
      <c r="AM46" s="4">
        <f t="shared" si="11"/>
        <v>-199.20480667870288</v>
      </c>
    </row>
    <row r="47" spans="1:39" x14ac:dyDescent="0.4">
      <c r="A47" s="1">
        <v>45</v>
      </c>
      <c r="B47" s="6" t="s">
        <v>33</v>
      </c>
      <c r="C47" s="6">
        <v>2016</v>
      </c>
      <c r="D47" s="6" t="s">
        <v>20</v>
      </c>
      <c r="E47" s="6">
        <v>1934</v>
      </c>
      <c r="F47" s="4">
        <v>221.37447916666997</v>
      </c>
      <c r="G47" s="4">
        <v>309.37447916666997</v>
      </c>
      <c r="H47" s="5">
        <v>0.69689531982143293</v>
      </c>
      <c r="I47" s="5">
        <v>7.0250424430460301</v>
      </c>
      <c r="J47" s="5">
        <v>0</v>
      </c>
      <c r="K47" s="5">
        <v>0.35967709188476299</v>
      </c>
      <c r="L47" s="4">
        <v>19882.3862814891</v>
      </c>
      <c r="M47" s="4">
        <f t="shared" si="6"/>
        <v>39776.7725629782</v>
      </c>
      <c r="N47" s="4">
        <f t="shared" si="7"/>
        <v>39810.176637034281</v>
      </c>
      <c r="O47" s="11">
        <v>220.79114583334012</v>
      </c>
      <c r="P47" s="4">
        <v>221.50156250000009</v>
      </c>
      <c r="Q47" s="4">
        <v>309.20781249999982</v>
      </c>
      <c r="R47" s="4">
        <v>309.37447916666997</v>
      </c>
      <c r="S47" s="5">
        <v>0.66825928398561196</v>
      </c>
      <c r="T47" s="5">
        <v>0.73098314675500098</v>
      </c>
      <c r="U47" s="5">
        <v>6.5010008155599595</v>
      </c>
      <c r="V47" s="5">
        <v>7.5674150407120795</v>
      </c>
      <c r="W47" s="5">
        <v>0</v>
      </c>
      <c r="X47" s="5">
        <v>8.9448134749191097E-2</v>
      </c>
      <c r="Y47" s="5">
        <v>0.21940423037401799</v>
      </c>
      <c r="Z47" s="5">
        <v>0.44657889003803403</v>
      </c>
      <c r="AA47" s="11">
        <v>221.37447916666997</v>
      </c>
      <c r="AB47" s="4">
        <v>230.37447916666997</v>
      </c>
      <c r="AC47" s="4">
        <v>251.37447916666997</v>
      </c>
      <c r="AD47" s="4">
        <v>309.37447916666997</v>
      </c>
      <c r="AE47" s="5">
        <v>0.76760935745718595</v>
      </c>
      <c r="AF47" s="5">
        <v>9.4179675060258994</v>
      </c>
      <c r="AG47" s="5">
        <v>0</v>
      </c>
      <c r="AH47" s="5">
        <v>0.44961767534804697</v>
      </c>
      <c r="AI47" s="4">
        <v>19681.040178175401</v>
      </c>
      <c r="AJ47" s="4">
        <f t="shared" si="8"/>
        <v>39378.080356350802</v>
      </c>
      <c r="AK47" s="4">
        <f t="shared" si="9"/>
        <v>39422.619121758908</v>
      </c>
      <c r="AL47" s="11">
        <f t="shared" si="10"/>
        <v>398.69220662739826</v>
      </c>
      <c r="AM47" s="4">
        <f t="shared" si="11"/>
        <v>387.55751527537359</v>
      </c>
    </row>
    <row r="48" spans="1:39" x14ac:dyDescent="0.4">
      <c r="A48" s="1">
        <v>46</v>
      </c>
      <c r="B48" s="6" t="s">
        <v>33</v>
      </c>
      <c r="C48" s="6">
        <v>2017</v>
      </c>
      <c r="D48" s="6" t="s">
        <v>20</v>
      </c>
      <c r="E48" s="6">
        <v>1899</v>
      </c>
      <c r="F48" s="4">
        <v>239.37614583333016</v>
      </c>
      <c r="G48" s="4">
        <v>302.37614583333016</v>
      </c>
      <c r="H48" s="5">
        <v>0.54575223924997995</v>
      </c>
      <c r="I48" s="5">
        <v>7.9238188562107199</v>
      </c>
      <c r="J48" s="5">
        <v>0</v>
      </c>
      <c r="K48" s="5">
        <v>0.32249964639102402</v>
      </c>
      <c r="L48" s="4">
        <v>18766.837884912398</v>
      </c>
      <c r="M48" s="4">
        <f t="shared" si="6"/>
        <v>37545.675769824797</v>
      </c>
      <c r="N48" s="4">
        <f t="shared" si="7"/>
        <v>37578.970266089673</v>
      </c>
      <c r="O48" s="11">
        <v>239.37614583333016</v>
      </c>
      <c r="P48" s="4">
        <v>239.62614583333016</v>
      </c>
      <c r="Q48" s="4">
        <v>302.29281249999985</v>
      </c>
      <c r="R48" s="4">
        <v>302.37614583333016</v>
      </c>
      <c r="S48" s="5">
        <v>0.51963017071843098</v>
      </c>
      <c r="T48" s="5">
        <v>0.57221148393106103</v>
      </c>
      <c r="U48" s="5">
        <v>7.0724239764305903</v>
      </c>
      <c r="V48" s="5">
        <v>8.7240145786618797</v>
      </c>
      <c r="W48" s="5">
        <v>0</v>
      </c>
      <c r="X48" s="5">
        <v>7.7561615681780202E-2</v>
      </c>
      <c r="Y48" s="5">
        <v>0.18154467120930001</v>
      </c>
      <c r="Z48" s="5">
        <v>0.43361780453700799</v>
      </c>
      <c r="AA48" s="11">
        <v>239.37614583333016</v>
      </c>
      <c r="AB48" s="4">
        <v>269.37614583333016</v>
      </c>
      <c r="AC48" s="4">
        <v>284.37614583333016</v>
      </c>
      <c r="AD48" s="4">
        <v>302.37614583333016</v>
      </c>
      <c r="AE48" s="5">
        <v>0.5781364897477751</v>
      </c>
      <c r="AF48" s="5">
        <v>10.1527928265395</v>
      </c>
      <c r="AG48" s="5">
        <v>0</v>
      </c>
      <c r="AH48" s="5">
        <v>0.40009223982731601</v>
      </c>
      <c r="AI48" s="4">
        <v>18616.414652787698</v>
      </c>
      <c r="AJ48" s="4">
        <f t="shared" si="8"/>
        <v>37248.829305575397</v>
      </c>
      <c r="AK48" s="4">
        <f t="shared" si="9"/>
        <v>37293.221967261896</v>
      </c>
      <c r="AL48" s="11">
        <f t="shared" si="10"/>
        <v>296.84646424940001</v>
      </c>
      <c r="AM48" s="4">
        <f t="shared" si="11"/>
        <v>285.74829882777703</v>
      </c>
    </row>
    <row r="49" spans="1:39" x14ac:dyDescent="0.4">
      <c r="A49" s="1">
        <v>47</v>
      </c>
      <c r="B49" s="6" t="s">
        <v>33</v>
      </c>
      <c r="C49" s="6">
        <v>2018</v>
      </c>
      <c r="D49" s="6" t="s">
        <v>21</v>
      </c>
      <c r="E49" s="6">
        <v>1353</v>
      </c>
      <c r="F49" s="4">
        <v>68.496469907409846</v>
      </c>
      <c r="G49" s="4">
        <v>89.496469907409846</v>
      </c>
      <c r="H49" s="5">
        <v>0.67981637923822902</v>
      </c>
      <c r="I49" s="5">
        <v>14.274521069587999</v>
      </c>
      <c r="J49" s="5">
        <v>0</v>
      </c>
      <c r="K49" s="5">
        <v>0.66616465401887104</v>
      </c>
      <c r="L49" s="4">
        <v>13336.0880224224</v>
      </c>
      <c r="M49" s="4">
        <f t="shared" si="6"/>
        <v>26684.1760448448</v>
      </c>
      <c r="N49" s="4">
        <f t="shared" si="7"/>
        <v>26715.436522613825</v>
      </c>
      <c r="O49" s="11">
        <v>68.413136574079999</v>
      </c>
      <c r="P49" s="4">
        <v>68.663136574079999</v>
      </c>
      <c r="Q49" s="4">
        <v>89.413136574079999</v>
      </c>
      <c r="R49" s="4">
        <v>89.663136574079999</v>
      </c>
      <c r="S49" s="5">
        <v>0.64693018589886198</v>
      </c>
      <c r="T49" s="5">
        <v>0.72184724697679103</v>
      </c>
      <c r="U49" s="5">
        <v>12.1157059370572</v>
      </c>
      <c r="V49" s="5">
        <v>15.8216313875006</v>
      </c>
      <c r="W49" s="5">
        <v>0</v>
      </c>
      <c r="X49" s="5">
        <v>9.41572949335827E-2</v>
      </c>
      <c r="Y49" s="5">
        <v>0.45326133547185898</v>
      </c>
      <c r="Z49" s="5">
        <v>0.827149991643924</v>
      </c>
      <c r="AA49" s="11">
        <v>22.496469907409846</v>
      </c>
      <c r="AB49" s="4">
        <v>30.496469907409846</v>
      </c>
      <c r="AC49" s="4">
        <v>68.496469907409846</v>
      </c>
      <c r="AD49" s="4">
        <v>89.496469907409846</v>
      </c>
      <c r="AE49" s="5">
        <v>0.68036359211920205</v>
      </c>
      <c r="AF49" s="5">
        <v>13.781199119178801</v>
      </c>
      <c r="AG49" s="5">
        <v>0</v>
      </c>
      <c r="AH49" s="5">
        <v>0.644859119430086</v>
      </c>
      <c r="AI49" s="4">
        <v>13354.484508244101</v>
      </c>
      <c r="AJ49" s="4">
        <f t="shared" si="8"/>
        <v>26724.969016488201</v>
      </c>
      <c r="AK49" s="4">
        <f t="shared" si="9"/>
        <v>26766.649653513567</v>
      </c>
      <c r="AL49" s="11">
        <f t="shared" si="10"/>
        <v>-40.792971643400961</v>
      </c>
      <c r="AM49" s="4">
        <f t="shared" si="11"/>
        <v>-51.213130899741373</v>
      </c>
    </row>
    <row r="50" spans="1:39" x14ac:dyDescent="0.4">
      <c r="A50" s="1">
        <v>48</v>
      </c>
      <c r="B50" s="6" t="s">
        <v>33</v>
      </c>
      <c r="C50" s="6">
        <v>2019</v>
      </c>
      <c r="D50" s="6" t="s">
        <v>21</v>
      </c>
      <c r="E50" s="6">
        <v>1617</v>
      </c>
      <c r="F50" s="4">
        <v>74.253368055559804</v>
      </c>
      <c r="G50" s="4">
        <v>92.253368055559804</v>
      </c>
      <c r="H50" s="5">
        <v>0.96026647408139609</v>
      </c>
      <c r="I50" s="5">
        <v>18.4862676722123</v>
      </c>
      <c r="J50" s="5">
        <v>0</v>
      </c>
      <c r="K50" s="5">
        <v>0.71524427780217004</v>
      </c>
      <c r="L50" s="4">
        <v>16184.686869249201</v>
      </c>
      <c r="M50" s="4">
        <f t="shared" si="6"/>
        <v>32381.373738498402</v>
      </c>
      <c r="N50" s="4">
        <f t="shared" si="7"/>
        <v>32413.703705655866</v>
      </c>
      <c r="O50" s="11">
        <v>73.670034722229957</v>
      </c>
      <c r="P50" s="4">
        <v>74.059618055559895</v>
      </c>
      <c r="Q50" s="4">
        <v>91.753368055559804</v>
      </c>
      <c r="R50" s="4">
        <v>92.142951388890197</v>
      </c>
      <c r="S50" s="5">
        <v>0.91378083057007697</v>
      </c>
      <c r="T50" s="5">
        <v>1.0157975975820199</v>
      </c>
      <c r="U50" s="5">
        <v>15.9685051630728</v>
      </c>
      <c r="V50" s="5">
        <v>21.147069779526301</v>
      </c>
      <c r="W50" s="5">
        <v>0</v>
      </c>
      <c r="X50" s="5">
        <v>6.6213082744826401E-2</v>
      </c>
      <c r="Y50" s="5">
        <v>0.46660344493253803</v>
      </c>
      <c r="Z50" s="5">
        <v>0.93351785723084402</v>
      </c>
      <c r="AA50" s="11">
        <v>74.253368055559804</v>
      </c>
      <c r="AB50" s="4">
        <v>92.253368055559804</v>
      </c>
      <c r="AC50" s="4">
        <v>125.2533680555598</v>
      </c>
      <c r="AD50" s="4">
        <v>133.2533680555598</v>
      </c>
      <c r="AE50" s="5">
        <v>0.78425163913778206</v>
      </c>
      <c r="AF50" s="5">
        <v>13.081179101849001</v>
      </c>
      <c r="AG50" s="5">
        <v>0</v>
      </c>
      <c r="AH50" s="5">
        <v>0.30243223586344398</v>
      </c>
      <c r="AI50" s="4">
        <v>16112.400630894001</v>
      </c>
      <c r="AJ50" s="4">
        <f t="shared" si="8"/>
        <v>32240.801261788001</v>
      </c>
      <c r="AK50" s="4">
        <f t="shared" si="9"/>
        <v>32283.907884664619</v>
      </c>
      <c r="AL50" s="11">
        <f t="shared" si="10"/>
        <v>140.57247671040022</v>
      </c>
      <c r="AM50" s="4">
        <f t="shared" si="11"/>
        <v>129.79582099124673</v>
      </c>
    </row>
    <row r="51" spans="1:39" x14ac:dyDescent="0.4">
      <c r="A51" s="1">
        <v>49</v>
      </c>
      <c r="B51" s="6" t="s">
        <v>33</v>
      </c>
      <c r="C51" s="6">
        <v>2019</v>
      </c>
      <c r="D51" s="6" t="s">
        <v>20</v>
      </c>
      <c r="E51" s="6">
        <v>1441</v>
      </c>
      <c r="F51" s="4">
        <v>206.46003472221992</v>
      </c>
      <c r="G51" s="4">
        <v>284.46003472221992</v>
      </c>
      <c r="H51" s="5">
        <v>0.67235105535832096</v>
      </c>
      <c r="I51" s="5">
        <v>8.0938391895272304</v>
      </c>
      <c r="J51" s="5">
        <v>0</v>
      </c>
      <c r="K51" s="5">
        <v>0.26188483327682699</v>
      </c>
      <c r="L51" s="4">
        <v>15445.8501401386</v>
      </c>
      <c r="M51" s="4">
        <f t="shared" si="6"/>
        <v>30903.7002802772</v>
      </c>
      <c r="N51" s="4">
        <f t="shared" si="7"/>
        <v>30935.338835853199</v>
      </c>
      <c r="O51" s="11">
        <v>206.46003472221992</v>
      </c>
      <c r="P51" s="4">
        <v>206.54336805555022</v>
      </c>
      <c r="Q51" s="4">
        <v>284.37670138889007</v>
      </c>
      <c r="R51" s="4">
        <v>284.46003472221992</v>
      </c>
      <c r="S51" s="5">
        <v>0.61884044162473695</v>
      </c>
      <c r="T51" s="5">
        <v>0.71583257604721906</v>
      </c>
      <c r="U51" s="5">
        <v>7.5328381608826307</v>
      </c>
      <c r="V51" s="5">
        <v>8.7847098011195701</v>
      </c>
      <c r="W51" s="5">
        <v>0</v>
      </c>
      <c r="X51" s="5">
        <v>9.2500955338920998E-2</v>
      </c>
      <c r="Y51" s="5">
        <v>8.6684834475702299E-2</v>
      </c>
      <c r="Z51" s="5">
        <v>0.35901135913721199</v>
      </c>
      <c r="AA51" s="11">
        <v>206.46003472221992</v>
      </c>
      <c r="AB51" s="4">
        <v>258.46003472221992</v>
      </c>
      <c r="AC51" s="4">
        <v>267.46003472221992</v>
      </c>
      <c r="AD51" s="4">
        <v>284.46003472221992</v>
      </c>
      <c r="AE51" s="5">
        <v>0.66676029112514901</v>
      </c>
      <c r="AF51" s="5">
        <v>8.2535362645338388</v>
      </c>
      <c r="AG51" s="5">
        <v>0</v>
      </c>
      <c r="AH51" s="5">
        <v>0.26185335719075398</v>
      </c>
      <c r="AI51" s="4">
        <v>15417.6979903836</v>
      </c>
      <c r="AJ51" s="4">
        <f t="shared" si="8"/>
        <v>30851.3959807672</v>
      </c>
      <c r="AK51" s="4">
        <f t="shared" si="9"/>
        <v>30893.580721535196</v>
      </c>
      <c r="AL51" s="11">
        <f t="shared" si="10"/>
        <v>52.304299510000419</v>
      </c>
      <c r="AM51" s="4">
        <f t="shared" si="11"/>
        <v>41.758114318003209</v>
      </c>
    </row>
    <row r="52" spans="1:39" x14ac:dyDescent="0.4">
      <c r="A52" s="1">
        <v>50</v>
      </c>
      <c r="B52" s="6" t="s">
        <v>33</v>
      </c>
      <c r="C52" s="6">
        <v>2020</v>
      </c>
      <c r="D52" s="6" t="s">
        <v>21</v>
      </c>
      <c r="E52" s="6">
        <v>1248</v>
      </c>
      <c r="F52" s="4">
        <v>71.416041666670026</v>
      </c>
      <c r="G52" s="4">
        <v>95.416041666670026</v>
      </c>
      <c r="H52" s="5">
        <v>0.51571713560464505</v>
      </c>
      <c r="I52" s="5">
        <v>14.597576475493401</v>
      </c>
      <c r="J52" s="5">
        <v>0</v>
      </c>
      <c r="K52" s="5">
        <v>0.59034889526408396</v>
      </c>
      <c r="L52" s="4">
        <v>12081.020252979701</v>
      </c>
      <c r="M52" s="4">
        <f t="shared" si="6"/>
        <v>24174.040505959401</v>
      </c>
      <c r="N52" s="4">
        <f t="shared" si="7"/>
        <v>24204.816291252977</v>
      </c>
      <c r="O52" s="11">
        <v>70.582708333340179</v>
      </c>
      <c r="P52" s="4">
        <v>71.666041666670026</v>
      </c>
      <c r="Q52" s="4">
        <v>95.332708333340179</v>
      </c>
      <c r="R52" s="4">
        <v>95.416041666670026</v>
      </c>
      <c r="S52" s="5">
        <v>0.48903104777431505</v>
      </c>
      <c r="T52" s="5">
        <v>0.54890317698537394</v>
      </c>
      <c r="U52" s="5">
        <v>12.6888917507887</v>
      </c>
      <c r="V52" s="5">
        <v>16.464451890613802</v>
      </c>
      <c r="W52" s="5">
        <v>0</v>
      </c>
      <c r="X52" s="5">
        <v>7.97091800439335E-2</v>
      </c>
      <c r="Y52" s="5">
        <v>0.38173215416198297</v>
      </c>
      <c r="Z52" s="5">
        <v>0.79007701284122001</v>
      </c>
      <c r="AA52" s="11">
        <v>357.41604166667003</v>
      </c>
      <c r="AB52" s="4">
        <v>365.41604166667003</v>
      </c>
      <c r="AC52" s="4">
        <v>436.41604166667003</v>
      </c>
      <c r="AD52" s="4">
        <v>460.41604166667003</v>
      </c>
      <c r="AE52" s="5">
        <v>0.51571713560464505</v>
      </c>
      <c r="AF52" s="5">
        <v>14.597576475493401</v>
      </c>
      <c r="AG52" s="5">
        <v>0</v>
      </c>
      <c r="AH52" s="5">
        <v>0.59034889526408396</v>
      </c>
      <c r="AI52" s="4">
        <v>12081.020252979701</v>
      </c>
      <c r="AJ52" s="4">
        <f t="shared" si="8"/>
        <v>24178.040505959401</v>
      </c>
      <c r="AK52" s="4">
        <f t="shared" si="9"/>
        <v>24219.074886350838</v>
      </c>
      <c r="AL52" s="11">
        <f t="shared" si="10"/>
        <v>-4</v>
      </c>
      <c r="AM52" s="4">
        <f t="shared" si="11"/>
        <v>-14.258595097860962</v>
      </c>
    </row>
    <row r="53" spans="1:39" x14ac:dyDescent="0.4">
      <c r="A53" s="1">
        <v>51</v>
      </c>
      <c r="B53" s="6" t="s">
        <v>45</v>
      </c>
      <c r="C53" s="6">
        <v>2015</v>
      </c>
      <c r="D53" s="6" t="s">
        <v>21</v>
      </c>
      <c r="E53" s="6">
        <v>1693</v>
      </c>
      <c r="F53" s="4">
        <v>72.50004629630007</v>
      </c>
      <c r="G53" s="4">
        <v>88.50004629630007</v>
      </c>
      <c r="H53" s="5">
        <v>1.96190976484207</v>
      </c>
      <c r="I53" s="5">
        <v>9.3104875844249495</v>
      </c>
      <c r="J53" s="5">
        <v>0</v>
      </c>
      <c r="K53" s="5">
        <v>0.26051160061594197</v>
      </c>
      <c r="L53" s="4">
        <v>18050.707659139702</v>
      </c>
      <c r="M53" s="4">
        <f t="shared" si="6"/>
        <v>36113.415318279403</v>
      </c>
      <c r="N53" s="4">
        <f t="shared" si="7"/>
        <v>36146.020862572201</v>
      </c>
      <c r="O53" s="11">
        <v>45.75004629630007</v>
      </c>
      <c r="P53" s="4">
        <v>72.627129629629962</v>
      </c>
      <c r="Q53" s="4">
        <v>88.00004629630007</v>
      </c>
      <c r="R53" s="4">
        <v>88.627129629629962</v>
      </c>
      <c r="S53" s="5">
        <v>1.8601547672077099</v>
      </c>
      <c r="T53" s="5">
        <v>2.0542803663128897</v>
      </c>
      <c r="U53" s="5">
        <v>7.5879826953379199</v>
      </c>
      <c r="V53" s="5">
        <v>10.2039865803153</v>
      </c>
      <c r="W53" s="5">
        <v>0</v>
      </c>
      <c r="X53" s="5">
        <v>9.1358097970116001E-2</v>
      </c>
      <c r="Y53" s="5">
        <v>7.3149867238274602E-2</v>
      </c>
      <c r="Z53" s="5">
        <v>0.38646712810424499</v>
      </c>
      <c r="AA53" s="11">
        <v>72.50004629630007</v>
      </c>
      <c r="AB53" s="4">
        <v>88.50004629630007</v>
      </c>
      <c r="AC53" s="4">
        <v>152.50004629630007</v>
      </c>
      <c r="AD53" s="4">
        <v>160.15983796295995</v>
      </c>
      <c r="AE53" s="5">
        <v>1.8625018405659801</v>
      </c>
      <c r="AF53" s="5">
        <v>6.5968678222093908</v>
      </c>
      <c r="AG53" s="5">
        <v>0</v>
      </c>
      <c r="AH53" s="5">
        <v>0</v>
      </c>
      <c r="AI53" s="4">
        <v>18097.0754649351</v>
      </c>
      <c r="AJ53" s="4">
        <f t="shared" si="8"/>
        <v>36210.1509298702</v>
      </c>
      <c r="AK53" s="4">
        <f t="shared" si="9"/>
        <v>36253.624988927266</v>
      </c>
      <c r="AL53" s="11">
        <f t="shared" si="10"/>
        <v>-96.735611590796907</v>
      </c>
      <c r="AM53" s="4">
        <f t="shared" si="11"/>
        <v>-107.60412635506509</v>
      </c>
    </row>
    <row r="54" spans="1:39" x14ac:dyDescent="0.4">
      <c r="A54" s="1">
        <v>52</v>
      </c>
      <c r="B54" s="6" t="s">
        <v>45</v>
      </c>
      <c r="C54" s="6">
        <v>2015</v>
      </c>
      <c r="D54" s="6" t="s">
        <v>20</v>
      </c>
      <c r="E54" s="6">
        <v>2452</v>
      </c>
      <c r="F54" s="4">
        <v>281.2145717592598</v>
      </c>
      <c r="G54" s="4">
        <v>310.2145717592598</v>
      </c>
      <c r="H54" s="5">
        <v>2.2816562857354103</v>
      </c>
      <c r="I54" s="5">
        <v>6.2144343885175806</v>
      </c>
      <c r="J54" s="5">
        <v>0</v>
      </c>
      <c r="K54" s="5">
        <v>0.47144897156121701</v>
      </c>
      <c r="L54" s="4">
        <v>26326.369077586402</v>
      </c>
      <c r="M54" s="4">
        <f t="shared" si="6"/>
        <v>52664.738155172803</v>
      </c>
      <c r="N54" s="4">
        <f t="shared" si="7"/>
        <v>52699.566110955137</v>
      </c>
      <c r="O54" s="11">
        <v>280.63123842592995</v>
      </c>
      <c r="P54" s="4">
        <v>282.19165509258983</v>
      </c>
      <c r="Q54" s="4">
        <v>309.45623842593022</v>
      </c>
      <c r="R54" s="4">
        <v>310.4645717592598</v>
      </c>
      <c r="S54" s="5">
        <v>2.1657078990211898</v>
      </c>
      <c r="T54" s="5">
        <v>2.3753830964775302</v>
      </c>
      <c r="U54" s="5">
        <v>5.1519722336185492</v>
      </c>
      <c r="V54" s="5">
        <v>7.2877743666166594</v>
      </c>
      <c r="W54" s="5">
        <v>0</v>
      </c>
      <c r="X54" s="5">
        <v>6.4499594035880597E-2</v>
      </c>
      <c r="Y54" s="5">
        <v>0.30202753183444397</v>
      </c>
      <c r="Z54" s="5">
        <v>0.61089458138852404</v>
      </c>
      <c r="AA54" s="11">
        <v>215.21457175926002</v>
      </c>
      <c r="AB54" s="4">
        <v>225.2145717592598</v>
      </c>
      <c r="AC54" s="4">
        <v>281.2145717592598</v>
      </c>
      <c r="AD54" s="4">
        <v>310.2145717592598</v>
      </c>
      <c r="AE54" s="5">
        <v>1.8661470942265801</v>
      </c>
      <c r="AF54" s="5">
        <v>6.1133087114169404</v>
      </c>
      <c r="AG54" s="5">
        <v>0</v>
      </c>
      <c r="AH54" s="5">
        <v>0.40302596808403002</v>
      </c>
      <c r="AI54" s="4">
        <v>26125.760016292501</v>
      </c>
      <c r="AJ54" s="4">
        <f t="shared" si="8"/>
        <v>52267.520032585002</v>
      </c>
      <c r="AK54" s="4">
        <f t="shared" si="9"/>
        <v>52313.957306961449</v>
      </c>
      <c r="AL54" s="11">
        <f t="shared" si="10"/>
        <v>397.21812258780119</v>
      </c>
      <c r="AM54" s="4">
        <f t="shared" si="11"/>
        <v>385.60880399368762</v>
      </c>
    </row>
    <row r="55" spans="1:39" x14ac:dyDescent="0.4">
      <c r="A55" s="1">
        <v>53</v>
      </c>
      <c r="B55" s="6" t="s">
        <v>45</v>
      </c>
      <c r="C55" s="6">
        <v>2016</v>
      </c>
      <c r="D55" s="6" t="s">
        <v>21</v>
      </c>
      <c r="E55" s="6">
        <v>2537</v>
      </c>
      <c r="F55" s="4">
        <v>48.416157407410083</v>
      </c>
      <c r="G55" s="4">
        <v>84.416157407410083</v>
      </c>
      <c r="H55" s="5">
        <v>1.6016042514611599</v>
      </c>
      <c r="I55" s="5">
        <v>6.4375924674770104</v>
      </c>
      <c r="J55" s="5">
        <v>0</v>
      </c>
      <c r="K55" s="5">
        <v>0.219158103553144</v>
      </c>
      <c r="L55" s="4">
        <v>26789.183692836799</v>
      </c>
      <c r="M55" s="4">
        <f t="shared" si="6"/>
        <v>53590.367385673599</v>
      </c>
      <c r="N55" s="4">
        <f t="shared" si="7"/>
        <v>53625.399811031195</v>
      </c>
      <c r="O55" s="11">
        <v>48.332824074079781</v>
      </c>
      <c r="P55" s="4">
        <v>48.709907407409901</v>
      </c>
      <c r="Q55" s="4">
        <v>83.951574074079872</v>
      </c>
      <c r="R55" s="4">
        <v>84.49949074073993</v>
      </c>
      <c r="S55" s="5">
        <v>1.53572221139083</v>
      </c>
      <c r="T55" s="5">
        <v>1.6713335502195801</v>
      </c>
      <c r="U55" s="5">
        <v>5.8457078890830401</v>
      </c>
      <c r="V55" s="5">
        <v>7.0720692362492104</v>
      </c>
      <c r="W55" s="5">
        <v>0</v>
      </c>
      <c r="X55" s="5">
        <v>7.3213269446563506E-2</v>
      </c>
      <c r="Y55" s="5">
        <v>9.7118555748760202E-2</v>
      </c>
      <c r="Z55" s="5">
        <v>0.339581211702151</v>
      </c>
      <c r="AA55" s="11">
        <v>48.416157407410083</v>
      </c>
      <c r="AB55" s="4">
        <v>65.416157407410083</v>
      </c>
      <c r="AC55" s="4">
        <v>74.416157407410083</v>
      </c>
      <c r="AD55" s="4">
        <v>84.416157407410083</v>
      </c>
      <c r="AE55" s="5">
        <v>1.6081956535577899</v>
      </c>
      <c r="AF55" s="5">
        <v>8.8975020129266902</v>
      </c>
      <c r="AG55" s="5">
        <v>0</v>
      </c>
      <c r="AH55" s="5">
        <v>0.442060152448154</v>
      </c>
      <c r="AI55" s="4">
        <v>26645.4303124449</v>
      </c>
      <c r="AJ55" s="4">
        <f t="shared" si="8"/>
        <v>53306.8606248898</v>
      </c>
      <c r="AK55" s="4">
        <f t="shared" si="9"/>
        <v>53353.570525366595</v>
      </c>
      <c r="AL55" s="11">
        <f t="shared" si="10"/>
        <v>283.50676078379911</v>
      </c>
      <c r="AM55" s="4">
        <f t="shared" si="11"/>
        <v>271.82928566460032</v>
      </c>
    </row>
    <row r="56" spans="1:39" x14ac:dyDescent="0.4">
      <c r="A56" s="1">
        <v>54</v>
      </c>
      <c r="B56" s="6" t="s">
        <v>45</v>
      </c>
      <c r="C56" s="6">
        <v>2016</v>
      </c>
      <c r="D56" s="6" t="s">
        <v>20</v>
      </c>
      <c r="E56" s="6">
        <v>1926</v>
      </c>
      <c r="F56" s="4">
        <v>220.41557870369979</v>
      </c>
      <c r="G56" s="4">
        <v>308.41557870369979</v>
      </c>
      <c r="H56" s="5">
        <v>0.94823474079419801</v>
      </c>
      <c r="I56" s="5">
        <v>4.9037551257406706</v>
      </c>
      <c r="J56" s="5">
        <v>0</v>
      </c>
      <c r="K56" s="5">
        <v>0.27497861092137799</v>
      </c>
      <c r="L56" s="4">
        <v>20009.680068665901</v>
      </c>
      <c r="M56" s="4">
        <f t="shared" si="6"/>
        <v>40031.360137331802</v>
      </c>
      <c r="N56" s="4">
        <f t="shared" si="7"/>
        <v>40064.73934088595</v>
      </c>
      <c r="O56" s="11">
        <v>219.87182870369998</v>
      </c>
      <c r="P56" s="4">
        <v>220.62599537037022</v>
      </c>
      <c r="Q56" s="4">
        <v>307.83224537036995</v>
      </c>
      <c r="R56" s="4">
        <v>308.16557870369979</v>
      </c>
      <c r="S56" s="5">
        <v>0.90360583238109404</v>
      </c>
      <c r="T56" s="5">
        <v>0.9952120395894819</v>
      </c>
      <c r="U56" s="5">
        <v>4.5246006546175304</v>
      </c>
      <c r="V56" s="5">
        <v>5.2811132634778692</v>
      </c>
      <c r="W56" s="5">
        <v>0</v>
      </c>
      <c r="X56" s="5">
        <v>9.0424573679463494E-2</v>
      </c>
      <c r="Y56" s="5">
        <v>0.132320320678353</v>
      </c>
      <c r="Z56" s="5">
        <v>0.35676018958012401</v>
      </c>
      <c r="AA56" s="11">
        <v>220.41557870369979</v>
      </c>
      <c r="AB56" s="4">
        <v>317.41557870369979</v>
      </c>
      <c r="AC56" s="4">
        <v>366.41557870369979</v>
      </c>
      <c r="AD56" s="4">
        <v>374.58630787037009</v>
      </c>
      <c r="AE56" s="5">
        <v>0.75748914490458297</v>
      </c>
      <c r="AF56" s="5">
        <v>4.7190991552157904</v>
      </c>
      <c r="AG56" s="5">
        <v>0</v>
      </c>
      <c r="AH56" s="5">
        <v>0.25750788346489401</v>
      </c>
      <c r="AI56" s="4">
        <v>19906.648945428598</v>
      </c>
      <c r="AJ56" s="4">
        <f t="shared" si="8"/>
        <v>39829.297890857197</v>
      </c>
      <c r="AK56" s="4">
        <f t="shared" si="9"/>
        <v>39873.803495596061</v>
      </c>
      <c r="AL56" s="11">
        <f t="shared" si="10"/>
        <v>202.06224647460476</v>
      </c>
      <c r="AM56" s="4">
        <f t="shared" si="11"/>
        <v>190.93584528988868</v>
      </c>
    </row>
    <row r="57" spans="1:39" x14ac:dyDescent="0.4">
      <c r="A57" s="1">
        <v>55</v>
      </c>
      <c r="B57" s="6" t="s">
        <v>45</v>
      </c>
      <c r="C57" s="6">
        <v>2017</v>
      </c>
      <c r="D57" s="6" t="s">
        <v>21</v>
      </c>
      <c r="E57" s="6">
        <v>2218</v>
      </c>
      <c r="F57" s="4">
        <v>61.626886574069886</v>
      </c>
      <c r="G57" s="4">
        <v>79.626886574069886</v>
      </c>
      <c r="H57" s="5">
        <v>2.0223949182758298</v>
      </c>
      <c r="I57" s="5">
        <v>10.8929012747827</v>
      </c>
      <c r="J57" s="5">
        <v>0</v>
      </c>
      <c r="K57" s="5">
        <v>0.45701767705919399</v>
      </c>
      <c r="L57" s="4">
        <v>23605.412118946999</v>
      </c>
      <c r="M57" s="4">
        <f t="shared" si="6"/>
        <v>47222.824237893998</v>
      </c>
      <c r="N57" s="4">
        <f t="shared" si="7"/>
        <v>47257.050404901456</v>
      </c>
      <c r="O57" s="11">
        <v>61.543553240740039</v>
      </c>
      <c r="P57" s="4">
        <v>61.793553240740039</v>
      </c>
      <c r="Q57" s="4">
        <v>79.460219907400187</v>
      </c>
      <c r="R57" s="4">
        <v>79.710219907400187</v>
      </c>
      <c r="S57" s="5">
        <v>1.9395424664373599</v>
      </c>
      <c r="T57" s="5">
        <v>2.1023449672560401</v>
      </c>
      <c r="U57" s="5">
        <v>9.4254670384894315</v>
      </c>
      <c r="V57" s="5">
        <v>12.881967011704901</v>
      </c>
      <c r="W57" s="5">
        <v>0</v>
      </c>
      <c r="X57" s="5">
        <v>5.8690708279286401E-2</v>
      </c>
      <c r="Y57" s="5">
        <v>0.23621861970438901</v>
      </c>
      <c r="Z57" s="5">
        <v>0.637646420163405</v>
      </c>
      <c r="AA57" s="11">
        <v>61.626886574069886</v>
      </c>
      <c r="AB57" s="4">
        <v>79.626886574069886</v>
      </c>
      <c r="AC57" s="4">
        <v>150.62688657406989</v>
      </c>
      <c r="AD57" s="4">
        <v>158.05025462963022</v>
      </c>
      <c r="AE57" s="5">
        <v>1.8795772986651</v>
      </c>
      <c r="AF57" s="5">
        <v>7.8760014187022094</v>
      </c>
      <c r="AG57" s="5">
        <v>0</v>
      </c>
      <c r="AH57" s="5">
        <v>5.4124136610878601E-2</v>
      </c>
      <c r="AI57" s="4">
        <v>23621.224030216599</v>
      </c>
      <c r="AJ57" s="4">
        <f t="shared" si="8"/>
        <v>47258.448060433198</v>
      </c>
      <c r="AK57" s="4">
        <f t="shared" si="9"/>
        <v>47304.082949776479</v>
      </c>
      <c r="AL57" s="11">
        <f t="shared" si="10"/>
        <v>-35.623822539200773</v>
      </c>
      <c r="AM57" s="4">
        <f t="shared" si="11"/>
        <v>-47.032544875022722</v>
      </c>
    </row>
    <row r="58" spans="1:39" x14ac:dyDescent="0.4">
      <c r="A58" s="1">
        <v>56</v>
      </c>
      <c r="B58" s="6" t="s">
        <v>45</v>
      </c>
      <c r="C58" s="6">
        <v>2018</v>
      </c>
      <c r="D58" s="6" t="s">
        <v>21</v>
      </c>
      <c r="E58" s="6">
        <v>2327</v>
      </c>
      <c r="F58" s="4">
        <v>57.458680555560022</v>
      </c>
      <c r="G58" s="4">
        <v>104.45868055556002</v>
      </c>
      <c r="H58" s="5">
        <v>2.2734911744837398</v>
      </c>
      <c r="I58" s="5">
        <v>7.3259976857954294</v>
      </c>
      <c r="J58" s="5">
        <v>0</v>
      </c>
      <c r="K58" s="5">
        <v>0.44582350253540098</v>
      </c>
      <c r="L58" s="4">
        <v>25285.535019397099</v>
      </c>
      <c r="M58" s="4">
        <f t="shared" si="6"/>
        <v>50583.070038794198</v>
      </c>
      <c r="N58" s="4">
        <f t="shared" si="7"/>
        <v>50617.584049774014</v>
      </c>
      <c r="O58" s="11">
        <v>50.375347222230175</v>
      </c>
      <c r="P58" s="4">
        <v>57.669097222229993</v>
      </c>
      <c r="Q58" s="4">
        <v>103.45868055556002</v>
      </c>
      <c r="R58" s="4">
        <v>104.54201388888987</v>
      </c>
      <c r="S58" s="5">
        <v>2.1847083106281699</v>
      </c>
      <c r="T58" s="5">
        <v>2.3644882699520999</v>
      </c>
      <c r="U58" s="5">
        <v>6.6214774834494401</v>
      </c>
      <c r="V58" s="5">
        <v>8.0985653277937306</v>
      </c>
      <c r="W58" s="5">
        <v>0</v>
      </c>
      <c r="X58" s="5">
        <v>6.9590617693639806E-2</v>
      </c>
      <c r="Y58" s="5">
        <v>0.33048829734880703</v>
      </c>
      <c r="Z58" s="5">
        <v>0.57446694882568805</v>
      </c>
      <c r="AA58" s="11">
        <v>57.458680555560022</v>
      </c>
      <c r="AB58" s="4">
        <v>104.45868055556002</v>
      </c>
      <c r="AC58" s="4">
        <v>158.45868055556002</v>
      </c>
      <c r="AD58" s="4">
        <v>166.0825694444402</v>
      </c>
      <c r="AE58" s="5">
        <v>2.1735691265703299</v>
      </c>
      <c r="AF58" s="5">
        <v>6.1833695883057</v>
      </c>
      <c r="AG58" s="5">
        <v>0</v>
      </c>
      <c r="AH58" s="5">
        <v>0.26188584390508002</v>
      </c>
      <c r="AI58" s="4">
        <v>25322.470033235899</v>
      </c>
      <c r="AJ58" s="4">
        <f t="shared" si="8"/>
        <v>50660.940066471798</v>
      </c>
      <c r="AK58" s="4">
        <f t="shared" si="9"/>
        <v>50706.958747778219</v>
      </c>
      <c r="AL58" s="11">
        <f t="shared" si="10"/>
        <v>-77.870027677599865</v>
      </c>
      <c r="AM58" s="4">
        <f t="shared" si="11"/>
        <v>-89.374698004205129</v>
      </c>
    </row>
    <row r="59" spans="1:39" x14ac:dyDescent="0.4">
      <c r="A59" s="1">
        <v>57</v>
      </c>
      <c r="B59" s="6" t="s">
        <v>34</v>
      </c>
      <c r="C59" s="6">
        <v>2015</v>
      </c>
      <c r="D59" s="6" t="s">
        <v>21</v>
      </c>
      <c r="E59" s="6">
        <v>1887</v>
      </c>
      <c r="F59" s="4">
        <v>76.459074074070031</v>
      </c>
      <c r="G59" s="4">
        <v>177.95336805556008</v>
      </c>
      <c r="H59" s="5">
        <v>1.6064024774535401</v>
      </c>
      <c r="I59" s="5">
        <v>3.7903063181445198</v>
      </c>
      <c r="J59" s="5">
        <v>0</v>
      </c>
      <c r="K59" s="5">
        <v>0</v>
      </c>
      <c r="L59" s="4">
        <v>21145.753573959399</v>
      </c>
      <c r="M59" s="4">
        <f t="shared" si="6"/>
        <v>42303.507147918797</v>
      </c>
      <c r="N59" s="4">
        <f t="shared" si="7"/>
        <v>42336.76360919101</v>
      </c>
      <c r="O59" s="11">
        <v>76.292407407400106</v>
      </c>
      <c r="P59" s="4">
        <v>76.709074074070031</v>
      </c>
      <c r="Q59" s="4">
        <v>177.53941174768011</v>
      </c>
      <c r="R59" s="4">
        <v>178.45907407407003</v>
      </c>
      <c r="S59" s="5">
        <v>1.4553080869213399</v>
      </c>
      <c r="T59" s="5">
        <v>1.7436061251069399</v>
      </c>
      <c r="U59" s="5">
        <v>3.5403107497229898</v>
      </c>
      <c r="V59" s="5">
        <v>4.1284222306023803</v>
      </c>
      <c r="W59" s="5">
        <v>0</v>
      </c>
      <c r="X59" s="5">
        <v>5.5451713858251803E-2</v>
      </c>
      <c r="Y59" s="5">
        <v>0</v>
      </c>
      <c r="Z59" s="5">
        <v>6.7700279456370693E-2</v>
      </c>
      <c r="AA59" s="11">
        <v>76.459074074070031</v>
      </c>
      <c r="AB59" s="4">
        <v>112.45907407407003</v>
      </c>
      <c r="AC59" s="4">
        <v>120.45907407407003</v>
      </c>
      <c r="AD59" s="4">
        <v>177.95336805556008</v>
      </c>
      <c r="AE59" s="5">
        <v>1.7650233486773299</v>
      </c>
      <c r="AF59" s="5">
        <v>3.8592542260938099</v>
      </c>
      <c r="AG59" s="5">
        <v>0</v>
      </c>
      <c r="AH59" s="5">
        <v>0</v>
      </c>
      <c r="AI59" s="4">
        <v>21120.558422878301</v>
      </c>
      <c r="AJ59" s="4">
        <f t="shared" si="8"/>
        <v>42257.116845756602</v>
      </c>
      <c r="AK59" s="4">
        <f t="shared" si="9"/>
        <v>42301.45879411955</v>
      </c>
      <c r="AL59" s="11">
        <f t="shared" si="10"/>
        <v>46.390302162195439</v>
      </c>
      <c r="AM59" s="4">
        <f t="shared" si="11"/>
        <v>35.304815071460325</v>
      </c>
    </row>
    <row r="60" spans="1:39" x14ac:dyDescent="0.4">
      <c r="A60" s="1">
        <v>58</v>
      </c>
      <c r="B60" s="6" t="s">
        <v>35</v>
      </c>
      <c r="C60" s="6">
        <v>2016</v>
      </c>
      <c r="D60" s="6" t="s">
        <v>21</v>
      </c>
      <c r="E60" s="6">
        <v>1956</v>
      </c>
      <c r="F60" s="4">
        <v>65.747106481479932</v>
      </c>
      <c r="G60" s="4">
        <v>75.747106481479932</v>
      </c>
      <c r="H60" s="5">
        <v>1.1336067118253801</v>
      </c>
      <c r="I60" s="5">
        <v>22.4103614548651</v>
      </c>
      <c r="J60" s="5">
        <v>0</v>
      </c>
      <c r="K60" s="5">
        <v>1.0372708701245501</v>
      </c>
      <c r="L60" s="4">
        <v>19639.301651676</v>
      </c>
      <c r="M60" s="4">
        <f t="shared" si="6"/>
        <v>39290.603303352</v>
      </c>
      <c r="N60" s="4">
        <f t="shared" si="7"/>
        <v>39324.075244455569</v>
      </c>
      <c r="O60" s="11">
        <v>65.703356481480114</v>
      </c>
      <c r="P60" s="4">
        <v>65.830439814809779</v>
      </c>
      <c r="Q60" s="4">
        <v>75.703356481480114</v>
      </c>
      <c r="R60" s="4">
        <v>75.747106481479932</v>
      </c>
      <c r="S60" s="5">
        <v>1.0872570244575199</v>
      </c>
      <c r="T60" s="5">
        <v>1.18082546436895</v>
      </c>
      <c r="U60" s="5">
        <v>18.4068442430919</v>
      </c>
      <c r="V60" s="5">
        <v>27.006638246066398</v>
      </c>
      <c r="W60" s="5">
        <v>0</v>
      </c>
      <c r="X60" s="5">
        <v>5.37514449417969E-2</v>
      </c>
      <c r="Y60" s="5">
        <v>0.72735793148799199</v>
      </c>
      <c r="Z60" s="5">
        <v>1.3396985027892701</v>
      </c>
      <c r="AA60" s="11">
        <v>17.747106481479932</v>
      </c>
      <c r="AB60" s="4">
        <v>25.747106481479932</v>
      </c>
      <c r="AC60" s="4">
        <v>65.747106481479932</v>
      </c>
      <c r="AD60" s="4">
        <v>75.747106481479932</v>
      </c>
      <c r="AE60" s="5">
        <v>1.1323526864856899</v>
      </c>
      <c r="AF60" s="5">
        <v>20.360980838802199</v>
      </c>
      <c r="AG60" s="5">
        <v>0</v>
      </c>
      <c r="AH60" s="5">
        <v>0.91854200282183596</v>
      </c>
      <c r="AI60" s="4">
        <v>19664.556776743801</v>
      </c>
      <c r="AJ60" s="4">
        <f t="shared" si="8"/>
        <v>39345.113553487601</v>
      </c>
      <c r="AK60" s="4">
        <f t="shared" si="9"/>
        <v>39389.742808292358</v>
      </c>
      <c r="AL60" s="11">
        <f t="shared" si="10"/>
        <v>-54.510250135601382</v>
      </c>
      <c r="AM60" s="4">
        <f t="shared" si="11"/>
        <v>-65.667563836788759</v>
      </c>
    </row>
    <row r="61" spans="1:39" x14ac:dyDescent="0.4">
      <c r="A61" s="1">
        <v>59</v>
      </c>
      <c r="B61" s="6" t="s">
        <v>35</v>
      </c>
      <c r="C61" s="6">
        <v>2017</v>
      </c>
      <c r="D61" s="6" t="s">
        <v>21</v>
      </c>
      <c r="E61" s="6">
        <v>2119</v>
      </c>
      <c r="F61" s="4">
        <v>69.458032407409974</v>
      </c>
      <c r="G61" s="4">
        <v>82.458032407409974</v>
      </c>
      <c r="H61" s="5">
        <v>1.0265238089544901</v>
      </c>
      <c r="I61" s="5">
        <v>16.096741297562399</v>
      </c>
      <c r="J61" s="5">
        <v>0</v>
      </c>
      <c r="K61" s="5">
        <v>0.95223499089469399</v>
      </c>
      <c r="L61" s="4">
        <v>21191.268381347301</v>
      </c>
      <c r="M61" s="4">
        <f t="shared" si="6"/>
        <v>42394.536762694603</v>
      </c>
      <c r="N61" s="4">
        <f t="shared" si="7"/>
        <v>42428.488960044211</v>
      </c>
      <c r="O61" s="11">
        <v>69.458032407409974</v>
      </c>
      <c r="P61" s="4">
        <v>69.54136574073982</v>
      </c>
      <c r="Q61" s="4">
        <v>82.458032407409974</v>
      </c>
      <c r="R61" s="4">
        <v>82.458032407409974</v>
      </c>
      <c r="S61" s="5">
        <v>0.97401705847307007</v>
      </c>
      <c r="T61" s="5">
        <v>1.0634644865140799</v>
      </c>
      <c r="U61" s="5">
        <v>13.7088037557268</v>
      </c>
      <c r="V61" s="5">
        <v>18.606146137976097</v>
      </c>
      <c r="W61" s="5">
        <v>0</v>
      </c>
      <c r="X61" s="5">
        <v>5.8770754779029002E-2</v>
      </c>
      <c r="Y61" s="5">
        <v>0.68038119205611103</v>
      </c>
      <c r="Z61" s="5">
        <v>1.1750188630356</v>
      </c>
      <c r="AA61" s="11">
        <v>43.458032407409974</v>
      </c>
      <c r="AB61" s="4">
        <v>53.458032407409974</v>
      </c>
      <c r="AC61" s="4">
        <v>69.458032407409974</v>
      </c>
      <c r="AD61" s="4">
        <v>82.458032407409974</v>
      </c>
      <c r="AE61" s="5">
        <v>0.91833584555551395</v>
      </c>
      <c r="AF61" s="5">
        <v>11.8783287582112</v>
      </c>
      <c r="AG61" s="5">
        <v>0</v>
      </c>
      <c r="AH61" s="5">
        <v>0.69157245350334995</v>
      </c>
      <c r="AI61" s="4">
        <v>21152.130614904701</v>
      </c>
      <c r="AJ61" s="4">
        <f t="shared" si="8"/>
        <v>42320.261229809403</v>
      </c>
      <c r="AK61" s="4">
        <f t="shared" si="9"/>
        <v>42365.53082627555</v>
      </c>
      <c r="AL61" s="11">
        <f t="shared" si="10"/>
        <v>74.275532885199937</v>
      </c>
      <c r="AM61" s="4">
        <f t="shared" si="11"/>
        <v>62.958133768661355</v>
      </c>
    </row>
    <row r="62" spans="1:39" x14ac:dyDescent="0.4">
      <c r="A62" s="1">
        <v>60</v>
      </c>
      <c r="B62" s="6" t="s">
        <v>35</v>
      </c>
      <c r="C62" s="6">
        <v>2018</v>
      </c>
      <c r="D62" s="6" t="s">
        <v>21</v>
      </c>
      <c r="E62" s="6">
        <v>1491</v>
      </c>
      <c r="F62" s="4">
        <v>66.424270833329956</v>
      </c>
      <c r="G62" s="4">
        <v>81.424270833329956</v>
      </c>
      <c r="H62" s="5">
        <v>0.76897412018722799</v>
      </c>
      <c r="I62" s="5">
        <v>13.848472583647</v>
      </c>
      <c r="J62" s="5">
        <v>0</v>
      </c>
      <c r="K62" s="5">
        <v>0.67912119558080597</v>
      </c>
      <c r="L62" s="4">
        <v>14703.9757853336</v>
      </c>
      <c r="M62" s="4">
        <f t="shared" si="6"/>
        <v>29419.951570667199</v>
      </c>
      <c r="N62" s="4">
        <f t="shared" si="7"/>
        <v>29451.794784555786</v>
      </c>
      <c r="O62" s="11">
        <v>66.424270833329956</v>
      </c>
      <c r="P62" s="4">
        <v>66.424270833329956</v>
      </c>
      <c r="Q62" s="4">
        <v>80.840937500000109</v>
      </c>
      <c r="R62" s="4">
        <v>81.174270833329956</v>
      </c>
      <c r="S62" s="5">
        <v>0.73127299351873598</v>
      </c>
      <c r="T62" s="5">
        <v>0.81376581712789897</v>
      </c>
      <c r="U62" s="5">
        <v>12.2550313665113</v>
      </c>
      <c r="V62" s="5">
        <v>15.434374113604498</v>
      </c>
      <c r="W62" s="5">
        <v>0</v>
      </c>
      <c r="X62" s="5">
        <v>4.8559298169186298E-2</v>
      </c>
      <c r="Y62" s="5">
        <v>0.49635892988246599</v>
      </c>
      <c r="Z62" s="5">
        <v>0.86840430385078904</v>
      </c>
      <c r="AA62" s="11">
        <v>47.424270833329956</v>
      </c>
      <c r="AB62" s="4">
        <v>57.424270833329956</v>
      </c>
      <c r="AC62" s="4">
        <v>66.424270833329956</v>
      </c>
      <c r="AD62" s="4">
        <v>81.424270833329956</v>
      </c>
      <c r="AE62" s="5">
        <v>0.69812025708398906</v>
      </c>
      <c r="AF62" s="5">
        <v>12.124985874932499</v>
      </c>
      <c r="AG62" s="5">
        <v>0</v>
      </c>
      <c r="AH62" s="5">
        <v>0.61792823829872001</v>
      </c>
      <c r="AI62" s="4">
        <v>14660.8058424763</v>
      </c>
      <c r="AJ62" s="4">
        <f t="shared" si="8"/>
        <v>29337.611684952601</v>
      </c>
      <c r="AK62" s="4">
        <f t="shared" si="9"/>
        <v>29380.069303470718</v>
      </c>
      <c r="AL62" s="11">
        <f t="shared" si="10"/>
        <v>82.339885714598495</v>
      </c>
      <c r="AM62" s="4">
        <f t="shared" si="11"/>
        <v>71.725481085068168</v>
      </c>
    </row>
    <row r="63" spans="1:39" x14ac:dyDescent="0.4">
      <c r="A63" s="1">
        <v>61</v>
      </c>
      <c r="B63" s="6" t="s">
        <v>35</v>
      </c>
      <c r="C63" s="6">
        <v>2019</v>
      </c>
      <c r="D63" s="6" t="s">
        <v>21</v>
      </c>
      <c r="E63" s="6">
        <v>1719</v>
      </c>
      <c r="F63" s="4">
        <v>76.291550925930096</v>
      </c>
      <c r="G63" s="4">
        <v>87.291550925930096</v>
      </c>
      <c r="H63" s="5">
        <v>1.01555953448433</v>
      </c>
      <c r="I63" s="5">
        <v>17.771562311667001</v>
      </c>
      <c r="J63" s="5">
        <v>0</v>
      </c>
      <c r="K63" s="5">
        <v>0.83644170855261601</v>
      </c>
      <c r="L63" s="4">
        <v>17188.225736342301</v>
      </c>
      <c r="M63" s="4">
        <f t="shared" si="6"/>
        <v>34388.451472684603</v>
      </c>
      <c r="N63" s="4">
        <f t="shared" si="7"/>
        <v>34421.148460716897</v>
      </c>
      <c r="O63" s="11">
        <v>76.247800925929823</v>
      </c>
      <c r="P63" s="4">
        <v>76.291550925930096</v>
      </c>
      <c r="Q63" s="4">
        <v>86.874884259259943</v>
      </c>
      <c r="R63" s="4">
        <v>87.624884259259943</v>
      </c>
      <c r="S63" s="5">
        <v>0.9579040616460639</v>
      </c>
      <c r="T63" s="5">
        <v>1.07531704656852</v>
      </c>
      <c r="U63" s="5">
        <v>15.0169060386735</v>
      </c>
      <c r="V63" s="5">
        <v>21.259226243295402</v>
      </c>
      <c r="W63" s="5">
        <v>0</v>
      </c>
      <c r="X63" s="5">
        <v>6.5959948304696606E-2</v>
      </c>
      <c r="Y63" s="5">
        <v>0.57364158354945805</v>
      </c>
      <c r="Z63" s="5">
        <v>1.0884936853945699</v>
      </c>
      <c r="AA63" s="11">
        <v>362.2915509259301</v>
      </c>
      <c r="AB63" s="4">
        <v>370.2915509259301</v>
      </c>
      <c r="AC63" s="4">
        <v>441.2915509259301</v>
      </c>
      <c r="AD63" s="4">
        <v>452.2915509259301</v>
      </c>
      <c r="AE63" s="5">
        <v>1.00772694410976</v>
      </c>
      <c r="AF63" s="5">
        <v>17.166535530865897</v>
      </c>
      <c r="AG63" s="5">
        <v>0</v>
      </c>
      <c r="AH63" s="5">
        <v>0.81072659789724</v>
      </c>
      <c r="AI63" s="4">
        <v>17188.863582225102</v>
      </c>
      <c r="AJ63" s="4">
        <f t="shared" si="8"/>
        <v>34393.727164450203</v>
      </c>
      <c r="AK63" s="4">
        <f t="shared" si="9"/>
        <v>34437.323148493269</v>
      </c>
      <c r="AL63" s="11">
        <f t="shared" si="10"/>
        <v>-5.2756917656006408</v>
      </c>
      <c r="AM63" s="4">
        <f t="shared" si="11"/>
        <v>-16.174687776372593</v>
      </c>
    </row>
    <row r="64" spans="1:39" x14ac:dyDescent="0.4">
      <c r="A64" s="1">
        <v>62</v>
      </c>
      <c r="B64" s="6" t="s">
        <v>36</v>
      </c>
      <c r="C64" s="6">
        <v>2016</v>
      </c>
      <c r="D64" s="6" t="s">
        <v>21</v>
      </c>
      <c r="E64" s="6">
        <v>1727</v>
      </c>
      <c r="F64" s="4">
        <v>64.625324074069795</v>
      </c>
      <c r="G64" s="4">
        <v>72.625324074069795</v>
      </c>
      <c r="H64" s="5">
        <v>2.0259057361980197</v>
      </c>
      <c r="I64" s="5">
        <v>26.065150215665099</v>
      </c>
      <c r="J64" s="5">
        <v>0</v>
      </c>
      <c r="K64" s="5">
        <v>1.2135924326980501</v>
      </c>
      <c r="L64" s="4">
        <v>18272.3947207128</v>
      </c>
      <c r="M64" s="4">
        <f t="shared" si="6"/>
        <v>36556.789441425601</v>
      </c>
      <c r="N64" s="4">
        <f t="shared" si="7"/>
        <v>36589.514287894483</v>
      </c>
      <c r="O64" s="11">
        <v>64.537824074070159</v>
      </c>
      <c r="P64" s="4">
        <v>64.708657407400096</v>
      </c>
      <c r="Q64" s="4">
        <v>72.541990740739948</v>
      </c>
      <c r="R64" s="4">
        <v>72.669074074070068</v>
      </c>
      <c r="S64" s="5">
        <v>1.91698982940646</v>
      </c>
      <c r="T64" s="5">
        <v>2.1191062203283901</v>
      </c>
      <c r="U64" s="5">
        <v>21.2174708136032</v>
      </c>
      <c r="V64" s="5">
        <v>32.664524099932102</v>
      </c>
      <c r="W64" s="5">
        <v>0</v>
      </c>
      <c r="X64" s="5">
        <v>6.2165550873699203E-2</v>
      </c>
      <c r="Y64" s="5">
        <v>0.85796681555417997</v>
      </c>
      <c r="Z64" s="5">
        <v>1.6159169617976299</v>
      </c>
      <c r="AA64" s="11">
        <v>64.625324074069795</v>
      </c>
      <c r="AB64" s="4">
        <v>72.625324074069795</v>
      </c>
      <c r="AC64" s="4">
        <v>115.62532407406979</v>
      </c>
      <c r="AD64" s="4">
        <v>123.62532407406979</v>
      </c>
      <c r="AE64" s="5">
        <v>1.94426131615</v>
      </c>
      <c r="AF64" s="5">
        <v>14.1470009330591</v>
      </c>
      <c r="AG64" s="5">
        <v>0</v>
      </c>
      <c r="AH64" s="5">
        <v>0.41179460179373301</v>
      </c>
      <c r="AI64" s="4">
        <v>18362.3367449453</v>
      </c>
      <c r="AJ64" s="4">
        <f t="shared" si="8"/>
        <v>36740.6734898906</v>
      </c>
      <c r="AK64" s="4">
        <f t="shared" si="9"/>
        <v>36784.306618515773</v>
      </c>
      <c r="AL64" s="11">
        <f t="shared" si="10"/>
        <v>-183.88404846499907</v>
      </c>
      <c r="AM64" s="4">
        <f t="shared" si="11"/>
        <v>-194.7923306212906</v>
      </c>
    </row>
    <row r="65" spans="1:39" x14ac:dyDescent="0.4">
      <c r="A65" s="1">
        <v>63</v>
      </c>
      <c r="B65" s="6" t="s">
        <v>36</v>
      </c>
      <c r="C65" s="6">
        <v>2016</v>
      </c>
      <c r="D65" s="6" t="s">
        <v>20</v>
      </c>
      <c r="E65" s="6">
        <v>2351</v>
      </c>
      <c r="F65" s="4">
        <v>211.33412037036987</v>
      </c>
      <c r="G65" s="4">
        <v>228.33412037036987</v>
      </c>
      <c r="H65" s="5">
        <v>1.86124642682111</v>
      </c>
      <c r="I65" s="5">
        <v>11.593214145897701</v>
      </c>
      <c r="J65" s="5">
        <v>0</v>
      </c>
      <c r="K65" s="5">
        <v>0.48379026061306701</v>
      </c>
      <c r="L65" s="4">
        <v>24847.263796666801</v>
      </c>
      <c r="M65" s="4">
        <f t="shared" si="6"/>
        <v>49706.527593333602</v>
      </c>
      <c r="N65" s="4">
        <f t="shared" si="7"/>
        <v>49741.103169624839</v>
      </c>
      <c r="O65" s="11">
        <v>210.83412037036987</v>
      </c>
      <c r="P65" s="4">
        <v>211.41745370370018</v>
      </c>
      <c r="Q65" s="4">
        <v>228.03203703704003</v>
      </c>
      <c r="R65" s="4">
        <v>228.41745370370018</v>
      </c>
      <c r="S65" s="5">
        <v>1.79104108862758</v>
      </c>
      <c r="T65" s="5">
        <v>1.94279869822952</v>
      </c>
      <c r="U65" s="5">
        <v>10.051229465610701</v>
      </c>
      <c r="V65" s="5">
        <v>13.107120187643901</v>
      </c>
      <c r="W65" s="5">
        <v>0</v>
      </c>
      <c r="X65" s="5">
        <v>5.8819444751040902E-2</v>
      </c>
      <c r="Y65" s="5">
        <v>0.30973170839314301</v>
      </c>
      <c r="Z65" s="5">
        <v>0.65657012131667503</v>
      </c>
      <c r="AA65" s="11">
        <v>211.33412037036987</v>
      </c>
      <c r="AB65" s="4">
        <v>229.33412037036987</v>
      </c>
      <c r="AC65" s="4">
        <v>284.33412037036987</v>
      </c>
      <c r="AD65" s="4">
        <v>317.33412037036987</v>
      </c>
      <c r="AE65" s="5">
        <v>0.99177400150561601</v>
      </c>
      <c r="AF65" s="5">
        <v>9.6797280366005509</v>
      </c>
      <c r="AG65" s="5">
        <v>0</v>
      </c>
      <c r="AH65" s="5">
        <v>0.239466880784862</v>
      </c>
      <c r="AI65" s="4">
        <v>24089.919279341098</v>
      </c>
      <c r="AJ65" s="4">
        <f t="shared" si="8"/>
        <v>48195.838558682197</v>
      </c>
      <c r="AK65" s="4">
        <f t="shared" si="9"/>
        <v>48241.939327070519</v>
      </c>
      <c r="AL65" s="11">
        <f t="shared" si="10"/>
        <v>1510.6890346514047</v>
      </c>
      <c r="AM65" s="4">
        <f t="shared" si="11"/>
        <v>1499.1638425543206</v>
      </c>
    </row>
    <row r="66" spans="1:39" x14ac:dyDescent="0.4">
      <c r="A66" s="1">
        <v>64</v>
      </c>
      <c r="B66" s="6" t="s">
        <v>36</v>
      </c>
      <c r="C66" s="6">
        <v>2017</v>
      </c>
      <c r="D66" s="6" t="s">
        <v>21</v>
      </c>
      <c r="E66" s="6">
        <v>1582</v>
      </c>
      <c r="F66" s="4">
        <v>68.539120370369801</v>
      </c>
      <c r="G66" s="4">
        <v>80.539120370369801</v>
      </c>
      <c r="H66" s="5">
        <v>2.3838146246688203</v>
      </c>
      <c r="I66" s="5">
        <v>13.927436301345901</v>
      </c>
      <c r="J66" s="5">
        <v>0</v>
      </c>
      <c r="K66" s="5">
        <v>0.62381035837398102</v>
      </c>
      <c r="L66" s="4">
        <v>17103.4008758011</v>
      </c>
      <c r="M66" s="4">
        <f t="shared" si="6"/>
        <v>34218.801751602201</v>
      </c>
      <c r="N66" s="4">
        <f t="shared" si="7"/>
        <v>34251.000422492165</v>
      </c>
      <c r="O66" s="11">
        <v>68.455787037039954</v>
      </c>
      <c r="P66" s="4">
        <v>68.789120370369801</v>
      </c>
      <c r="Q66" s="4">
        <v>79.872453703700103</v>
      </c>
      <c r="R66" s="4">
        <v>80.622453703700103</v>
      </c>
      <c r="S66" s="5">
        <v>2.2691268056120597</v>
      </c>
      <c r="T66" s="5">
        <v>2.4938395145555101</v>
      </c>
      <c r="U66" s="5">
        <v>11.5347301850516</v>
      </c>
      <c r="V66" s="5">
        <v>16.322443524274799</v>
      </c>
      <c r="W66" s="5">
        <v>0</v>
      </c>
      <c r="X66" s="5">
        <v>6.5300983424593007E-2</v>
      </c>
      <c r="Y66" s="5">
        <v>0.37092395565459402</v>
      </c>
      <c r="Z66" s="5">
        <v>0.88116858020525302</v>
      </c>
      <c r="AA66" s="11">
        <v>34.539120370369801</v>
      </c>
      <c r="AB66" s="4">
        <v>42.539120370369801</v>
      </c>
      <c r="AC66" s="4">
        <v>68.539120370369801</v>
      </c>
      <c r="AD66" s="4">
        <v>80.539120370369801</v>
      </c>
      <c r="AE66" s="5">
        <v>2.3838146246688203</v>
      </c>
      <c r="AF66" s="5">
        <v>13.927436301345901</v>
      </c>
      <c r="AG66" s="5">
        <v>0</v>
      </c>
      <c r="AH66" s="5">
        <v>0.62381035837398102</v>
      </c>
      <c r="AI66" s="4">
        <v>17103.4008758011</v>
      </c>
      <c r="AJ66" s="4">
        <f t="shared" si="8"/>
        <v>34222.801751602201</v>
      </c>
      <c r="AK66" s="4">
        <f t="shared" si="9"/>
        <v>34265.73331278882</v>
      </c>
      <c r="AL66" s="11">
        <f t="shared" si="10"/>
        <v>-4</v>
      </c>
      <c r="AM66" s="4">
        <f t="shared" si="11"/>
        <v>-14.732890296654659</v>
      </c>
    </row>
    <row r="67" spans="1:39" x14ac:dyDescent="0.4">
      <c r="A67" s="1">
        <v>65</v>
      </c>
      <c r="B67" s="6" t="s">
        <v>36</v>
      </c>
      <c r="C67" s="6">
        <v>2018</v>
      </c>
      <c r="D67" s="6" t="s">
        <v>21</v>
      </c>
      <c r="E67" s="6">
        <v>1494</v>
      </c>
      <c r="F67" s="4">
        <v>68.379374999999982</v>
      </c>
      <c r="G67" s="4">
        <v>81.379374999999982</v>
      </c>
      <c r="H67" s="5">
        <v>2.4691806709696396</v>
      </c>
      <c r="I67" s="5">
        <v>11.706383100806701</v>
      </c>
      <c r="J67" s="5">
        <v>0</v>
      </c>
      <c r="K67" s="5">
        <v>0.65774748743123901</v>
      </c>
      <c r="L67" s="4">
        <v>16197.063128899999</v>
      </c>
      <c r="M67" s="4">
        <f t="shared" ref="M67:M98" si="12">2*L67+2*6</f>
        <v>32406.126257799999</v>
      </c>
      <c r="N67" s="4">
        <f t="shared" ref="N67:N101" si="13">L67*2+6*LN(E67)</f>
        <v>32437.981531994155</v>
      </c>
      <c r="O67" s="11">
        <v>67.668958333330011</v>
      </c>
      <c r="P67" s="4">
        <v>68.6731249999998</v>
      </c>
      <c r="Q67" s="4">
        <v>80.502291666669862</v>
      </c>
      <c r="R67" s="4">
        <v>81.506458333330102</v>
      </c>
      <c r="S67" s="5">
        <v>2.3209460563149102</v>
      </c>
      <c r="T67" s="5">
        <v>2.5691073907961601</v>
      </c>
      <c r="U67" s="5">
        <v>9.8764604840783594</v>
      </c>
      <c r="V67" s="5">
        <v>13.853381320614101</v>
      </c>
      <c r="W67" s="5">
        <v>0</v>
      </c>
      <c r="X67" s="5">
        <v>8.9937051888273903E-2</v>
      </c>
      <c r="Y67" s="5">
        <v>0.43853946969799701</v>
      </c>
      <c r="Z67" s="5">
        <v>0.87017488804992904</v>
      </c>
      <c r="AA67" s="11">
        <v>68.379374999999982</v>
      </c>
      <c r="AB67" s="4">
        <v>81.379374999999982</v>
      </c>
      <c r="AC67" s="4">
        <v>123.37937499999998</v>
      </c>
      <c r="AD67" s="4">
        <v>144.37937499999998</v>
      </c>
      <c r="AE67" s="5">
        <v>1.8342743630938401</v>
      </c>
      <c r="AF67" s="5">
        <v>6.2719756628390995</v>
      </c>
      <c r="AG67" s="5">
        <v>0</v>
      </c>
      <c r="AH67" s="5">
        <v>0</v>
      </c>
      <c r="AI67" s="4">
        <v>16173.637803361</v>
      </c>
      <c r="AJ67" s="4">
        <f t="shared" ref="AJ67:AJ98" si="14">2*AI67+2*8</f>
        <v>32363.275606722</v>
      </c>
      <c r="AK67" s="4">
        <f t="shared" ref="AK67:AK101" si="15">AI67*2+8*LN(E67)</f>
        <v>32405.749305647543</v>
      </c>
      <c r="AL67" s="11">
        <f t="shared" ref="AL67:AL101" si="16">M67-AJ67</f>
        <v>42.850651077998918</v>
      </c>
      <c r="AM67" s="4">
        <f t="shared" ref="AM67:AM101" si="17">N67-AK67</f>
        <v>32.232226346612151</v>
      </c>
    </row>
    <row r="68" spans="1:39" x14ac:dyDescent="0.4">
      <c r="A68" s="1">
        <v>66</v>
      </c>
      <c r="B68" s="6" t="s">
        <v>36</v>
      </c>
      <c r="C68" s="6">
        <v>2020</v>
      </c>
      <c r="D68" s="6" t="s">
        <v>21</v>
      </c>
      <c r="E68" s="6">
        <v>1147</v>
      </c>
      <c r="F68" s="4">
        <v>74.548368055559877</v>
      </c>
      <c r="G68" s="4">
        <v>91.548368055559877</v>
      </c>
      <c r="H68" s="5">
        <v>1.8403134417682299</v>
      </c>
      <c r="I68" s="5">
        <v>14.481280546801399</v>
      </c>
      <c r="J68" s="5">
        <v>0</v>
      </c>
      <c r="K68" s="5">
        <v>0.84735420509874104</v>
      </c>
      <c r="L68" s="4">
        <v>12173.3945623577</v>
      </c>
      <c r="M68" s="4">
        <f t="shared" si="12"/>
        <v>24358.7891247154</v>
      </c>
      <c r="N68" s="4">
        <f t="shared" si="13"/>
        <v>24389.058555418178</v>
      </c>
      <c r="O68" s="11">
        <v>73.71503472223003</v>
      </c>
      <c r="P68" s="4">
        <v>77.548368055559877</v>
      </c>
      <c r="Q68" s="4">
        <v>91.02753472223003</v>
      </c>
      <c r="R68" s="4">
        <v>93.71503472223003</v>
      </c>
      <c r="S68" s="5">
        <v>1.7304076772374202</v>
      </c>
      <c r="T68" s="5">
        <v>1.9757404133774601</v>
      </c>
      <c r="U68" s="5">
        <v>11.9223508354172</v>
      </c>
      <c r="V68" s="5">
        <v>16.936890729583503</v>
      </c>
      <c r="W68" s="5">
        <v>0</v>
      </c>
      <c r="X68" s="5">
        <v>7.6843272472873994E-2</v>
      </c>
      <c r="Y68" s="5">
        <v>0.57771096028316804</v>
      </c>
      <c r="Z68" s="5">
        <v>1.0590666593982001</v>
      </c>
      <c r="AA68" s="11">
        <v>26.548368055559877</v>
      </c>
      <c r="AB68" s="4">
        <v>34.548368055559877</v>
      </c>
      <c r="AC68" s="4">
        <v>74.548368055559877</v>
      </c>
      <c r="AD68" s="4">
        <v>91.548368055559877</v>
      </c>
      <c r="AE68" s="5">
        <v>1.8403134417682299</v>
      </c>
      <c r="AF68" s="5">
        <v>14.481280546801399</v>
      </c>
      <c r="AG68" s="5">
        <v>0</v>
      </c>
      <c r="AH68" s="5">
        <v>0.84735420509874104</v>
      </c>
      <c r="AI68" s="4">
        <v>12173.3945623577</v>
      </c>
      <c r="AJ68" s="4">
        <f t="shared" si="14"/>
        <v>24362.7891247154</v>
      </c>
      <c r="AK68" s="4">
        <f t="shared" si="15"/>
        <v>24403.148365652436</v>
      </c>
      <c r="AL68" s="11">
        <f t="shared" si="16"/>
        <v>-4</v>
      </c>
      <c r="AM68" s="4">
        <f t="shared" si="17"/>
        <v>-14.089810234258039</v>
      </c>
    </row>
    <row r="69" spans="1:39" x14ac:dyDescent="0.4">
      <c r="A69" s="1">
        <v>67</v>
      </c>
      <c r="B69" s="6" t="s">
        <v>37</v>
      </c>
      <c r="C69" s="6">
        <v>2016</v>
      </c>
      <c r="D69" s="6" t="s">
        <v>21</v>
      </c>
      <c r="E69" s="6">
        <v>2758</v>
      </c>
      <c r="F69" s="4">
        <v>69.458159722219989</v>
      </c>
      <c r="G69" s="4">
        <v>89.458159722219989</v>
      </c>
      <c r="H69" s="5">
        <v>1.6895180997730999</v>
      </c>
      <c r="I69" s="5">
        <v>9.6618859483278694</v>
      </c>
      <c r="J69" s="5">
        <v>0</v>
      </c>
      <c r="K69" s="5">
        <v>0.376634906215988</v>
      </c>
      <c r="L69" s="4">
        <v>28775.6250732097</v>
      </c>
      <c r="M69" s="4">
        <f t="shared" si="12"/>
        <v>57563.250146419399</v>
      </c>
      <c r="N69" s="4">
        <f t="shared" si="13"/>
        <v>57598.783712769517</v>
      </c>
      <c r="O69" s="11">
        <v>69.331076388889869</v>
      </c>
      <c r="P69" s="4">
        <v>69.624826388890142</v>
      </c>
      <c r="Q69" s="4">
        <v>88.831076388889869</v>
      </c>
      <c r="R69" s="4">
        <v>89.541493055549836</v>
      </c>
      <c r="S69" s="5">
        <v>1.6233712180905899</v>
      </c>
      <c r="T69" s="5">
        <v>1.7547818009990599</v>
      </c>
      <c r="U69" s="5">
        <v>8.5371897472066696</v>
      </c>
      <c r="V69" s="5">
        <v>11.1921033076014</v>
      </c>
      <c r="W69" s="5">
        <v>0</v>
      </c>
      <c r="X69" s="5">
        <v>4.9891930812846701E-2</v>
      </c>
      <c r="Y69" s="5">
        <v>0.17650517807459901</v>
      </c>
      <c r="Z69" s="5">
        <v>0.55135709833632895</v>
      </c>
      <c r="AA69" s="11">
        <v>313.45815972221999</v>
      </c>
      <c r="AB69" s="4">
        <v>321.45815972221999</v>
      </c>
      <c r="AC69" s="4">
        <v>434.45815972221999</v>
      </c>
      <c r="AD69" s="4">
        <v>454.45815972221999</v>
      </c>
      <c r="AE69" s="5">
        <v>1.6138795697988901</v>
      </c>
      <c r="AF69" s="5">
        <v>8.0035794667060003</v>
      </c>
      <c r="AG69" s="5">
        <v>0</v>
      </c>
      <c r="AH69" s="5">
        <v>0.33231166700831599</v>
      </c>
      <c r="AI69" s="4">
        <v>28755.792889599601</v>
      </c>
      <c r="AJ69" s="4">
        <f t="shared" si="14"/>
        <v>57527.585779199202</v>
      </c>
      <c r="AK69" s="4">
        <f t="shared" si="15"/>
        <v>57574.963867666025</v>
      </c>
      <c r="AL69" s="11">
        <f t="shared" si="16"/>
        <v>35.664367220197164</v>
      </c>
      <c r="AM69" s="4">
        <f t="shared" si="17"/>
        <v>23.819845103491389</v>
      </c>
    </row>
    <row r="70" spans="1:39" x14ac:dyDescent="0.4">
      <c r="A70" s="1">
        <v>68</v>
      </c>
      <c r="B70" s="6" t="s">
        <v>37</v>
      </c>
      <c r="C70" s="6">
        <v>2017</v>
      </c>
      <c r="D70" s="6" t="s">
        <v>21</v>
      </c>
      <c r="E70" s="6">
        <v>1916</v>
      </c>
      <c r="F70" s="4">
        <v>77.409942129630053</v>
      </c>
      <c r="G70" s="4">
        <v>86.409942129630053</v>
      </c>
      <c r="H70" s="5">
        <v>0.94599903915713901</v>
      </c>
      <c r="I70" s="5">
        <v>17.700599784650599</v>
      </c>
      <c r="J70" s="5">
        <v>0</v>
      </c>
      <c r="K70" s="5">
        <v>0.771893514679309</v>
      </c>
      <c r="L70" s="4">
        <v>18950.639495402898</v>
      </c>
      <c r="M70" s="4">
        <f t="shared" si="12"/>
        <v>37913.278990805797</v>
      </c>
      <c r="N70" s="4">
        <f t="shared" si="13"/>
        <v>37946.626960556983</v>
      </c>
      <c r="O70" s="11">
        <v>77.326608796300206</v>
      </c>
      <c r="P70" s="4">
        <v>77.453692129629871</v>
      </c>
      <c r="Q70" s="4">
        <v>85.9932754629599</v>
      </c>
      <c r="R70" s="4">
        <v>86.409942129630053</v>
      </c>
      <c r="S70" s="5">
        <v>0.90176162883238598</v>
      </c>
      <c r="T70" s="5">
        <v>0.98679923141603798</v>
      </c>
      <c r="U70" s="5">
        <v>15.076092947386799</v>
      </c>
      <c r="V70" s="5">
        <v>20.403066557953302</v>
      </c>
      <c r="W70" s="5">
        <v>0</v>
      </c>
      <c r="X70" s="5">
        <v>6.3968503618564404E-2</v>
      </c>
      <c r="Y70" s="5">
        <v>0.50388152642533501</v>
      </c>
      <c r="Z70" s="5">
        <v>1.0324556836435701</v>
      </c>
      <c r="AA70" s="11">
        <v>5.4099421296300534</v>
      </c>
      <c r="AB70" s="4">
        <v>13.409942129630053</v>
      </c>
      <c r="AC70" s="4">
        <v>77.409942129630053</v>
      </c>
      <c r="AD70" s="4">
        <v>86.409942129630053</v>
      </c>
      <c r="AE70" s="5">
        <v>0.94599903915713901</v>
      </c>
      <c r="AF70" s="5">
        <v>17.700599784650599</v>
      </c>
      <c r="AG70" s="5">
        <v>0</v>
      </c>
      <c r="AH70" s="5">
        <v>0.771893514679309</v>
      </c>
      <c r="AI70" s="4">
        <v>18950.639495402898</v>
      </c>
      <c r="AJ70" s="4">
        <f t="shared" si="14"/>
        <v>37917.278990805797</v>
      </c>
      <c r="AK70" s="4">
        <f t="shared" si="15"/>
        <v>37961.742950474043</v>
      </c>
      <c r="AL70" s="11">
        <f t="shared" si="16"/>
        <v>-4</v>
      </c>
      <c r="AM70" s="4">
        <f t="shared" si="17"/>
        <v>-15.115989917059778</v>
      </c>
    </row>
    <row r="71" spans="1:39" x14ac:dyDescent="0.4">
      <c r="A71" s="1">
        <v>69</v>
      </c>
      <c r="B71" s="6" t="s">
        <v>37</v>
      </c>
      <c r="C71" s="6">
        <v>2018</v>
      </c>
      <c r="D71" s="6" t="s">
        <v>21</v>
      </c>
      <c r="E71" s="6">
        <v>1227</v>
      </c>
      <c r="F71" s="4">
        <v>81.37487268517998</v>
      </c>
      <c r="G71" s="4">
        <v>95.37487268517998</v>
      </c>
      <c r="H71" s="5">
        <v>1.30977186540294</v>
      </c>
      <c r="I71" s="5">
        <v>13.7935728305404</v>
      </c>
      <c r="J71" s="5">
        <v>0</v>
      </c>
      <c r="K71" s="5">
        <v>0.56698278743235497</v>
      </c>
      <c r="L71" s="4">
        <v>12698.8826532902</v>
      </c>
      <c r="M71" s="4">
        <f t="shared" si="12"/>
        <v>25409.765306580401</v>
      </c>
      <c r="N71" s="4">
        <f t="shared" si="13"/>
        <v>25440.439271248666</v>
      </c>
      <c r="O71" s="11">
        <v>54.62487268517998</v>
      </c>
      <c r="P71" s="4">
        <v>54.62487268517998</v>
      </c>
      <c r="Q71" s="4">
        <v>94.87487268517998</v>
      </c>
      <c r="R71" s="4">
        <v>95.418622685179798</v>
      </c>
      <c r="S71" s="5">
        <v>1.2467007352323001</v>
      </c>
      <c r="T71" s="5">
        <v>1.3887940718903</v>
      </c>
      <c r="U71" s="5">
        <v>10.237673913634101</v>
      </c>
      <c r="V71" s="5">
        <v>14.6859964011363</v>
      </c>
      <c r="W71" s="5">
        <v>0</v>
      </c>
      <c r="X71" s="5">
        <v>6.6656538588954095E-2</v>
      </c>
      <c r="Y71" s="5">
        <v>0.35085205515054102</v>
      </c>
      <c r="Z71" s="5">
        <v>0.71780847134722303</v>
      </c>
      <c r="AA71" s="11">
        <v>81.37487268517998</v>
      </c>
      <c r="AB71" s="4">
        <v>95.37487268517998</v>
      </c>
      <c r="AC71" s="4">
        <v>120.37487268517998</v>
      </c>
      <c r="AD71" s="4">
        <v>128.37487268517998</v>
      </c>
      <c r="AE71" s="5">
        <v>1.22635294761321</v>
      </c>
      <c r="AF71" s="5">
        <v>8.5226980632389999</v>
      </c>
      <c r="AG71" s="5">
        <v>0</v>
      </c>
      <c r="AH71" s="5">
        <v>6.7713112817187199E-2</v>
      </c>
      <c r="AI71" s="4">
        <v>12813.273191835</v>
      </c>
      <c r="AJ71" s="4">
        <f t="shared" si="14"/>
        <v>25642.54638367</v>
      </c>
      <c r="AK71" s="4">
        <f t="shared" si="15"/>
        <v>25683.445003227687</v>
      </c>
      <c r="AL71" s="11">
        <f t="shared" si="16"/>
        <v>-232.78107708959942</v>
      </c>
      <c r="AM71" s="4">
        <f t="shared" si="17"/>
        <v>-243.00573197902122</v>
      </c>
    </row>
    <row r="72" spans="1:39" x14ac:dyDescent="0.4">
      <c r="A72" s="1">
        <v>70</v>
      </c>
      <c r="B72" s="6" t="s">
        <v>37</v>
      </c>
      <c r="C72" s="6">
        <v>2018</v>
      </c>
      <c r="D72" s="6" t="s">
        <v>20</v>
      </c>
      <c r="E72" s="6">
        <v>2855</v>
      </c>
      <c r="F72" s="4">
        <v>246.33383101851996</v>
      </c>
      <c r="G72" s="4">
        <v>307.33383101851996</v>
      </c>
      <c r="H72" s="5">
        <v>1.0159243330813801</v>
      </c>
      <c r="I72" s="5">
        <v>5.4644158874660498</v>
      </c>
      <c r="J72" s="5">
        <v>0</v>
      </c>
      <c r="K72" s="5">
        <v>0.18888796190500201</v>
      </c>
      <c r="L72" s="4">
        <v>29017.769107896602</v>
      </c>
      <c r="M72" s="4">
        <f t="shared" si="12"/>
        <v>58047.538215793204</v>
      </c>
      <c r="N72" s="4">
        <f t="shared" si="13"/>
        <v>58083.279178525743</v>
      </c>
      <c r="O72" s="11">
        <v>245.99633101851987</v>
      </c>
      <c r="P72" s="4">
        <v>246.41716435184981</v>
      </c>
      <c r="Q72" s="4">
        <v>306.50049768519011</v>
      </c>
      <c r="R72" s="4">
        <v>307.58383101851996</v>
      </c>
      <c r="S72" s="5">
        <v>0.98574597579688805</v>
      </c>
      <c r="T72" s="5">
        <v>1.05613231090725</v>
      </c>
      <c r="U72" s="5">
        <v>5.0381613865604304</v>
      </c>
      <c r="V72" s="5">
        <v>5.9327275033422406</v>
      </c>
      <c r="W72" s="5">
        <v>0</v>
      </c>
      <c r="X72" s="5">
        <v>8.3585218645792297E-2</v>
      </c>
      <c r="Y72" s="5">
        <v>5.80390377385279E-2</v>
      </c>
      <c r="Z72" s="5">
        <v>0.28970707326852002</v>
      </c>
      <c r="AA72" s="11">
        <v>246.33383101851996</v>
      </c>
      <c r="AB72" s="4">
        <v>270.33383101851996</v>
      </c>
      <c r="AC72" s="4">
        <v>299.33383101851996</v>
      </c>
      <c r="AD72" s="4">
        <v>307.33383101851996</v>
      </c>
      <c r="AE72" s="5">
        <v>1.09079815175779</v>
      </c>
      <c r="AF72" s="5">
        <v>8.4183897190786592</v>
      </c>
      <c r="AG72" s="5">
        <v>0</v>
      </c>
      <c r="AH72" s="5">
        <v>0.276176442168868</v>
      </c>
      <c r="AI72" s="4">
        <v>28885.449612403601</v>
      </c>
      <c r="AJ72" s="4">
        <f t="shared" si="14"/>
        <v>57786.899224807203</v>
      </c>
      <c r="AK72" s="4">
        <f t="shared" si="15"/>
        <v>57834.553841783927</v>
      </c>
      <c r="AL72" s="11">
        <f t="shared" si="16"/>
        <v>260.63899098600086</v>
      </c>
      <c r="AM72" s="4">
        <f t="shared" si="17"/>
        <v>248.72533674181614</v>
      </c>
    </row>
    <row r="73" spans="1:39" x14ac:dyDescent="0.4">
      <c r="A73" s="1">
        <v>71</v>
      </c>
      <c r="B73" s="6" t="s">
        <v>37</v>
      </c>
      <c r="C73" s="6">
        <v>2019</v>
      </c>
      <c r="D73" s="6" t="s">
        <v>21</v>
      </c>
      <c r="E73" s="6">
        <v>1300</v>
      </c>
      <c r="F73" s="4">
        <v>82.624675925930205</v>
      </c>
      <c r="G73" s="4">
        <v>96.624675925930205</v>
      </c>
      <c r="H73" s="5">
        <v>2.5291879013867002</v>
      </c>
      <c r="I73" s="5">
        <v>12.693593488525899</v>
      </c>
      <c r="J73" s="5">
        <v>0</v>
      </c>
      <c r="K73" s="5">
        <v>0.60632977010890499</v>
      </c>
      <c r="L73" s="4">
        <v>14207.119838598601</v>
      </c>
      <c r="M73" s="4">
        <f t="shared" si="12"/>
        <v>28426.239677197202</v>
      </c>
      <c r="N73" s="4">
        <f t="shared" si="13"/>
        <v>28457.260394457899</v>
      </c>
      <c r="O73" s="11">
        <v>82.374675925930205</v>
      </c>
      <c r="P73" s="4">
        <v>83.541342592599904</v>
      </c>
      <c r="Q73" s="4">
        <v>96.497592592600085</v>
      </c>
      <c r="R73" s="4">
        <v>96.874675925930205</v>
      </c>
      <c r="S73" s="5">
        <v>2.41071561540506</v>
      </c>
      <c r="T73" s="5">
        <v>2.6935479555656503</v>
      </c>
      <c r="U73" s="5">
        <v>10.692621820408901</v>
      </c>
      <c r="V73" s="5">
        <v>15.268839265267399</v>
      </c>
      <c r="W73" s="5">
        <v>0</v>
      </c>
      <c r="X73" s="5">
        <v>8.1386095168208203E-2</v>
      </c>
      <c r="Y73" s="5">
        <v>0.394968907668592</v>
      </c>
      <c r="Z73" s="5">
        <v>0.80562849372848</v>
      </c>
      <c r="AA73" s="11">
        <v>82.624675925930205</v>
      </c>
      <c r="AB73" s="4">
        <v>96.624675925930205</v>
      </c>
      <c r="AC73" s="4">
        <v>135.62467592593021</v>
      </c>
      <c r="AD73" s="4">
        <v>151.62467592593021</v>
      </c>
      <c r="AE73" s="5">
        <v>1.97986668349728</v>
      </c>
      <c r="AF73" s="5">
        <v>8.8240909719723799</v>
      </c>
      <c r="AG73" s="5">
        <v>0</v>
      </c>
      <c r="AH73" s="5">
        <v>0.24260255601911501</v>
      </c>
      <c r="AI73" s="4">
        <v>14162.899471754299</v>
      </c>
      <c r="AJ73" s="4">
        <f t="shared" si="14"/>
        <v>28341.798943508598</v>
      </c>
      <c r="AK73" s="4">
        <f t="shared" si="15"/>
        <v>28383.159899856197</v>
      </c>
      <c r="AL73" s="11">
        <f t="shared" si="16"/>
        <v>84.440733688603359</v>
      </c>
      <c r="AM73" s="4">
        <f t="shared" si="17"/>
        <v>74.100494601701939</v>
      </c>
    </row>
    <row r="74" spans="1:39" x14ac:dyDescent="0.4">
      <c r="A74" s="1">
        <v>72</v>
      </c>
      <c r="B74" s="6" t="s">
        <v>38</v>
      </c>
      <c r="C74" s="6">
        <v>2016</v>
      </c>
      <c r="D74" s="6" t="s">
        <v>20</v>
      </c>
      <c r="E74" s="6">
        <v>1661</v>
      </c>
      <c r="F74" s="4">
        <v>230.28949074073989</v>
      </c>
      <c r="G74" s="4">
        <v>372.28949074073989</v>
      </c>
      <c r="H74" s="5">
        <v>0.91840816894058797</v>
      </c>
      <c r="I74" s="5">
        <v>4.8149711470846794</v>
      </c>
      <c r="J74" s="5">
        <v>0</v>
      </c>
      <c r="K74" s="5">
        <v>0.28336455636926799</v>
      </c>
      <c r="L74" s="4">
        <v>17018.974114728298</v>
      </c>
      <c r="M74" s="4">
        <f t="shared" si="12"/>
        <v>34049.948229456597</v>
      </c>
      <c r="N74" s="4">
        <f t="shared" si="13"/>
        <v>34082.439280114275</v>
      </c>
      <c r="O74" s="11">
        <v>229.95615740741005</v>
      </c>
      <c r="P74" s="4">
        <v>230.53949074073989</v>
      </c>
      <c r="Q74" s="4">
        <v>371.70615740741005</v>
      </c>
      <c r="R74" s="4">
        <v>372.78949074073989</v>
      </c>
      <c r="S74" s="5">
        <v>0.87209420325407594</v>
      </c>
      <c r="T74" s="5">
        <v>0.96796643890405898</v>
      </c>
      <c r="U74" s="5">
        <v>4.4335310736204798</v>
      </c>
      <c r="V74" s="5">
        <v>5.1352861842079403</v>
      </c>
      <c r="W74" s="5">
        <v>0</v>
      </c>
      <c r="X74" s="5">
        <v>6.7235428860525401E-2</v>
      </c>
      <c r="Y74" s="5">
        <v>0.16632049818515701</v>
      </c>
      <c r="Z74" s="5">
        <v>0.36842222512217898</v>
      </c>
      <c r="AA74" s="11">
        <v>230.28949074073989</v>
      </c>
      <c r="AB74" s="4">
        <v>283.28949074073989</v>
      </c>
      <c r="AC74" s="4">
        <v>291.28949074073989</v>
      </c>
      <c r="AD74" s="4">
        <v>338.28949074073989</v>
      </c>
      <c r="AE74" s="5">
        <v>0.93095954083670995</v>
      </c>
      <c r="AF74" s="5">
        <v>4.913394734972</v>
      </c>
      <c r="AG74" s="5">
        <v>0</v>
      </c>
      <c r="AH74" s="5">
        <v>0.28125684506555299</v>
      </c>
      <c r="AI74" s="4">
        <v>17017.418024303701</v>
      </c>
      <c r="AJ74" s="4">
        <f t="shared" si="14"/>
        <v>34050.836048607402</v>
      </c>
      <c r="AK74" s="4">
        <f t="shared" si="15"/>
        <v>34094.157449484308</v>
      </c>
      <c r="AL74" s="11">
        <f t="shared" si="16"/>
        <v>-0.88781915080471663</v>
      </c>
      <c r="AM74" s="4">
        <f t="shared" si="17"/>
        <v>-11.718169370033138</v>
      </c>
    </row>
    <row r="75" spans="1:39" x14ac:dyDescent="0.4">
      <c r="A75" s="1">
        <v>73</v>
      </c>
      <c r="B75" s="6" t="s">
        <v>38</v>
      </c>
      <c r="C75" s="6">
        <v>2017</v>
      </c>
      <c r="D75" s="6" t="s">
        <v>21</v>
      </c>
      <c r="E75" s="6">
        <v>1456</v>
      </c>
      <c r="F75" s="4">
        <v>66.498020833329974</v>
      </c>
      <c r="G75" s="4">
        <v>74.498020833329974</v>
      </c>
      <c r="H75" s="5">
        <v>0.94680641996732195</v>
      </c>
      <c r="I75" s="5">
        <v>12.029397368681101</v>
      </c>
      <c r="J75" s="5">
        <v>0</v>
      </c>
      <c r="K75" s="5">
        <v>0.64582873367395599</v>
      </c>
      <c r="L75" s="4">
        <v>14367.204343796</v>
      </c>
      <c r="M75" s="4">
        <f t="shared" si="12"/>
        <v>28746.408687592</v>
      </c>
      <c r="N75" s="4">
        <f t="shared" si="13"/>
        <v>28778.109376964541</v>
      </c>
      <c r="O75" s="11">
        <v>65.704270833330156</v>
      </c>
      <c r="P75" s="4">
        <v>66.414687500000127</v>
      </c>
      <c r="Q75" s="4">
        <v>74.414687500000127</v>
      </c>
      <c r="R75" s="4">
        <v>74.498020833329974</v>
      </c>
      <c r="S75" s="5">
        <v>0.89110289072350601</v>
      </c>
      <c r="T75" s="5">
        <v>0.98260871455029997</v>
      </c>
      <c r="U75" s="5">
        <v>10.1046052686737</v>
      </c>
      <c r="V75" s="5">
        <v>14.4387056106759</v>
      </c>
      <c r="W75" s="5">
        <v>0</v>
      </c>
      <c r="X75" s="5">
        <v>5.6935302739001603E-2</v>
      </c>
      <c r="Y75" s="5">
        <v>0.30648624825985399</v>
      </c>
      <c r="Z75" s="5">
        <v>0.93046311927210901</v>
      </c>
      <c r="AA75" s="11">
        <v>38.498020833329974</v>
      </c>
      <c r="AB75" s="4">
        <v>46.498020833329974</v>
      </c>
      <c r="AC75" s="4">
        <v>66.498020833329974</v>
      </c>
      <c r="AD75" s="4">
        <v>74.498020833329974</v>
      </c>
      <c r="AE75" s="5">
        <v>0.95087921457081592</v>
      </c>
      <c r="AF75" s="5">
        <v>10.8058879900164</v>
      </c>
      <c r="AG75" s="5">
        <v>0</v>
      </c>
      <c r="AH75" s="5">
        <v>0.52413532064258395</v>
      </c>
      <c r="AI75" s="4">
        <v>14393.098536322001</v>
      </c>
      <c r="AJ75" s="4">
        <f t="shared" si="14"/>
        <v>28802.197072644001</v>
      </c>
      <c r="AK75" s="4">
        <f t="shared" si="15"/>
        <v>28844.464658474055</v>
      </c>
      <c r="AL75" s="11">
        <f t="shared" si="16"/>
        <v>-55.788385052001104</v>
      </c>
      <c r="AM75" s="4">
        <f t="shared" si="17"/>
        <v>-66.355281509513588</v>
      </c>
    </row>
    <row r="76" spans="1:39" x14ac:dyDescent="0.4">
      <c r="A76" s="1">
        <v>74</v>
      </c>
      <c r="B76" s="6" t="s">
        <v>38</v>
      </c>
      <c r="C76" s="6">
        <v>2017</v>
      </c>
      <c r="D76" s="6" t="s">
        <v>20</v>
      </c>
      <c r="E76" s="6">
        <v>1235</v>
      </c>
      <c r="F76" s="4">
        <v>244.24641203704005</v>
      </c>
      <c r="G76" s="4">
        <v>300.66587962963013</v>
      </c>
      <c r="H76" s="5">
        <v>0.87114301269795003</v>
      </c>
      <c r="I76" s="5">
        <v>11.236685900162</v>
      </c>
      <c r="J76" s="5">
        <v>0</v>
      </c>
      <c r="K76" s="5">
        <v>0.30864103002857401</v>
      </c>
      <c r="L76" s="4">
        <v>12332.405484971399</v>
      </c>
      <c r="M76" s="4">
        <f t="shared" si="12"/>
        <v>24676.810969942799</v>
      </c>
      <c r="N76" s="4">
        <f t="shared" si="13"/>
        <v>24707.523927437171</v>
      </c>
      <c r="O76" s="11">
        <v>243.78599537037007</v>
      </c>
      <c r="P76" s="4">
        <v>244.49641203704005</v>
      </c>
      <c r="Q76" s="4">
        <v>300.58254629629982</v>
      </c>
      <c r="R76" s="4">
        <v>300.66587962963013</v>
      </c>
      <c r="S76" s="5">
        <v>0.82291082737738308</v>
      </c>
      <c r="T76" s="5">
        <v>0.93082060470252703</v>
      </c>
      <c r="U76" s="5">
        <v>9.6921433605411291</v>
      </c>
      <c r="V76" s="5">
        <v>12.846703817098799</v>
      </c>
      <c r="W76" s="5">
        <v>0</v>
      </c>
      <c r="X76" s="5">
        <v>7.8913834309491906E-2</v>
      </c>
      <c r="Y76" s="5">
        <v>0.119974681078861</v>
      </c>
      <c r="Z76" s="5">
        <v>0.47267669845316301</v>
      </c>
      <c r="AA76" s="11">
        <v>244.24641203704005</v>
      </c>
      <c r="AB76" s="4">
        <v>252.24641203704005</v>
      </c>
      <c r="AC76" s="4">
        <v>272.24641203704005</v>
      </c>
      <c r="AD76" s="4">
        <v>300.66587962963013</v>
      </c>
      <c r="AE76" s="5">
        <v>0.87959378202452398</v>
      </c>
      <c r="AF76" s="5">
        <v>12.909450294324001</v>
      </c>
      <c r="AG76" s="5">
        <v>0</v>
      </c>
      <c r="AH76" s="5">
        <v>0.351608051768242</v>
      </c>
      <c r="AI76" s="4">
        <v>12299.315001364001</v>
      </c>
      <c r="AJ76" s="4">
        <f t="shared" si="14"/>
        <v>24614.630002728001</v>
      </c>
      <c r="AK76" s="4">
        <f t="shared" si="15"/>
        <v>24655.5806127205</v>
      </c>
      <c r="AL76" s="11">
        <f t="shared" si="16"/>
        <v>62.18096721479742</v>
      </c>
      <c r="AM76" s="4">
        <f t="shared" si="17"/>
        <v>51.943314716671011</v>
      </c>
    </row>
    <row r="77" spans="1:39" x14ac:dyDescent="0.4">
      <c r="A77" s="1">
        <v>75</v>
      </c>
      <c r="B77" s="6" t="s">
        <v>38</v>
      </c>
      <c r="C77" s="6">
        <v>2018</v>
      </c>
      <c r="D77" s="6" t="s">
        <v>21</v>
      </c>
      <c r="E77" s="6">
        <v>1408</v>
      </c>
      <c r="F77" s="4">
        <v>68.710601851849788</v>
      </c>
      <c r="G77" s="4">
        <v>76.710601851849788</v>
      </c>
      <c r="H77" s="5">
        <v>1.1898441582116199</v>
      </c>
      <c r="I77" s="5">
        <v>12.8741501693725</v>
      </c>
      <c r="J77" s="5">
        <v>0</v>
      </c>
      <c r="K77" s="5">
        <v>0.58463141693183196</v>
      </c>
      <c r="L77" s="4">
        <v>14227.0479424924</v>
      </c>
      <c r="M77" s="4">
        <f t="shared" si="12"/>
        <v>28466.095884984799</v>
      </c>
      <c r="N77" s="4">
        <f t="shared" si="13"/>
        <v>28497.595438205106</v>
      </c>
      <c r="O77" s="11">
        <v>68.460601851849788</v>
      </c>
      <c r="P77" s="4">
        <v>69.543935185180089</v>
      </c>
      <c r="Q77" s="4">
        <v>76.627268518519941</v>
      </c>
      <c r="R77" s="4">
        <v>76.793935185180089</v>
      </c>
      <c r="S77" s="5">
        <v>1.1222542717441999</v>
      </c>
      <c r="T77" s="5">
        <v>1.25623639568085</v>
      </c>
      <c r="U77" s="5">
        <v>10.3948212268945</v>
      </c>
      <c r="V77" s="5">
        <v>15.7601879692113</v>
      </c>
      <c r="W77" s="5">
        <v>0</v>
      </c>
      <c r="X77" s="5">
        <v>7.1349605547936304E-2</v>
      </c>
      <c r="Y77" s="5">
        <v>0.31511347198227302</v>
      </c>
      <c r="Z77" s="5">
        <v>0.90119748199002203</v>
      </c>
      <c r="AA77" s="11">
        <v>303.71060185184979</v>
      </c>
      <c r="AB77" s="4">
        <v>311.71060185184979</v>
      </c>
      <c r="AC77" s="4">
        <v>433.71060185184979</v>
      </c>
      <c r="AD77" s="4">
        <v>441.71060185184979</v>
      </c>
      <c r="AE77" s="5">
        <v>1.1898441582116199</v>
      </c>
      <c r="AF77" s="5">
        <v>12.8741501693725</v>
      </c>
      <c r="AG77" s="5">
        <v>0</v>
      </c>
      <c r="AH77" s="5">
        <v>0.58463141693183196</v>
      </c>
      <c r="AI77" s="4">
        <v>14227.0479424924</v>
      </c>
      <c r="AJ77" s="4">
        <f t="shared" si="14"/>
        <v>28470.095884984799</v>
      </c>
      <c r="AK77" s="4">
        <f t="shared" si="15"/>
        <v>28512.095289278543</v>
      </c>
      <c r="AL77" s="11">
        <f t="shared" si="16"/>
        <v>-4</v>
      </c>
      <c r="AM77" s="4">
        <f t="shared" si="17"/>
        <v>-14.49985107343673</v>
      </c>
    </row>
    <row r="78" spans="1:39" x14ac:dyDescent="0.4">
      <c r="A78" s="1">
        <v>76</v>
      </c>
      <c r="B78" s="6" t="s">
        <v>38</v>
      </c>
      <c r="C78" s="6">
        <v>2020</v>
      </c>
      <c r="D78" s="6" t="s">
        <v>21</v>
      </c>
      <c r="E78" s="6">
        <v>1768</v>
      </c>
      <c r="F78" s="4">
        <v>61.412106481479896</v>
      </c>
      <c r="G78" s="4">
        <v>78.412106481479896</v>
      </c>
      <c r="H78" s="5">
        <v>1.25844568374304</v>
      </c>
      <c r="I78" s="5">
        <v>9.2471818788899718</v>
      </c>
      <c r="J78" s="5">
        <v>0</v>
      </c>
      <c r="K78" s="5">
        <v>0.478341419044785</v>
      </c>
      <c r="L78" s="4">
        <v>18145.2284056682</v>
      </c>
      <c r="M78" s="4">
        <f t="shared" si="12"/>
        <v>36302.4568113364</v>
      </c>
      <c r="N78" s="4">
        <f t="shared" si="13"/>
        <v>36335.322436795585</v>
      </c>
      <c r="O78" s="11">
        <v>61.078773148150049</v>
      </c>
      <c r="P78" s="4">
        <v>61.662106481479896</v>
      </c>
      <c r="Q78" s="4">
        <v>78.110023148150049</v>
      </c>
      <c r="R78" s="4">
        <v>78.495439814810197</v>
      </c>
      <c r="S78" s="5">
        <v>1.2003860791311098</v>
      </c>
      <c r="T78" s="5">
        <v>1.32877656561686</v>
      </c>
      <c r="U78" s="5">
        <v>8.0594022233407401</v>
      </c>
      <c r="V78" s="5">
        <v>10.5089230202341</v>
      </c>
      <c r="W78" s="5">
        <v>0</v>
      </c>
      <c r="X78" s="5">
        <v>6.7677750248206894E-2</v>
      </c>
      <c r="Y78" s="5">
        <v>0.27327628952237998</v>
      </c>
      <c r="Z78" s="5">
        <v>0.66425863273287999</v>
      </c>
      <c r="AA78" s="11">
        <v>315.4121064814799</v>
      </c>
      <c r="AB78" s="4">
        <v>323.4121064814799</v>
      </c>
      <c r="AC78" s="4">
        <v>426.4121064814799</v>
      </c>
      <c r="AD78" s="4">
        <v>443.4121064814799</v>
      </c>
      <c r="AE78" s="5">
        <v>1.25844568374304</v>
      </c>
      <c r="AF78" s="5">
        <v>9.2471818788899718</v>
      </c>
      <c r="AG78" s="5">
        <v>0</v>
      </c>
      <c r="AH78" s="5">
        <v>0.478341419044785</v>
      </c>
      <c r="AI78" s="4">
        <v>18145.2284056682</v>
      </c>
      <c r="AJ78" s="4">
        <f t="shared" si="14"/>
        <v>36306.4568113364</v>
      </c>
      <c r="AK78" s="4">
        <f t="shared" si="15"/>
        <v>36350.277645281982</v>
      </c>
      <c r="AL78" s="11">
        <f t="shared" si="16"/>
        <v>-4</v>
      </c>
      <c r="AM78" s="4">
        <f t="shared" si="17"/>
        <v>-14.955208486397169</v>
      </c>
    </row>
    <row r="79" spans="1:39" x14ac:dyDescent="0.4">
      <c r="A79" s="1">
        <v>77</v>
      </c>
      <c r="B79" s="6" t="s">
        <v>39</v>
      </c>
      <c r="C79" s="6">
        <v>2016</v>
      </c>
      <c r="D79" s="6" t="s">
        <v>20</v>
      </c>
      <c r="E79" s="6">
        <v>2657</v>
      </c>
      <c r="F79" s="4">
        <v>224.37619212963</v>
      </c>
      <c r="G79" s="4">
        <v>235.37619212963</v>
      </c>
      <c r="H79" s="5">
        <v>2.3657481954517698</v>
      </c>
      <c r="I79" s="5">
        <v>8.6318259147262602</v>
      </c>
      <c r="J79" s="5">
        <v>0</v>
      </c>
      <c r="K79" s="5">
        <v>0.283567455853593</v>
      </c>
      <c r="L79" s="4">
        <v>28442.936826495301</v>
      </c>
      <c r="M79" s="4">
        <f t="shared" si="12"/>
        <v>56897.873652990602</v>
      </c>
      <c r="N79" s="4">
        <f t="shared" si="13"/>
        <v>56933.18337066516</v>
      </c>
      <c r="O79" s="11">
        <v>224.04285879630015</v>
      </c>
      <c r="P79" s="4">
        <v>224.70952546295985</v>
      </c>
      <c r="Q79" s="4">
        <v>234.79285879630015</v>
      </c>
      <c r="R79" s="4">
        <v>235.54285879630015</v>
      </c>
      <c r="S79" s="5">
        <v>2.2802955897570301</v>
      </c>
      <c r="T79" s="5">
        <v>2.4537887473371001</v>
      </c>
      <c r="U79" s="5">
        <v>6.9900364902225105</v>
      </c>
      <c r="V79" s="5">
        <v>10.256733430268799</v>
      </c>
      <c r="W79" s="5">
        <v>0</v>
      </c>
      <c r="X79" s="5">
        <v>5.7612655509152101E-2</v>
      </c>
      <c r="Y79" s="5">
        <v>0.104276180891355</v>
      </c>
      <c r="Z79" s="5">
        <v>0.50656269947653199</v>
      </c>
      <c r="AA79" s="11">
        <v>168.37619212963</v>
      </c>
      <c r="AB79" s="4">
        <v>235.37619212963</v>
      </c>
      <c r="AC79" s="4">
        <v>308.37619212963</v>
      </c>
      <c r="AD79" s="4">
        <v>324.37619212963</v>
      </c>
      <c r="AE79" s="5">
        <v>0.829642341131966</v>
      </c>
      <c r="AF79" s="5">
        <v>4.0956639360331497</v>
      </c>
      <c r="AG79" s="5">
        <v>0</v>
      </c>
      <c r="AH79" s="5">
        <v>0</v>
      </c>
      <c r="AI79" s="4">
        <v>27818.505525238601</v>
      </c>
      <c r="AJ79" s="4">
        <f t="shared" si="14"/>
        <v>55653.011050477202</v>
      </c>
      <c r="AK79" s="4">
        <f t="shared" si="15"/>
        <v>55700.090674043284</v>
      </c>
      <c r="AL79" s="11">
        <f t="shared" si="16"/>
        <v>1244.8626025133999</v>
      </c>
      <c r="AM79" s="4">
        <f t="shared" si="17"/>
        <v>1233.0926966218758</v>
      </c>
    </row>
    <row r="80" spans="1:39" x14ac:dyDescent="0.4">
      <c r="A80" s="1">
        <v>78</v>
      </c>
      <c r="B80" s="6" t="s">
        <v>39</v>
      </c>
      <c r="C80" s="6">
        <v>2017</v>
      </c>
      <c r="D80" s="6" t="s">
        <v>21</v>
      </c>
      <c r="E80" s="6">
        <v>2060</v>
      </c>
      <c r="F80" s="4">
        <v>54.459837962960137</v>
      </c>
      <c r="G80" s="4">
        <v>91.459837962960137</v>
      </c>
      <c r="H80" s="5">
        <v>2.7370045780784298</v>
      </c>
      <c r="I80" s="5">
        <v>5.1856263541174199</v>
      </c>
      <c r="J80" s="5">
        <v>0</v>
      </c>
      <c r="K80" s="5">
        <v>0.31269014472172602</v>
      </c>
      <c r="L80" s="4">
        <v>22729.824021091299</v>
      </c>
      <c r="M80" s="4">
        <f t="shared" si="12"/>
        <v>45471.648042182598</v>
      </c>
      <c r="N80" s="4">
        <f t="shared" si="13"/>
        <v>45505.430809753299</v>
      </c>
      <c r="O80" s="11">
        <v>53.999421296290166</v>
      </c>
      <c r="P80" s="4">
        <v>54.836921296289802</v>
      </c>
      <c r="Q80" s="4">
        <v>90.582754629630017</v>
      </c>
      <c r="R80" s="4">
        <v>91.709837962960137</v>
      </c>
      <c r="S80" s="5">
        <v>2.61749048604295</v>
      </c>
      <c r="T80" s="5">
        <v>2.8656298558806004</v>
      </c>
      <c r="U80" s="5">
        <v>4.5717157556550303</v>
      </c>
      <c r="V80" s="5">
        <v>5.9080803817611702</v>
      </c>
      <c r="W80" s="5">
        <v>0</v>
      </c>
      <c r="X80" s="5">
        <v>6.7092270532573994E-2</v>
      </c>
      <c r="Y80" s="5">
        <v>0.167066363501852</v>
      </c>
      <c r="Z80" s="5">
        <v>0.39948628874932801</v>
      </c>
      <c r="AA80" s="11">
        <v>54.459837962960101</v>
      </c>
      <c r="AB80" s="4">
        <v>62.459837962960137</v>
      </c>
      <c r="AC80" s="4">
        <v>83.459837962960137</v>
      </c>
      <c r="AD80" s="4">
        <v>91.459837962960137</v>
      </c>
      <c r="AE80" s="5">
        <v>2.94119459299871</v>
      </c>
      <c r="AF80" s="5">
        <v>9.9315707050343107</v>
      </c>
      <c r="AG80" s="5">
        <v>0</v>
      </c>
      <c r="AH80" s="5">
        <v>0.63815043520784998</v>
      </c>
      <c r="AI80" s="4">
        <v>22642.4079613377</v>
      </c>
      <c r="AJ80" s="4">
        <f t="shared" si="14"/>
        <v>45300.8159226754</v>
      </c>
      <c r="AK80" s="4">
        <f t="shared" si="15"/>
        <v>45345.859612769666</v>
      </c>
      <c r="AL80" s="11">
        <f t="shared" si="16"/>
        <v>170.83211950719851</v>
      </c>
      <c r="AM80" s="4">
        <f t="shared" si="17"/>
        <v>159.57119698363385</v>
      </c>
    </row>
    <row r="81" spans="1:39" x14ac:dyDescent="0.4">
      <c r="A81" s="1">
        <v>79</v>
      </c>
      <c r="B81" s="6" t="s">
        <v>39</v>
      </c>
      <c r="C81" s="6">
        <v>2017</v>
      </c>
      <c r="D81" s="6" t="s">
        <v>20</v>
      </c>
      <c r="E81" s="6">
        <v>2414</v>
      </c>
      <c r="F81" s="4">
        <v>312.29405092593015</v>
      </c>
      <c r="G81" s="4">
        <v>323.99194444443992</v>
      </c>
      <c r="H81" s="5">
        <v>2.44778255582355</v>
      </c>
      <c r="I81" s="5">
        <v>7.1493911776828503</v>
      </c>
      <c r="J81" s="5">
        <v>0</v>
      </c>
      <c r="K81" s="5">
        <v>0.20457999336694799</v>
      </c>
      <c r="L81" s="4">
        <v>25879.467592819899</v>
      </c>
      <c r="M81" s="4">
        <f t="shared" si="12"/>
        <v>51770.935185639799</v>
      </c>
      <c r="N81" s="4">
        <f t="shared" si="13"/>
        <v>51805.669428049747</v>
      </c>
      <c r="O81" s="11">
        <v>311.53988425925991</v>
      </c>
      <c r="P81" s="4">
        <v>312.75446759260012</v>
      </c>
      <c r="Q81" s="4">
        <v>323.6148611111098</v>
      </c>
      <c r="R81" s="4">
        <v>323.99194444443992</v>
      </c>
      <c r="S81" s="5">
        <v>2.36517366541326</v>
      </c>
      <c r="T81" s="5">
        <v>2.5423146795520402</v>
      </c>
      <c r="U81" s="5">
        <v>5.58627167482007</v>
      </c>
      <c r="V81" s="5">
        <v>8.7802205132346813</v>
      </c>
      <c r="W81" s="5">
        <v>0</v>
      </c>
      <c r="X81" s="5">
        <v>4.4573735385407598E-2</v>
      </c>
      <c r="Y81" s="5">
        <v>0</v>
      </c>
      <c r="Z81" s="5">
        <v>0.50123053516774896</v>
      </c>
      <c r="AA81" s="11">
        <v>280.29405092593015</v>
      </c>
      <c r="AB81" s="4">
        <v>292.29405092593015</v>
      </c>
      <c r="AC81" s="4">
        <v>312.29405092593015</v>
      </c>
      <c r="AD81" s="4">
        <v>323.99194444443992</v>
      </c>
      <c r="AE81" s="5">
        <v>1.9601140776819299</v>
      </c>
      <c r="AF81" s="5">
        <v>6.8088423949394805</v>
      </c>
      <c r="AG81" s="5">
        <v>0</v>
      </c>
      <c r="AH81" s="5">
        <v>0.24015498437395899</v>
      </c>
      <c r="AI81" s="4">
        <v>25628.416734675899</v>
      </c>
      <c r="AJ81" s="4">
        <f t="shared" si="14"/>
        <v>51272.833469351797</v>
      </c>
      <c r="AK81" s="4">
        <f t="shared" si="15"/>
        <v>51319.145792565054</v>
      </c>
      <c r="AL81" s="11">
        <f t="shared" si="16"/>
        <v>498.10171628800163</v>
      </c>
      <c r="AM81" s="4">
        <f t="shared" si="17"/>
        <v>486.52363548469293</v>
      </c>
    </row>
    <row r="82" spans="1:39" x14ac:dyDescent="0.4">
      <c r="A82" s="1">
        <v>80</v>
      </c>
      <c r="B82" s="6" t="s">
        <v>39</v>
      </c>
      <c r="C82" s="6">
        <v>2018</v>
      </c>
      <c r="D82" s="6" t="s">
        <v>21</v>
      </c>
      <c r="E82" s="6">
        <v>2504</v>
      </c>
      <c r="F82" s="4">
        <v>63.216331018520123</v>
      </c>
      <c r="G82" s="4">
        <v>168.03751157406987</v>
      </c>
      <c r="H82" s="5">
        <v>0.77638014591479898</v>
      </c>
      <c r="I82" s="5">
        <v>4.1146843138231697</v>
      </c>
      <c r="J82" s="5">
        <v>0</v>
      </c>
      <c r="K82" s="5">
        <v>0</v>
      </c>
      <c r="L82" s="4">
        <v>26909.2005985002</v>
      </c>
      <c r="M82" s="4">
        <f t="shared" si="12"/>
        <v>53830.401197000399</v>
      </c>
      <c r="N82" s="4">
        <f t="shared" si="13"/>
        <v>53865.35506539372</v>
      </c>
      <c r="O82" s="11">
        <v>62.67258101851985</v>
      </c>
      <c r="P82" s="4">
        <v>63.466331018520123</v>
      </c>
      <c r="Q82" s="4">
        <v>167.78751157406987</v>
      </c>
      <c r="R82" s="4">
        <v>167.95417824074002</v>
      </c>
      <c r="S82" s="5">
        <v>0.72403203603042798</v>
      </c>
      <c r="T82" s="5">
        <v>0.83520946093551196</v>
      </c>
      <c r="U82" s="5">
        <v>3.9248087747474001</v>
      </c>
      <c r="V82" s="5">
        <v>4.3504339329612201</v>
      </c>
      <c r="W82" s="5">
        <v>0</v>
      </c>
      <c r="X82" s="5">
        <v>4.6777299074151998E-2</v>
      </c>
      <c r="Y82" s="5">
        <v>0</v>
      </c>
      <c r="Z82" s="5">
        <v>5.6496073924662903E-2</v>
      </c>
      <c r="AA82" s="11">
        <v>63.216331018520123</v>
      </c>
      <c r="AB82" s="4">
        <v>92.216331018520123</v>
      </c>
      <c r="AC82" s="4">
        <v>113.21633101852012</v>
      </c>
      <c r="AD82" s="4">
        <v>167.03751157406987</v>
      </c>
      <c r="AE82" s="5">
        <v>1.0018134761094499</v>
      </c>
      <c r="AF82" s="5">
        <v>4.8755029577298803</v>
      </c>
      <c r="AG82" s="5">
        <v>0</v>
      </c>
      <c r="AH82" s="5">
        <v>0</v>
      </c>
      <c r="AI82" s="4">
        <v>26750.1371698355</v>
      </c>
      <c r="AJ82" s="4">
        <f t="shared" si="14"/>
        <v>53516.274339670999</v>
      </c>
      <c r="AK82" s="4">
        <f t="shared" si="15"/>
        <v>53562.87949752876</v>
      </c>
      <c r="AL82" s="11">
        <f t="shared" si="16"/>
        <v>314.12685732940008</v>
      </c>
      <c r="AM82" s="4">
        <f t="shared" si="17"/>
        <v>302.47556786495988</v>
      </c>
    </row>
    <row r="83" spans="1:39" x14ac:dyDescent="0.4">
      <c r="A83" s="1">
        <v>81</v>
      </c>
      <c r="B83" s="6" t="s">
        <v>39</v>
      </c>
      <c r="C83" s="6">
        <v>2018</v>
      </c>
      <c r="D83" s="6" t="s">
        <v>20</v>
      </c>
      <c r="E83" s="6">
        <v>1715</v>
      </c>
      <c r="F83" s="4">
        <v>287.54188657406985</v>
      </c>
      <c r="G83" s="4">
        <v>302.62472222222004</v>
      </c>
      <c r="H83" s="5">
        <v>3.2330607619954099</v>
      </c>
      <c r="I83" s="5">
        <v>9.66203604412053</v>
      </c>
      <c r="J83" s="5">
        <v>0</v>
      </c>
      <c r="K83" s="5">
        <v>0.52502830918738197</v>
      </c>
      <c r="L83" s="4">
        <v>18943.642732559001</v>
      </c>
      <c r="M83" s="4">
        <f t="shared" si="12"/>
        <v>37899.285465118002</v>
      </c>
      <c r="N83" s="4">
        <f t="shared" si="13"/>
        <v>37931.9684752756</v>
      </c>
      <c r="O83" s="11">
        <v>282.58146990739988</v>
      </c>
      <c r="P83" s="4">
        <v>287.79188657406985</v>
      </c>
      <c r="Q83" s="4">
        <v>301.99763888888992</v>
      </c>
      <c r="R83" s="4">
        <v>302.62472222222004</v>
      </c>
      <c r="S83" s="5">
        <v>3.03569475689243</v>
      </c>
      <c r="T83" s="5">
        <v>3.3841507247602798</v>
      </c>
      <c r="U83" s="5">
        <v>7.8959716600968202</v>
      </c>
      <c r="V83" s="5">
        <v>11.949493277032799</v>
      </c>
      <c r="W83" s="5">
        <v>0</v>
      </c>
      <c r="X83" s="5">
        <v>4.9567947875161097E-2</v>
      </c>
      <c r="Y83" s="5">
        <v>0.29742692380093499</v>
      </c>
      <c r="Z83" s="5">
        <v>0.74422221140911304</v>
      </c>
      <c r="AA83" s="11">
        <v>209.54188657406985</v>
      </c>
      <c r="AB83" s="4">
        <v>222.54188657406985</v>
      </c>
      <c r="AC83" s="4">
        <v>287.54188657406985</v>
      </c>
      <c r="AD83" s="4">
        <v>302.62472222222004</v>
      </c>
      <c r="AE83" s="5">
        <v>2.4993059071446999</v>
      </c>
      <c r="AF83" s="5">
        <v>7.4094089893330199</v>
      </c>
      <c r="AG83" s="5">
        <v>0</v>
      </c>
      <c r="AH83" s="5">
        <v>0.375881094397371</v>
      </c>
      <c r="AI83" s="4">
        <v>18801.773879775399</v>
      </c>
      <c r="AJ83" s="4">
        <f t="shared" si="14"/>
        <v>37619.547759550798</v>
      </c>
      <c r="AK83" s="4">
        <f t="shared" si="15"/>
        <v>37663.1251064276</v>
      </c>
      <c r="AL83" s="11">
        <f t="shared" si="16"/>
        <v>279.7377055672041</v>
      </c>
      <c r="AM83" s="4">
        <f t="shared" si="17"/>
        <v>268.84336884799995</v>
      </c>
    </row>
    <row r="84" spans="1:39" x14ac:dyDescent="0.4">
      <c r="A84" s="1">
        <v>82</v>
      </c>
      <c r="B84" s="6" t="s">
        <v>39</v>
      </c>
      <c r="C84" s="6">
        <v>2019</v>
      </c>
      <c r="D84" s="6" t="s">
        <v>21</v>
      </c>
      <c r="E84" s="6">
        <v>2527</v>
      </c>
      <c r="F84" s="4">
        <v>55.667094907410046</v>
      </c>
      <c r="G84" s="4">
        <v>168.29239583332992</v>
      </c>
      <c r="H84" s="5">
        <v>0.722735490096028</v>
      </c>
      <c r="I84" s="5">
        <v>4.7779813892444896</v>
      </c>
      <c r="J84" s="5">
        <v>0</v>
      </c>
      <c r="K84" s="5">
        <v>0</v>
      </c>
      <c r="L84" s="4">
        <v>27407.1600597367</v>
      </c>
      <c r="M84" s="4">
        <f t="shared" si="12"/>
        <v>54826.320119473399</v>
      </c>
      <c r="N84" s="4">
        <f t="shared" si="13"/>
        <v>54861.32884811773</v>
      </c>
      <c r="O84" s="11">
        <v>55.583761574080199</v>
      </c>
      <c r="P84" s="4">
        <v>55.833761574080199</v>
      </c>
      <c r="Q84" s="4">
        <v>168.12572916666022</v>
      </c>
      <c r="R84" s="4">
        <v>168.29239583332992</v>
      </c>
      <c r="S84" s="5">
        <v>0.68126057670368301</v>
      </c>
      <c r="T84" s="5">
        <v>0.77735919749539095</v>
      </c>
      <c r="U84" s="5">
        <v>4.5162315060644094</v>
      </c>
      <c r="V84" s="5">
        <v>5.0642411929760298</v>
      </c>
      <c r="W84" s="5">
        <v>0</v>
      </c>
      <c r="X84" s="5">
        <v>3.0064720014227799E-2</v>
      </c>
      <c r="Y84" s="5">
        <v>0</v>
      </c>
      <c r="Z84" s="5">
        <v>6.5838649755207604E-2</v>
      </c>
      <c r="AA84" s="11">
        <v>12.667094907410046</v>
      </c>
      <c r="AB84" s="4">
        <v>20.667094907410046</v>
      </c>
      <c r="AC84" s="4">
        <v>55.667094907410046</v>
      </c>
      <c r="AD84" s="4">
        <v>168.29239583332992</v>
      </c>
      <c r="AE84" s="5">
        <v>0.722735490096028</v>
      </c>
      <c r="AF84" s="5">
        <v>4.7779813892444896</v>
      </c>
      <c r="AG84" s="5">
        <v>0</v>
      </c>
      <c r="AH84" s="5">
        <v>0</v>
      </c>
      <c r="AI84" s="4">
        <v>27407.1600597367</v>
      </c>
      <c r="AJ84" s="4">
        <f t="shared" si="14"/>
        <v>54830.320119473399</v>
      </c>
      <c r="AK84" s="4">
        <f t="shared" si="15"/>
        <v>54876.998424332502</v>
      </c>
      <c r="AL84" s="11">
        <f t="shared" si="16"/>
        <v>-4</v>
      </c>
      <c r="AM84" s="4">
        <f t="shared" si="17"/>
        <v>-15.669576214771951</v>
      </c>
    </row>
    <row r="85" spans="1:39" x14ac:dyDescent="0.4">
      <c r="A85" s="1">
        <v>83</v>
      </c>
      <c r="B85" s="6" t="s">
        <v>39</v>
      </c>
      <c r="C85" s="6">
        <v>2020</v>
      </c>
      <c r="D85" s="6" t="s">
        <v>21</v>
      </c>
      <c r="E85" s="6">
        <v>1701</v>
      </c>
      <c r="F85" s="4">
        <v>86.624120370369837</v>
      </c>
      <c r="G85" s="4">
        <v>94.624120370369837</v>
      </c>
      <c r="H85" s="5">
        <v>4.9656243190663201</v>
      </c>
      <c r="I85" s="5">
        <v>10.771145500951999</v>
      </c>
      <c r="J85" s="5">
        <v>0</v>
      </c>
      <c r="K85" s="5">
        <v>0.75866575075888398</v>
      </c>
      <c r="L85" s="4">
        <v>19418.906030849601</v>
      </c>
      <c r="M85" s="4">
        <f t="shared" si="12"/>
        <v>38849.812061699202</v>
      </c>
      <c r="N85" s="4">
        <f t="shared" si="13"/>
        <v>38882.445891253577</v>
      </c>
      <c r="O85" s="11">
        <v>86.369953703700048</v>
      </c>
      <c r="P85" s="4">
        <v>86.834537037039809</v>
      </c>
      <c r="Q85" s="4">
        <v>94.374120370369837</v>
      </c>
      <c r="R85" s="4">
        <v>95.215787037040172</v>
      </c>
      <c r="S85" s="5">
        <v>4.7464866201609901</v>
      </c>
      <c r="T85" s="5">
        <v>5.1926725983512396</v>
      </c>
      <c r="U85" s="5">
        <v>8.3919148701908508</v>
      </c>
      <c r="V85" s="5">
        <v>14.2532756536059</v>
      </c>
      <c r="W85" s="5">
        <v>0</v>
      </c>
      <c r="X85" s="5">
        <v>6.1003504821479197E-2</v>
      </c>
      <c r="Y85" s="5">
        <v>0.50093996272073704</v>
      </c>
      <c r="Z85" s="5">
        <v>1.0414171803441099</v>
      </c>
      <c r="AA85" s="11">
        <v>50.624120370369837</v>
      </c>
      <c r="AB85" s="4">
        <v>63.624120370369837</v>
      </c>
      <c r="AC85" s="4">
        <v>86.624120370369837</v>
      </c>
      <c r="AD85" s="4">
        <v>94.624120370369837</v>
      </c>
      <c r="AE85" s="5">
        <v>4.5191123439285805</v>
      </c>
      <c r="AF85" s="5">
        <v>7.26710015736976</v>
      </c>
      <c r="AG85" s="5">
        <v>0</v>
      </c>
      <c r="AH85" s="5">
        <v>0.47234157417148598</v>
      </c>
      <c r="AI85" s="4">
        <v>19389.147342751701</v>
      </c>
      <c r="AJ85" s="4">
        <f t="shared" si="14"/>
        <v>38794.294685503402</v>
      </c>
      <c r="AK85" s="4">
        <f t="shared" si="15"/>
        <v>38837.806458242572</v>
      </c>
      <c r="AL85" s="11">
        <f t="shared" si="16"/>
        <v>55.517376195799443</v>
      </c>
      <c r="AM85" s="4">
        <f t="shared" si="17"/>
        <v>44.639433011005167</v>
      </c>
    </row>
    <row r="86" spans="1:39" x14ac:dyDescent="0.4">
      <c r="A86" s="1">
        <v>84</v>
      </c>
      <c r="B86" s="6" t="s">
        <v>39</v>
      </c>
      <c r="C86" s="6">
        <v>2020</v>
      </c>
      <c r="D86" s="6" t="s">
        <v>20</v>
      </c>
      <c r="E86" s="6">
        <v>2823</v>
      </c>
      <c r="F86" s="4">
        <v>269.33266203703988</v>
      </c>
      <c r="G86" s="4">
        <v>277.33266203703988</v>
      </c>
      <c r="H86" s="5">
        <v>1.76220989766671</v>
      </c>
      <c r="I86" s="5">
        <v>10.747224899506</v>
      </c>
      <c r="J86" s="5">
        <v>0</v>
      </c>
      <c r="K86" s="5">
        <v>0.39187929994166598</v>
      </c>
      <c r="L86" s="4">
        <v>29357.4333362404</v>
      </c>
      <c r="M86" s="4">
        <f t="shared" si="12"/>
        <v>58726.866672480799</v>
      </c>
      <c r="N86" s="4">
        <f t="shared" si="13"/>
        <v>58762.540005050323</v>
      </c>
      <c r="O86" s="11">
        <v>268.91599537037018</v>
      </c>
      <c r="P86" s="4">
        <v>269.49932870371003</v>
      </c>
      <c r="Q86" s="4">
        <v>277.16599537037018</v>
      </c>
      <c r="R86" s="4">
        <v>277.50349537036982</v>
      </c>
      <c r="S86" s="5">
        <v>1.6776331317308599</v>
      </c>
      <c r="T86" s="5">
        <v>1.82462552403776</v>
      </c>
      <c r="U86" s="5">
        <v>8.8746540391825484</v>
      </c>
      <c r="V86" s="5">
        <v>12.972151508330199</v>
      </c>
      <c r="W86" s="5">
        <v>0</v>
      </c>
      <c r="X86" s="5">
        <v>4.9812177690056601E-2</v>
      </c>
      <c r="Y86" s="5">
        <v>0.19480797585069301</v>
      </c>
      <c r="Z86" s="5">
        <v>0.62318814561443203</v>
      </c>
      <c r="AA86" s="11">
        <v>168.33266203703988</v>
      </c>
      <c r="AB86" s="4">
        <v>277.33266203703988</v>
      </c>
      <c r="AC86" s="4">
        <v>354.33266203703988</v>
      </c>
      <c r="AD86" s="4">
        <v>366.33266203703988</v>
      </c>
      <c r="AE86" s="5">
        <v>0.69800344372697098</v>
      </c>
      <c r="AF86" s="5">
        <v>2.5200627553892101</v>
      </c>
      <c r="AG86" s="5">
        <v>0</v>
      </c>
      <c r="AH86" s="5">
        <v>0</v>
      </c>
      <c r="AI86" s="4">
        <v>29153.169184804301</v>
      </c>
      <c r="AJ86" s="4">
        <f t="shared" si="14"/>
        <v>58322.338369608602</v>
      </c>
      <c r="AK86" s="4">
        <f t="shared" si="15"/>
        <v>58369.902813034627</v>
      </c>
      <c r="AL86" s="11">
        <f t="shared" si="16"/>
        <v>404.52830287219695</v>
      </c>
      <c r="AM86" s="4">
        <f t="shared" si="17"/>
        <v>392.6371920156962</v>
      </c>
    </row>
    <row r="87" spans="1:39" x14ac:dyDescent="0.4">
      <c r="A87" s="1">
        <v>85</v>
      </c>
      <c r="B87" s="6" t="s">
        <v>39</v>
      </c>
      <c r="C87" s="6">
        <v>2021</v>
      </c>
      <c r="D87" s="6" t="s">
        <v>21</v>
      </c>
      <c r="E87" s="6">
        <v>1109</v>
      </c>
      <c r="F87" s="4">
        <v>67.422395833330029</v>
      </c>
      <c r="G87" s="4">
        <v>97.422395833329574</v>
      </c>
      <c r="H87" s="5">
        <v>2.0573416051622297</v>
      </c>
      <c r="I87" s="5">
        <v>6.9267839008581795</v>
      </c>
      <c r="J87" s="5">
        <v>0</v>
      </c>
      <c r="K87" s="5">
        <v>0.36722022564387702</v>
      </c>
      <c r="L87" s="4">
        <v>12193.0668996247</v>
      </c>
      <c r="M87" s="4">
        <f t="shared" si="12"/>
        <v>24398.133799249401</v>
      </c>
      <c r="N87" s="4">
        <f t="shared" si="13"/>
        <v>24428.201083173502</v>
      </c>
      <c r="O87" s="11">
        <v>67.089062500000182</v>
      </c>
      <c r="P87" s="4">
        <v>67.6328125</v>
      </c>
      <c r="Q87" s="4">
        <v>96.545312500000364</v>
      </c>
      <c r="R87" s="4">
        <v>97.549479166659694</v>
      </c>
      <c r="S87" s="5">
        <v>1.8898810256077501</v>
      </c>
      <c r="T87" s="5">
        <v>2.2182569753989303</v>
      </c>
      <c r="U87" s="5">
        <v>6.0021910230408499</v>
      </c>
      <c r="V87" s="5">
        <v>8.0109176452682203</v>
      </c>
      <c r="W87" s="5">
        <v>0</v>
      </c>
      <c r="X87" s="5">
        <v>9.5869379703192897E-2</v>
      </c>
      <c r="Y87" s="5">
        <v>0.16707767152863601</v>
      </c>
      <c r="Z87" s="5">
        <v>0.49139702712963301</v>
      </c>
      <c r="AA87" s="11">
        <v>67.422395833330029</v>
      </c>
      <c r="AB87" s="4">
        <v>75.422395833330029</v>
      </c>
      <c r="AC87" s="4">
        <v>85.422395833329574</v>
      </c>
      <c r="AD87" s="4">
        <v>97.422395833329574</v>
      </c>
      <c r="AE87" s="5">
        <v>2.03293466457075</v>
      </c>
      <c r="AF87" s="5">
        <v>9.37075816118654</v>
      </c>
      <c r="AG87" s="5">
        <v>0</v>
      </c>
      <c r="AH87" s="5">
        <v>0.413117604489734</v>
      </c>
      <c r="AI87" s="4">
        <v>12104.703169001899</v>
      </c>
      <c r="AJ87" s="4">
        <f t="shared" si="14"/>
        <v>24225.406338003799</v>
      </c>
      <c r="AK87" s="4">
        <f t="shared" si="15"/>
        <v>24265.496049902602</v>
      </c>
      <c r="AL87" s="11">
        <f t="shared" si="16"/>
        <v>172.72746124560217</v>
      </c>
      <c r="AM87" s="4">
        <f t="shared" si="17"/>
        <v>162.70503327090046</v>
      </c>
    </row>
    <row r="88" spans="1:39" x14ac:dyDescent="0.4">
      <c r="A88" s="1">
        <v>86</v>
      </c>
      <c r="B88" s="6" t="s">
        <v>40</v>
      </c>
      <c r="C88" s="6">
        <v>2016</v>
      </c>
      <c r="D88" s="6" t="s">
        <v>20</v>
      </c>
      <c r="E88" s="6">
        <v>2410</v>
      </c>
      <c r="F88" s="4">
        <v>231.54163194443981</v>
      </c>
      <c r="G88" s="4">
        <v>305.54163194443981</v>
      </c>
      <c r="H88" s="5">
        <v>0.75559118998969099</v>
      </c>
      <c r="I88" s="5">
        <v>4.7491003432152903</v>
      </c>
      <c r="J88" s="5">
        <v>0</v>
      </c>
      <c r="K88" s="5">
        <v>5.9242720507988698E-2</v>
      </c>
      <c r="L88" s="4">
        <v>24758.823977300599</v>
      </c>
      <c r="M88" s="4">
        <f t="shared" si="12"/>
        <v>49529.647954601198</v>
      </c>
      <c r="N88" s="4">
        <f t="shared" si="13"/>
        <v>49564.372246760104</v>
      </c>
      <c r="O88" s="11">
        <v>231.45829861110997</v>
      </c>
      <c r="P88" s="4">
        <v>232.45829861110997</v>
      </c>
      <c r="Q88" s="4">
        <v>305.37496527777012</v>
      </c>
      <c r="R88" s="4">
        <v>305.70829861110997</v>
      </c>
      <c r="S88" s="5">
        <v>0.70677554923761199</v>
      </c>
      <c r="T88" s="5">
        <v>0.79885278248729108</v>
      </c>
      <c r="U88" s="5">
        <v>4.3985498620025103</v>
      </c>
      <c r="V88" s="5">
        <v>5.0683636244189803</v>
      </c>
      <c r="W88" s="5">
        <v>0</v>
      </c>
      <c r="X88" s="5">
        <v>5.7796133971435099E-2</v>
      </c>
      <c r="Y88" s="5">
        <v>0</v>
      </c>
      <c r="Z88" s="5">
        <v>0.138920633766701</v>
      </c>
      <c r="AA88" s="11">
        <v>231.54163194443981</v>
      </c>
      <c r="AB88" s="4">
        <v>277.54163194443981</v>
      </c>
      <c r="AC88" s="4">
        <v>291.54163194443981</v>
      </c>
      <c r="AD88" s="4">
        <v>305.54163194443981</v>
      </c>
      <c r="AE88" s="5">
        <v>0.760796605617021</v>
      </c>
      <c r="AF88" s="5">
        <v>5.6182866123600999</v>
      </c>
      <c r="AG88" s="5">
        <v>0</v>
      </c>
      <c r="AH88" s="5">
        <v>8.9977154001873394E-2</v>
      </c>
      <c r="AI88" s="4">
        <v>24584.978484110801</v>
      </c>
      <c r="AJ88" s="4">
        <f t="shared" si="14"/>
        <v>49185.956968221602</v>
      </c>
      <c r="AK88" s="4">
        <f t="shared" si="15"/>
        <v>49232.256024433482</v>
      </c>
      <c r="AL88" s="11">
        <f t="shared" si="16"/>
        <v>343.69098637959542</v>
      </c>
      <c r="AM88" s="4">
        <f t="shared" si="17"/>
        <v>332.11622232662194</v>
      </c>
    </row>
    <row r="89" spans="1:39" x14ac:dyDescent="0.4">
      <c r="A89" s="1">
        <v>87</v>
      </c>
      <c r="B89" s="6" t="s">
        <v>40</v>
      </c>
      <c r="C89" s="6">
        <v>2017</v>
      </c>
      <c r="D89" s="6" t="s">
        <v>21</v>
      </c>
      <c r="E89" s="6">
        <v>2761</v>
      </c>
      <c r="F89" s="4">
        <v>65.535659722219862</v>
      </c>
      <c r="G89" s="4">
        <v>81.535659722219862</v>
      </c>
      <c r="H89" s="5">
        <v>0.91526422951424302</v>
      </c>
      <c r="I89" s="5">
        <v>11.314940992315</v>
      </c>
      <c r="J89" s="5">
        <v>0</v>
      </c>
      <c r="K89" s="5">
        <v>0.43629292004902398</v>
      </c>
      <c r="L89" s="4">
        <v>27287.118150314</v>
      </c>
      <c r="M89" s="4">
        <f t="shared" si="12"/>
        <v>54586.236300627999</v>
      </c>
      <c r="N89" s="4">
        <f t="shared" si="13"/>
        <v>54621.776389899584</v>
      </c>
      <c r="O89" s="11">
        <v>65.452326388890015</v>
      </c>
      <c r="P89" s="4">
        <v>65.618993055550163</v>
      </c>
      <c r="Q89" s="4">
        <v>81.452326388890015</v>
      </c>
      <c r="R89" s="4">
        <v>81.618993055550163</v>
      </c>
      <c r="S89" s="5">
        <v>0.87823315556927295</v>
      </c>
      <c r="T89" s="5">
        <v>0.95789239729595899</v>
      </c>
      <c r="U89" s="5">
        <v>10.0905797417965</v>
      </c>
      <c r="V89" s="5">
        <v>12.601239326863801</v>
      </c>
      <c r="W89" s="5">
        <v>0</v>
      </c>
      <c r="X89" s="5">
        <v>6.0109885005537399E-2</v>
      </c>
      <c r="Y89" s="5">
        <v>0.26722775659155801</v>
      </c>
      <c r="Z89" s="5">
        <v>0.59355626950401996</v>
      </c>
      <c r="AA89" s="11">
        <v>32.535659722219862</v>
      </c>
      <c r="AB89" s="4">
        <v>44.535659722219862</v>
      </c>
      <c r="AC89" s="4">
        <v>65.535659722219862</v>
      </c>
      <c r="AD89" s="4">
        <v>81.535659722219862</v>
      </c>
      <c r="AE89" s="5">
        <v>0.82243601382389997</v>
      </c>
      <c r="AF89" s="5">
        <v>7.09238796255217</v>
      </c>
      <c r="AG89" s="5">
        <v>0</v>
      </c>
      <c r="AH89" s="5">
        <v>0.214279773649029</v>
      </c>
      <c r="AI89" s="4">
        <v>27329.921931896999</v>
      </c>
      <c r="AJ89" s="4">
        <f t="shared" si="14"/>
        <v>54675.843863793998</v>
      </c>
      <c r="AK89" s="4">
        <f t="shared" si="15"/>
        <v>54723.230649489436</v>
      </c>
      <c r="AL89" s="11">
        <f t="shared" si="16"/>
        <v>-89.607563165998727</v>
      </c>
      <c r="AM89" s="4">
        <f t="shared" si="17"/>
        <v>-101.45425958985288</v>
      </c>
    </row>
    <row r="90" spans="1:39" x14ac:dyDescent="0.4">
      <c r="A90" s="1">
        <v>88</v>
      </c>
      <c r="B90" s="6" t="s">
        <v>40</v>
      </c>
      <c r="C90" s="6">
        <v>2017</v>
      </c>
      <c r="D90" s="6" t="s">
        <v>20</v>
      </c>
      <c r="E90" s="6">
        <v>3082</v>
      </c>
      <c r="F90" s="4">
        <v>255.50012731482002</v>
      </c>
      <c r="G90" s="4">
        <v>296.50012731482002</v>
      </c>
      <c r="H90" s="5">
        <v>0.71344213645757493</v>
      </c>
      <c r="I90" s="5">
        <v>7.9709488206851304</v>
      </c>
      <c r="J90" s="5">
        <v>0</v>
      </c>
      <c r="K90" s="5">
        <v>0.24232725147617401</v>
      </c>
      <c r="L90" s="4">
        <v>30160.695729813</v>
      </c>
      <c r="M90" s="4">
        <f t="shared" si="12"/>
        <v>60333.391459626</v>
      </c>
      <c r="N90" s="4">
        <f t="shared" si="13"/>
        <v>60369.591463721277</v>
      </c>
      <c r="O90" s="11">
        <v>255.4563773148202</v>
      </c>
      <c r="P90" s="4">
        <v>255.58346064814987</v>
      </c>
      <c r="Q90" s="4">
        <v>296.41679398149017</v>
      </c>
      <c r="R90" s="4">
        <v>296.50012731482002</v>
      </c>
      <c r="S90" s="5">
        <v>0.68755448911190609</v>
      </c>
      <c r="T90" s="5">
        <v>0.73850043612940708</v>
      </c>
      <c r="U90" s="5">
        <v>7.2298274993809901</v>
      </c>
      <c r="V90" s="5">
        <v>8.8211009264941893</v>
      </c>
      <c r="W90" s="5">
        <v>0</v>
      </c>
      <c r="X90" s="5">
        <v>4.7858160639565502E-2</v>
      </c>
      <c r="Y90" s="5">
        <v>9.9506469794269595E-2</v>
      </c>
      <c r="Z90" s="5">
        <v>0.33193641480849501</v>
      </c>
      <c r="AA90" s="11">
        <v>255.50012731482002</v>
      </c>
      <c r="AB90" s="4">
        <v>296.50012731482002</v>
      </c>
      <c r="AC90" s="4">
        <v>392.50012731482002</v>
      </c>
      <c r="AD90" s="4">
        <v>401.70495370370008</v>
      </c>
      <c r="AE90" s="5">
        <v>0.52750013105316307</v>
      </c>
      <c r="AF90" s="5">
        <v>7.2339862085584299</v>
      </c>
      <c r="AG90" s="5">
        <v>0</v>
      </c>
      <c r="AH90" s="5">
        <v>0.149345323070213</v>
      </c>
      <c r="AI90" s="4">
        <v>29663.973369551899</v>
      </c>
      <c r="AJ90" s="4">
        <f t="shared" si="14"/>
        <v>59343.946739103798</v>
      </c>
      <c r="AK90" s="4">
        <f t="shared" si="15"/>
        <v>59392.213411230841</v>
      </c>
      <c r="AL90" s="11">
        <f t="shared" si="16"/>
        <v>989.44472052220226</v>
      </c>
      <c r="AM90" s="4">
        <f t="shared" si="17"/>
        <v>977.37805249043595</v>
      </c>
    </row>
    <row r="91" spans="1:39" x14ac:dyDescent="0.4">
      <c r="A91" s="1">
        <v>89</v>
      </c>
      <c r="B91" s="6" t="s">
        <v>40</v>
      </c>
      <c r="C91" s="6">
        <v>2018</v>
      </c>
      <c r="D91" s="6" t="s">
        <v>21</v>
      </c>
      <c r="E91" s="6">
        <v>2094</v>
      </c>
      <c r="F91" s="4">
        <v>39.748773148150121</v>
      </c>
      <c r="G91" s="4">
        <v>80.748773148150121</v>
      </c>
      <c r="H91" s="5">
        <v>1.1052088196218999</v>
      </c>
      <c r="I91" s="5">
        <v>6.5772010610359404</v>
      </c>
      <c r="J91" s="5">
        <v>0</v>
      </c>
      <c r="K91" s="5">
        <v>0.216174769103922</v>
      </c>
      <c r="L91" s="4">
        <v>21719.251612091801</v>
      </c>
      <c r="M91" s="4">
        <f t="shared" si="12"/>
        <v>43450.503224183602</v>
      </c>
      <c r="N91" s="4">
        <f t="shared" si="13"/>
        <v>43484.384212532183</v>
      </c>
      <c r="O91" s="11">
        <v>39.66543981481982</v>
      </c>
      <c r="P91" s="4">
        <v>40.41543981481982</v>
      </c>
      <c r="Q91" s="4">
        <v>80.582106481479968</v>
      </c>
      <c r="R91" s="4">
        <v>80.832106481479968</v>
      </c>
      <c r="S91" s="5">
        <v>1.0487497309995</v>
      </c>
      <c r="T91" s="5">
        <v>1.1685477801973201</v>
      </c>
      <c r="U91" s="5">
        <v>5.9299697835689704</v>
      </c>
      <c r="V91" s="5">
        <v>7.2155608657042807</v>
      </c>
      <c r="W91" s="5">
        <v>0</v>
      </c>
      <c r="X91" s="5">
        <v>6.9173985482372802E-2</v>
      </c>
      <c r="Y91" s="5">
        <v>9.2023891126607901E-2</v>
      </c>
      <c r="Z91" s="5">
        <v>0.34148826845437702</v>
      </c>
      <c r="AA91" s="11">
        <v>39.748773148150121</v>
      </c>
      <c r="AB91" s="4">
        <v>80.748773148150121</v>
      </c>
      <c r="AC91" s="4">
        <v>100.74877314815012</v>
      </c>
      <c r="AD91" s="4">
        <v>108.74877314815012</v>
      </c>
      <c r="AE91" s="5">
        <v>1.08257695199709</v>
      </c>
      <c r="AF91" s="5">
        <v>5.5210888394066693</v>
      </c>
      <c r="AG91" s="5">
        <v>0</v>
      </c>
      <c r="AH91" s="5">
        <v>5.6903494168471798E-2</v>
      </c>
      <c r="AI91" s="4">
        <v>21820.6560948857</v>
      </c>
      <c r="AJ91" s="4">
        <f t="shared" si="14"/>
        <v>43657.312189771401</v>
      </c>
      <c r="AK91" s="4">
        <f t="shared" si="15"/>
        <v>43702.486840902842</v>
      </c>
      <c r="AL91" s="11">
        <f t="shared" si="16"/>
        <v>-206.80896558779932</v>
      </c>
      <c r="AM91" s="4">
        <f t="shared" si="17"/>
        <v>-218.10262837065966</v>
      </c>
    </row>
    <row r="92" spans="1:39" x14ac:dyDescent="0.4">
      <c r="A92" s="1">
        <v>90</v>
      </c>
      <c r="B92" s="6" t="s">
        <v>40</v>
      </c>
      <c r="C92" s="6">
        <v>2018</v>
      </c>
      <c r="D92" s="6" t="s">
        <v>20</v>
      </c>
      <c r="E92" s="6">
        <v>2071</v>
      </c>
      <c r="F92" s="4">
        <v>238.50006944444021</v>
      </c>
      <c r="G92" s="4">
        <v>290.50006944444021</v>
      </c>
      <c r="H92" s="5">
        <v>0.622147664385993</v>
      </c>
      <c r="I92" s="5">
        <v>8.5825892780238107</v>
      </c>
      <c r="J92" s="5">
        <v>0</v>
      </c>
      <c r="K92" s="5">
        <v>0.245875876982252</v>
      </c>
      <c r="L92" s="4">
        <v>20765.095541004601</v>
      </c>
      <c r="M92" s="4">
        <f t="shared" si="12"/>
        <v>41542.191082009202</v>
      </c>
      <c r="N92" s="4">
        <f t="shared" si="13"/>
        <v>41576.005803177577</v>
      </c>
      <c r="O92" s="11">
        <v>237.83340277777006</v>
      </c>
      <c r="P92" s="4">
        <v>238.58340277777006</v>
      </c>
      <c r="Q92" s="4">
        <v>290.50006944444021</v>
      </c>
      <c r="R92" s="4">
        <v>290.58340277777006</v>
      </c>
      <c r="S92" s="5">
        <v>0.59065515545991198</v>
      </c>
      <c r="T92" s="5">
        <v>0.64816429965114697</v>
      </c>
      <c r="U92" s="5">
        <v>7.8161570398805802</v>
      </c>
      <c r="V92" s="5">
        <v>9.4809120730563698</v>
      </c>
      <c r="W92" s="5">
        <v>0</v>
      </c>
      <c r="X92" s="5">
        <v>7.1524496196948006E-2</v>
      </c>
      <c r="Y92" s="5">
        <v>6.3611200553561897E-2</v>
      </c>
      <c r="Z92" s="5">
        <v>0.35432610971149398</v>
      </c>
      <c r="AA92" s="11">
        <v>238.50006944444021</v>
      </c>
      <c r="AB92" s="4">
        <v>290.50006944444021</v>
      </c>
      <c r="AC92" s="4">
        <v>300.50006944444021</v>
      </c>
      <c r="AD92" s="4">
        <v>308.41664351851978</v>
      </c>
      <c r="AE92" s="5">
        <v>0.62302972580238603</v>
      </c>
      <c r="AF92" s="5">
        <v>7.4559582291365194</v>
      </c>
      <c r="AG92" s="5">
        <v>0</v>
      </c>
      <c r="AH92" s="5">
        <v>0.182366364069665</v>
      </c>
      <c r="AI92" s="4">
        <v>20919.687143709001</v>
      </c>
      <c r="AJ92" s="4">
        <f t="shared" si="14"/>
        <v>41855.374287418002</v>
      </c>
      <c r="AK92" s="4">
        <f t="shared" si="15"/>
        <v>41900.46058230917</v>
      </c>
      <c r="AL92" s="11">
        <f t="shared" si="16"/>
        <v>-313.18320540880086</v>
      </c>
      <c r="AM92" s="4">
        <f t="shared" si="17"/>
        <v>-324.45477913159266</v>
      </c>
    </row>
    <row r="93" spans="1:39" x14ac:dyDescent="0.4">
      <c r="A93" s="1">
        <v>91</v>
      </c>
      <c r="B93" s="6" t="s">
        <v>40</v>
      </c>
      <c r="C93" s="6">
        <v>2019</v>
      </c>
      <c r="D93" s="6" t="s">
        <v>21</v>
      </c>
      <c r="E93" s="6">
        <v>1985</v>
      </c>
      <c r="F93" s="4">
        <v>74.459641203699903</v>
      </c>
      <c r="G93" s="4">
        <v>88.459641203699903</v>
      </c>
      <c r="H93" s="5">
        <v>0.89742147352424795</v>
      </c>
      <c r="I93" s="5">
        <v>12.3519180053899</v>
      </c>
      <c r="J93" s="5">
        <v>0</v>
      </c>
      <c r="K93" s="5">
        <v>0.78612644137602905</v>
      </c>
      <c r="L93" s="4">
        <v>19671.6336206259</v>
      </c>
      <c r="M93" s="4">
        <f t="shared" si="12"/>
        <v>39355.2672412518</v>
      </c>
      <c r="N93" s="4">
        <f t="shared" si="13"/>
        <v>39388.827486410526</v>
      </c>
      <c r="O93" s="11">
        <v>74.459641203699903</v>
      </c>
      <c r="P93" s="4">
        <v>74.709641203699903</v>
      </c>
      <c r="Q93" s="4">
        <v>88.376307870370056</v>
      </c>
      <c r="R93" s="4">
        <v>88.542974537030204</v>
      </c>
      <c r="S93" s="5">
        <v>0.85629405551656301</v>
      </c>
      <c r="T93" s="5">
        <v>0.94041486619630199</v>
      </c>
      <c r="U93" s="5">
        <v>10.894166625973799</v>
      </c>
      <c r="V93" s="5">
        <v>14.1813065923337</v>
      </c>
      <c r="W93" s="5">
        <v>0</v>
      </c>
      <c r="X93" s="5">
        <v>5.8734660956369103E-2</v>
      </c>
      <c r="Y93" s="5">
        <v>0.59824176101139204</v>
      </c>
      <c r="Z93" s="5">
        <v>0.99569625704933296</v>
      </c>
      <c r="AA93" s="11">
        <v>341.4596412036999</v>
      </c>
      <c r="AB93" s="4">
        <v>349.4596412036999</v>
      </c>
      <c r="AC93" s="4">
        <v>439.4596412036999</v>
      </c>
      <c r="AD93" s="4">
        <v>453.4596412036999</v>
      </c>
      <c r="AE93" s="5">
        <v>0.89742147352424795</v>
      </c>
      <c r="AF93" s="5">
        <v>12.3519180053899</v>
      </c>
      <c r="AG93" s="5">
        <v>0</v>
      </c>
      <c r="AH93" s="5">
        <v>0.78612644137602905</v>
      </c>
      <c r="AI93" s="4">
        <v>19671.6336206259</v>
      </c>
      <c r="AJ93" s="4">
        <f t="shared" si="14"/>
        <v>39359.2672412518</v>
      </c>
      <c r="AK93" s="4">
        <f t="shared" si="15"/>
        <v>39404.01423479677</v>
      </c>
      <c r="AL93" s="11">
        <f t="shared" si="16"/>
        <v>-4</v>
      </c>
      <c r="AM93" s="4">
        <f t="shared" si="17"/>
        <v>-15.18674838624429</v>
      </c>
    </row>
    <row r="94" spans="1:39" x14ac:dyDescent="0.4">
      <c r="A94" s="1">
        <v>92</v>
      </c>
      <c r="B94" s="6" t="s">
        <v>41</v>
      </c>
      <c r="C94" s="6">
        <v>2016</v>
      </c>
      <c r="D94" s="6" t="s">
        <v>20</v>
      </c>
      <c r="E94" s="6">
        <v>3223</v>
      </c>
      <c r="F94" s="4">
        <v>174.33350694444016</v>
      </c>
      <c r="G94" s="4">
        <v>298.33350694444016</v>
      </c>
      <c r="H94" s="5">
        <v>1.24093298487795</v>
      </c>
      <c r="I94" s="5">
        <v>2.4090283922673899</v>
      </c>
      <c r="J94" s="5">
        <v>0</v>
      </c>
      <c r="K94" s="5">
        <v>0</v>
      </c>
      <c r="L94" s="4">
        <v>34088.833057390999</v>
      </c>
      <c r="M94" s="4">
        <f t="shared" si="12"/>
        <v>68189.666114781998</v>
      </c>
      <c r="N94" s="4">
        <f t="shared" si="13"/>
        <v>68226.134522072884</v>
      </c>
      <c r="O94" s="11">
        <v>173.70642361111004</v>
      </c>
      <c r="P94" s="4">
        <v>174.58350694444016</v>
      </c>
      <c r="Q94" s="4">
        <v>297.41684027777001</v>
      </c>
      <c r="R94" s="4">
        <v>298.62725694443998</v>
      </c>
      <c r="S94" s="5">
        <v>1.1712854953434702</v>
      </c>
      <c r="T94" s="5">
        <v>1.29778181484218</v>
      </c>
      <c r="U94" s="5">
        <v>2.2422047692429601</v>
      </c>
      <c r="V94" s="5">
        <v>2.5748622561793999</v>
      </c>
      <c r="W94" s="5">
        <v>0</v>
      </c>
      <c r="X94" s="5">
        <v>2.8061257437213102E-2</v>
      </c>
      <c r="Y94" s="5">
        <v>0</v>
      </c>
      <c r="Z94" s="5">
        <v>5.1125738792767203E-2</v>
      </c>
      <c r="AA94" s="11">
        <v>224.33350694444016</v>
      </c>
      <c r="AB94" s="4">
        <v>232.33350694444016</v>
      </c>
      <c r="AC94" s="4">
        <v>282.33350694444016</v>
      </c>
      <c r="AD94" s="4">
        <v>294.33350694444016</v>
      </c>
      <c r="AE94" s="5">
        <v>1.6237823946686598</v>
      </c>
      <c r="AF94" s="5">
        <v>11.742421723192599</v>
      </c>
      <c r="AG94" s="5">
        <v>0</v>
      </c>
      <c r="AH94" s="5">
        <v>0.43527334754967001</v>
      </c>
      <c r="AI94" s="4">
        <v>33533.460506191601</v>
      </c>
      <c r="AJ94" s="4">
        <f t="shared" si="14"/>
        <v>67082.921012383202</v>
      </c>
      <c r="AK94" s="4">
        <f t="shared" si="15"/>
        <v>67131.545555437726</v>
      </c>
      <c r="AL94" s="11">
        <f t="shared" si="16"/>
        <v>1106.745102398796</v>
      </c>
      <c r="AM94" s="4">
        <f t="shared" si="17"/>
        <v>1094.5889666351577</v>
      </c>
    </row>
    <row r="95" spans="1:39" x14ac:dyDescent="0.4">
      <c r="A95" s="1">
        <v>93</v>
      </c>
      <c r="B95" s="6" t="s">
        <v>41</v>
      </c>
      <c r="C95" s="6">
        <v>2017</v>
      </c>
      <c r="D95" s="6" t="s">
        <v>21</v>
      </c>
      <c r="E95" s="6">
        <v>1752</v>
      </c>
      <c r="F95" s="4">
        <v>65.500289351849915</v>
      </c>
      <c r="G95" s="4">
        <v>99.500289351849915</v>
      </c>
      <c r="H95" s="5">
        <v>1.2758797005588498</v>
      </c>
      <c r="I95" s="5">
        <v>6.1994283094401199</v>
      </c>
      <c r="J95" s="5">
        <v>0</v>
      </c>
      <c r="K95" s="5">
        <v>0.193342587585146</v>
      </c>
      <c r="L95" s="4">
        <v>18287.332009455</v>
      </c>
      <c r="M95" s="4">
        <f t="shared" si="12"/>
        <v>36586.66401891</v>
      </c>
      <c r="N95" s="4">
        <f t="shared" si="13"/>
        <v>36619.475098538976</v>
      </c>
      <c r="O95" s="11">
        <v>65.000289351849915</v>
      </c>
      <c r="P95" s="4">
        <v>65.666956018520068</v>
      </c>
      <c r="Q95" s="4">
        <v>99.123206018519795</v>
      </c>
      <c r="R95" s="4">
        <v>99.500289351849915</v>
      </c>
      <c r="S95" s="5">
        <v>1.22023760528128</v>
      </c>
      <c r="T95" s="5">
        <v>1.3522693000767698</v>
      </c>
      <c r="U95" s="5">
        <v>5.5745902357558101</v>
      </c>
      <c r="V95" s="5">
        <v>6.7810557734382</v>
      </c>
      <c r="W95" s="5">
        <v>0</v>
      </c>
      <c r="X95" s="5">
        <v>6.3353368590654796E-2</v>
      </c>
      <c r="Y95" s="5">
        <v>5.8267404320527599E-2</v>
      </c>
      <c r="Z95" s="5">
        <v>0.30534218736619401</v>
      </c>
      <c r="AA95" s="11">
        <v>61.500289351849915</v>
      </c>
      <c r="AB95" s="4">
        <v>99.500289351849915</v>
      </c>
      <c r="AC95" s="4">
        <v>113.50028935184991</v>
      </c>
      <c r="AD95" s="4">
        <v>121.50028935184991</v>
      </c>
      <c r="AE95" s="5">
        <v>1.1123553315235</v>
      </c>
      <c r="AF95" s="5">
        <v>4.9961566224364198</v>
      </c>
      <c r="AG95" s="5">
        <v>0</v>
      </c>
      <c r="AH95" s="5">
        <v>4.5297896673268799E-2</v>
      </c>
      <c r="AI95" s="4">
        <v>18302.945474733799</v>
      </c>
      <c r="AJ95" s="4">
        <f t="shared" si="14"/>
        <v>36621.890949467597</v>
      </c>
      <c r="AK95" s="4">
        <f t="shared" si="15"/>
        <v>36665.639055639571</v>
      </c>
      <c r="AL95" s="11">
        <f t="shared" si="16"/>
        <v>-35.22693055759737</v>
      </c>
      <c r="AM95" s="4">
        <f t="shared" si="17"/>
        <v>-46.163957100594416</v>
      </c>
    </row>
    <row r="96" spans="1:39" x14ac:dyDescent="0.4">
      <c r="A96" s="1">
        <v>94</v>
      </c>
      <c r="B96" s="6" t="s">
        <v>42</v>
      </c>
      <c r="C96" s="6">
        <v>2017</v>
      </c>
      <c r="D96" s="6" t="s">
        <v>20</v>
      </c>
      <c r="E96" s="6">
        <v>2930</v>
      </c>
      <c r="F96" s="4">
        <v>227.29185185184997</v>
      </c>
      <c r="G96" s="4">
        <v>245.29185185184997</v>
      </c>
      <c r="H96" s="5">
        <v>0.89600400105946398</v>
      </c>
      <c r="I96" s="5">
        <v>5.7698757649436399</v>
      </c>
      <c r="J96" s="5">
        <v>0</v>
      </c>
      <c r="K96" s="5">
        <v>0</v>
      </c>
      <c r="L96" s="4">
        <v>28869.1060165001</v>
      </c>
      <c r="M96" s="4">
        <f t="shared" si="12"/>
        <v>57750.2120330002</v>
      </c>
      <c r="N96" s="4">
        <f t="shared" si="13"/>
        <v>57786.108579212269</v>
      </c>
      <c r="O96" s="11">
        <v>226.95851851852012</v>
      </c>
      <c r="P96" s="4">
        <v>227.37518518517982</v>
      </c>
      <c r="Q96" s="4">
        <v>245.04185185184997</v>
      </c>
      <c r="R96" s="4">
        <v>245.29185185184997</v>
      </c>
      <c r="S96" s="5">
        <v>0.86710631802428595</v>
      </c>
      <c r="T96" s="5">
        <v>0.92963275058782202</v>
      </c>
      <c r="U96" s="5">
        <v>5.1076498307050597</v>
      </c>
      <c r="V96" s="5">
        <v>6.5676822478227797</v>
      </c>
      <c r="W96" s="5">
        <v>0</v>
      </c>
      <c r="X96" s="5">
        <v>4.7019681460196402E-2</v>
      </c>
      <c r="Y96" s="5">
        <v>0</v>
      </c>
      <c r="Z96" s="5">
        <v>0.139237955154145</v>
      </c>
      <c r="AA96" s="11">
        <v>227.29185185184997</v>
      </c>
      <c r="AB96" s="4">
        <v>245.29185185184997</v>
      </c>
      <c r="AC96" s="4">
        <v>325.29185185184997</v>
      </c>
      <c r="AD96" s="4">
        <v>333.29185185184997</v>
      </c>
      <c r="AE96" s="5">
        <v>0.88897314835395103</v>
      </c>
      <c r="AF96" s="5">
        <v>5.3768534234623706</v>
      </c>
      <c r="AG96" s="5">
        <v>0</v>
      </c>
      <c r="AH96" s="5">
        <v>0</v>
      </c>
      <c r="AI96" s="4">
        <v>28881.638073964201</v>
      </c>
      <c r="AJ96" s="4">
        <f t="shared" si="14"/>
        <v>57779.276147928402</v>
      </c>
      <c r="AK96" s="4">
        <f t="shared" si="15"/>
        <v>57827.138209544493</v>
      </c>
      <c r="AL96" s="11">
        <f t="shared" si="16"/>
        <v>-29.064114928201889</v>
      </c>
      <c r="AM96" s="4">
        <f t="shared" si="17"/>
        <v>-41.02963033222477</v>
      </c>
    </row>
    <row r="97" spans="1:39" x14ac:dyDescent="0.4">
      <c r="A97" s="1">
        <v>95</v>
      </c>
      <c r="B97" s="6" t="s">
        <v>42</v>
      </c>
      <c r="C97" s="6">
        <v>2018</v>
      </c>
      <c r="D97" s="6" t="s">
        <v>21</v>
      </c>
      <c r="E97" s="6">
        <v>2731</v>
      </c>
      <c r="F97" s="4">
        <v>72.80155092592986</v>
      </c>
      <c r="G97" s="4">
        <v>80.80155092592986</v>
      </c>
      <c r="H97" s="5">
        <v>1.08246589349224</v>
      </c>
      <c r="I97" s="5">
        <v>8.8032393263691304</v>
      </c>
      <c r="J97" s="5">
        <v>0</v>
      </c>
      <c r="K97" s="5">
        <v>0.39090279651517401</v>
      </c>
      <c r="L97" s="4">
        <v>27140.5403136922</v>
      </c>
      <c r="M97" s="4">
        <f t="shared" si="12"/>
        <v>54293.080627384399</v>
      </c>
      <c r="N97" s="4">
        <f t="shared" si="13"/>
        <v>54328.555166113241</v>
      </c>
      <c r="O97" s="11">
        <v>72.718217592600013</v>
      </c>
      <c r="P97" s="4">
        <v>72.884884259260161</v>
      </c>
      <c r="Q97" s="4">
        <v>80.718217592600013</v>
      </c>
      <c r="R97" s="4">
        <v>80.884884259260161</v>
      </c>
      <c r="S97" s="5">
        <v>1.0336611084646901</v>
      </c>
      <c r="T97" s="5">
        <v>1.1308690541908299</v>
      </c>
      <c r="U97" s="5">
        <v>7.1882889131173995</v>
      </c>
      <c r="V97" s="5">
        <v>10.144198136303299</v>
      </c>
      <c r="W97" s="5">
        <v>0</v>
      </c>
      <c r="X97" s="5">
        <v>5.8498499943156299E-2</v>
      </c>
      <c r="Y97" s="5">
        <v>0.116561135618131</v>
      </c>
      <c r="Z97" s="5">
        <v>0.59711496577329304</v>
      </c>
      <c r="AA97" s="11">
        <v>72.80155092592986</v>
      </c>
      <c r="AB97" s="4">
        <v>80.80155092592986</v>
      </c>
      <c r="AC97" s="4">
        <v>123.80155092592986</v>
      </c>
      <c r="AD97" s="4">
        <v>135.80155092592986</v>
      </c>
      <c r="AE97" s="5">
        <v>0.87831928992269004</v>
      </c>
      <c r="AF97" s="5">
        <v>4.9523624613874997</v>
      </c>
      <c r="AG97" s="5">
        <v>0</v>
      </c>
      <c r="AH97" s="5">
        <v>0</v>
      </c>
      <c r="AI97" s="4">
        <v>26951.905387945699</v>
      </c>
      <c r="AJ97" s="4">
        <f t="shared" si="14"/>
        <v>53919.810775891397</v>
      </c>
      <c r="AK97" s="4">
        <f t="shared" si="15"/>
        <v>53967.110160863187</v>
      </c>
      <c r="AL97" s="11">
        <f t="shared" si="16"/>
        <v>373.26985149300162</v>
      </c>
      <c r="AM97" s="4">
        <f t="shared" si="17"/>
        <v>361.44500525005424</v>
      </c>
    </row>
    <row r="98" spans="1:39" x14ac:dyDescent="0.4">
      <c r="A98" s="1">
        <v>96</v>
      </c>
      <c r="B98" s="6" t="s">
        <v>43</v>
      </c>
      <c r="C98" s="6">
        <v>2017</v>
      </c>
      <c r="D98" s="6" t="s">
        <v>20</v>
      </c>
      <c r="E98" s="6">
        <v>3635</v>
      </c>
      <c r="F98" s="4">
        <v>355.50006944444021</v>
      </c>
      <c r="G98" s="4">
        <v>367.50006944444021</v>
      </c>
      <c r="H98" s="5">
        <v>1.03143045831415</v>
      </c>
      <c r="I98" s="5">
        <v>3.1282863763494801</v>
      </c>
      <c r="J98" s="5">
        <v>0</v>
      </c>
      <c r="K98" s="5">
        <v>0.28657114013774998</v>
      </c>
      <c r="L98" s="4">
        <v>35763.246709318199</v>
      </c>
      <c r="M98" s="4">
        <f t="shared" si="12"/>
        <v>71538.493418636397</v>
      </c>
      <c r="N98" s="4">
        <f t="shared" si="13"/>
        <v>71575.683604976206</v>
      </c>
      <c r="O98" s="11">
        <v>353.50006944444021</v>
      </c>
      <c r="P98" s="4">
        <v>355.75006944444021</v>
      </c>
      <c r="Q98" s="4">
        <v>366.91673611110991</v>
      </c>
      <c r="R98" s="4">
        <v>367.66673611110991</v>
      </c>
      <c r="S98" s="5">
        <v>0.99794929409558697</v>
      </c>
      <c r="T98" s="5">
        <v>1.06357755516776</v>
      </c>
      <c r="U98" s="5">
        <v>2.5802526450046099</v>
      </c>
      <c r="V98" s="5">
        <v>3.7223679279595099</v>
      </c>
      <c r="W98" s="5">
        <v>0</v>
      </c>
      <c r="X98" s="5">
        <v>5.2698190495059603E-2</v>
      </c>
      <c r="Y98" s="5">
        <v>8.2997277706597594E-2</v>
      </c>
      <c r="Z98" s="5">
        <v>0.52349719244975801</v>
      </c>
      <c r="AA98" s="11">
        <v>235.50006944444021</v>
      </c>
      <c r="AB98" s="4">
        <v>267.50006944444021</v>
      </c>
      <c r="AC98" s="4">
        <v>354.50006944444021</v>
      </c>
      <c r="AD98" s="4">
        <v>369.50006944444021</v>
      </c>
      <c r="AE98" s="5">
        <v>0.81088157291774299</v>
      </c>
      <c r="AF98" s="5">
        <v>1.98300775042989</v>
      </c>
      <c r="AG98" s="5">
        <v>0</v>
      </c>
      <c r="AH98" s="5">
        <v>0.11626262818812701</v>
      </c>
      <c r="AI98" s="4">
        <v>35481.297917364798</v>
      </c>
      <c r="AJ98" s="4">
        <f t="shared" si="14"/>
        <v>70978.595834729596</v>
      </c>
      <c r="AK98" s="4">
        <f t="shared" si="15"/>
        <v>71028.182749849337</v>
      </c>
      <c r="AL98" s="11">
        <f t="shared" si="16"/>
        <v>559.89758390680072</v>
      </c>
      <c r="AM98" s="4">
        <f t="shared" si="17"/>
        <v>547.50085512686928</v>
      </c>
    </row>
    <row r="99" spans="1:39" x14ac:dyDescent="0.4">
      <c r="A99" s="1">
        <v>97</v>
      </c>
      <c r="B99" s="6" t="s">
        <v>43</v>
      </c>
      <c r="C99" s="6">
        <v>2018</v>
      </c>
      <c r="D99" s="6" t="s">
        <v>21</v>
      </c>
      <c r="E99" s="6">
        <v>2371</v>
      </c>
      <c r="F99" s="4">
        <v>65.58314814815003</v>
      </c>
      <c r="G99" s="4">
        <v>84.58314814815003</v>
      </c>
      <c r="H99" s="5">
        <v>0.88248021270923094</v>
      </c>
      <c r="I99" s="5">
        <v>3.695708077795</v>
      </c>
      <c r="J99" s="5">
        <v>0</v>
      </c>
      <c r="K99" s="5">
        <v>2.81689966556052E-2</v>
      </c>
      <c r="L99" s="4">
        <v>23412.954918314001</v>
      </c>
      <c r="M99" s="4">
        <f t="shared" ref="M99:M101" si="18">2*L99+2*6</f>
        <v>46837.909836628001</v>
      </c>
      <c r="N99" s="4">
        <f t="shared" si="13"/>
        <v>46872.536239144392</v>
      </c>
      <c r="O99" s="11">
        <v>65.416481481479877</v>
      </c>
      <c r="P99" s="4">
        <v>65.749814814820184</v>
      </c>
      <c r="Q99" s="4">
        <v>84.416481481479877</v>
      </c>
      <c r="R99" s="4">
        <v>84.71023148148015</v>
      </c>
      <c r="S99" s="5">
        <v>0.85466910572870702</v>
      </c>
      <c r="T99" s="5">
        <v>0.92771486548872206</v>
      </c>
      <c r="U99" s="5">
        <v>3.23286484814304</v>
      </c>
      <c r="V99" s="5">
        <v>4.1690657615221198</v>
      </c>
      <c r="W99" s="5">
        <v>0</v>
      </c>
      <c r="X99" s="5">
        <v>6.4218155281137806E-2</v>
      </c>
      <c r="Y99" s="5">
        <v>0</v>
      </c>
      <c r="Z99" s="5">
        <v>0.131337035343738</v>
      </c>
      <c r="AA99" s="11">
        <v>65.58314814815003</v>
      </c>
      <c r="AB99" s="4">
        <v>84.58314814815003</v>
      </c>
      <c r="AC99" s="4">
        <v>132.58314814815003</v>
      </c>
      <c r="AD99" s="4">
        <v>140.58314814815003</v>
      </c>
      <c r="AE99" s="5">
        <v>0.83647484699029595</v>
      </c>
      <c r="AF99" s="5">
        <v>2.7270651135035902</v>
      </c>
      <c r="AG99" s="5">
        <v>0</v>
      </c>
      <c r="AH99" s="5">
        <v>0</v>
      </c>
      <c r="AI99" s="4">
        <v>23460.3631899338</v>
      </c>
      <c r="AJ99" s="4">
        <f t="shared" ref="AJ99:AJ101" si="19">2*AI99+2*8</f>
        <v>46936.726379867599</v>
      </c>
      <c r="AK99" s="4">
        <f t="shared" si="15"/>
        <v>46982.894916556121</v>
      </c>
      <c r="AL99" s="11">
        <f t="shared" si="16"/>
        <v>-98.816543239598104</v>
      </c>
      <c r="AM99" s="4">
        <f t="shared" si="17"/>
        <v>-110.35867741172842</v>
      </c>
    </row>
    <row r="100" spans="1:39" x14ac:dyDescent="0.4">
      <c r="A100" s="1">
        <v>98</v>
      </c>
      <c r="B100" s="6" t="s">
        <v>43</v>
      </c>
      <c r="C100" s="6">
        <v>2018</v>
      </c>
      <c r="D100" s="6" t="s">
        <v>20</v>
      </c>
      <c r="E100" s="6">
        <v>3779</v>
      </c>
      <c r="F100" s="4">
        <v>218.45854166667004</v>
      </c>
      <c r="G100" s="4">
        <v>230.45854166667004</v>
      </c>
      <c r="H100" s="5">
        <v>1.1211511545222599</v>
      </c>
      <c r="I100" s="5">
        <v>3.5471117807563401</v>
      </c>
      <c r="J100" s="5">
        <v>0</v>
      </c>
      <c r="K100" s="5">
        <v>0.236927559461972</v>
      </c>
      <c r="L100" s="4">
        <v>37599.898394013697</v>
      </c>
      <c r="M100" s="4">
        <f t="shared" si="18"/>
        <v>75211.796788027394</v>
      </c>
      <c r="N100" s="4">
        <f t="shared" si="13"/>
        <v>75249.220076247497</v>
      </c>
      <c r="O100" s="11">
        <v>218.24812500000007</v>
      </c>
      <c r="P100" s="4">
        <v>218.66895833334002</v>
      </c>
      <c r="Q100" s="4">
        <v>230.1252083333402</v>
      </c>
      <c r="R100" s="4">
        <v>230.58562500000016</v>
      </c>
      <c r="S100" s="5">
        <v>1.08290587101594</v>
      </c>
      <c r="T100" s="5">
        <v>1.1492551895819398</v>
      </c>
      <c r="U100" s="5">
        <v>3.0954288331801001</v>
      </c>
      <c r="V100" s="5">
        <v>4.20030652006173</v>
      </c>
      <c r="W100" s="5">
        <v>0</v>
      </c>
      <c r="X100" s="5">
        <v>4.8629307008759497E-2</v>
      </c>
      <c r="Y100" s="5">
        <v>4.52874332467917E-2</v>
      </c>
      <c r="Z100" s="5">
        <v>0.41077487341097002</v>
      </c>
      <c r="AA100" s="11">
        <v>218.45854166667004</v>
      </c>
      <c r="AB100" s="4">
        <v>239.45854166667004</v>
      </c>
      <c r="AC100" s="4">
        <v>419.45854166667004</v>
      </c>
      <c r="AD100" s="4">
        <v>426.70707175926009</v>
      </c>
      <c r="AE100" s="5">
        <v>1.0318128993557001</v>
      </c>
      <c r="AF100" s="5">
        <v>2.3040980846685204</v>
      </c>
      <c r="AG100" s="5">
        <v>0</v>
      </c>
      <c r="AH100" s="5">
        <v>0.118402284917821</v>
      </c>
      <c r="AI100" s="4">
        <v>37550.778273098003</v>
      </c>
      <c r="AJ100" s="4">
        <f t="shared" si="19"/>
        <v>75117.556546196007</v>
      </c>
      <c r="AK100" s="4">
        <f t="shared" si="15"/>
        <v>75167.454263822801</v>
      </c>
      <c r="AL100" s="11">
        <f t="shared" si="16"/>
        <v>94.240241831386811</v>
      </c>
      <c r="AM100" s="4">
        <f t="shared" si="17"/>
        <v>81.765812424695469</v>
      </c>
    </row>
    <row r="101" spans="1:39" x14ac:dyDescent="0.4">
      <c r="A101" s="1">
        <v>99</v>
      </c>
      <c r="B101" s="6" t="s">
        <v>43</v>
      </c>
      <c r="C101" s="6">
        <v>2019</v>
      </c>
      <c r="D101" s="6" t="s">
        <v>21</v>
      </c>
      <c r="E101" s="6">
        <v>2053</v>
      </c>
      <c r="F101" s="4">
        <v>61.747777777779902</v>
      </c>
      <c r="G101" s="4">
        <v>79.747777777779902</v>
      </c>
      <c r="H101" s="5">
        <v>0.85773531098868894</v>
      </c>
      <c r="I101" s="5">
        <v>2.5972260982686897</v>
      </c>
      <c r="J101" s="5">
        <v>0</v>
      </c>
      <c r="K101" s="5">
        <v>8.7713211393554605E-2</v>
      </c>
      <c r="L101" s="4">
        <v>20092.048910923499</v>
      </c>
      <c r="M101" s="4">
        <f t="shared" si="18"/>
        <v>40196.097821846997</v>
      </c>
      <c r="N101" s="4">
        <f t="shared" si="13"/>
        <v>40229.860166349114</v>
      </c>
      <c r="O101" s="11">
        <v>35.997777777779902</v>
      </c>
      <c r="P101" s="4">
        <v>35.997777777779902</v>
      </c>
      <c r="Q101" s="4">
        <v>79.497777777779902</v>
      </c>
      <c r="R101" s="4">
        <v>79.914444444450055</v>
      </c>
      <c r="S101" s="5">
        <v>0.82205703140040998</v>
      </c>
      <c r="T101" s="5">
        <v>0.90529045402387998</v>
      </c>
      <c r="U101" s="5">
        <v>2.1475311678702202</v>
      </c>
      <c r="V101" s="5">
        <v>3.0708943356292697</v>
      </c>
      <c r="W101" s="5">
        <v>0</v>
      </c>
      <c r="X101" s="5">
        <v>6.3269732625166497E-2</v>
      </c>
      <c r="Y101" s="5">
        <v>0</v>
      </c>
      <c r="Z101" s="5">
        <v>0.20860864001097601</v>
      </c>
      <c r="AA101" s="11">
        <v>61.747777777779902</v>
      </c>
      <c r="AB101" s="4">
        <v>79.747777777779902</v>
      </c>
      <c r="AC101" s="4">
        <v>154.7477777777799</v>
      </c>
      <c r="AD101" s="4">
        <v>162.7477777777799</v>
      </c>
      <c r="AE101" s="5">
        <v>0.81906408571164102</v>
      </c>
      <c r="AF101" s="5">
        <v>1.87880433059995</v>
      </c>
      <c r="AG101" s="5">
        <v>0</v>
      </c>
      <c r="AH101" s="5">
        <v>0</v>
      </c>
      <c r="AI101" s="4">
        <v>20121.331087633</v>
      </c>
      <c r="AJ101" s="4">
        <f t="shared" si="19"/>
        <v>40258.662175265999</v>
      </c>
      <c r="AK101" s="4">
        <f t="shared" si="15"/>
        <v>40303.678634602154</v>
      </c>
      <c r="AL101" s="11">
        <f t="shared" si="16"/>
        <v>-62.564353419002146</v>
      </c>
      <c r="AM101" s="4">
        <f t="shared" si="17"/>
        <v>-73.818468253040919</v>
      </c>
    </row>
    <row r="102" spans="1:39" x14ac:dyDescent="0.4">
      <c r="B102" s="6"/>
      <c r="C102" s="6"/>
      <c r="D102" s="6"/>
      <c r="E102" s="6"/>
      <c r="H102" s="5"/>
      <c r="I102" s="5"/>
      <c r="J102" s="5"/>
      <c r="K102" s="5"/>
      <c r="L102" s="4"/>
      <c r="AE102" s="5"/>
      <c r="AF102" s="5"/>
      <c r="AG102" s="5"/>
      <c r="AH102" s="5"/>
      <c r="AI102" s="4"/>
      <c r="AL102" s="11"/>
      <c r="AM102" s="4"/>
    </row>
    <row r="103" spans="1:39" x14ac:dyDescent="0.4">
      <c r="B103" s="6"/>
      <c r="C103" s="6"/>
      <c r="D103" s="6"/>
      <c r="E103" s="6"/>
      <c r="H103" s="5"/>
      <c r="I103" s="5"/>
      <c r="J103" s="5"/>
      <c r="K103" s="5"/>
      <c r="L103" s="4"/>
      <c r="AE103" s="5"/>
      <c r="AF103" s="5"/>
      <c r="AG103" s="5"/>
      <c r="AH103" s="5"/>
      <c r="AI103" s="4"/>
      <c r="AL103" s="11"/>
      <c r="AM103" s="4"/>
    </row>
    <row r="104" spans="1:39" x14ac:dyDescent="0.4">
      <c r="B104" s="6"/>
      <c r="C104" s="6"/>
      <c r="D104" s="6"/>
      <c r="E104" s="6"/>
      <c r="H104" s="5"/>
      <c r="I104" s="5"/>
      <c r="J104" s="5"/>
      <c r="K104" s="5"/>
      <c r="L104" s="4"/>
      <c r="AE104" s="5"/>
      <c r="AF104" s="5"/>
      <c r="AG104" s="5"/>
      <c r="AH104" s="5"/>
      <c r="AI104" s="4"/>
      <c r="AL104" s="11"/>
      <c r="AM104" s="4"/>
    </row>
    <row r="105" spans="1:39" x14ac:dyDescent="0.4">
      <c r="B105" s="6"/>
      <c r="C105" s="6"/>
      <c r="D105" s="6"/>
      <c r="E105" s="6"/>
      <c r="H105" s="5"/>
      <c r="I105" s="5"/>
      <c r="J105" s="5"/>
      <c r="K105" s="5"/>
      <c r="L105" s="4"/>
      <c r="AE105" s="5"/>
      <c r="AF105" s="5"/>
      <c r="AG105" s="5"/>
      <c r="AH105" s="5"/>
      <c r="AI105" s="4"/>
      <c r="AL105" s="11"/>
      <c r="AM105" s="4"/>
    </row>
  </sheetData>
  <sortState xmlns:xlrd2="http://schemas.microsoft.com/office/spreadsheetml/2017/richdata2" ref="A3:AM101">
    <sortCondition ref="A3:A101"/>
  </sortState>
  <mergeCells count="16">
    <mergeCell ref="AM1:AM2"/>
    <mergeCell ref="C1:C2"/>
    <mergeCell ref="D1:D2"/>
    <mergeCell ref="A1:A2"/>
    <mergeCell ref="B1:B2"/>
    <mergeCell ref="F1:N1"/>
    <mergeCell ref="AA1:AK1"/>
    <mergeCell ref="AL1:AL2"/>
    <mergeCell ref="E1:E2"/>
    <mergeCell ref="O1:Z1"/>
    <mergeCell ref="O2:P2"/>
    <mergeCell ref="Q2:R2"/>
    <mergeCell ref="S2:T2"/>
    <mergeCell ref="U2:V2"/>
    <mergeCell ref="W2:X2"/>
    <mergeCell ref="Y2:Z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86C9-7173-402A-A86D-ECC0EA9B88C9}">
  <dimension ref="A1:AA10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defaultRowHeight="12.3" x14ac:dyDescent="0.4"/>
  <cols>
    <col min="1" max="1" width="3.27734375" style="1" bestFit="1" customWidth="1"/>
    <col min="2" max="2" width="8.109375" style="1" bestFit="1" customWidth="1"/>
    <col min="3" max="3" width="4.94140625" style="1" customWidth="1"/>
    <col min="4" max="4" width="7.44140625" style="1" bestFit="1" customWidth="1"/>
    <col min="5" max="5" width="7.44140625" style="1" customWidth="1"/>
    <col min="6" max="7" width="8.21875" style="4" bestFit="1" customWidth="1"/>
    <col min="8" max="9" width="9" style="1" bestFit="1" customWidth="1"/>
    <col min="10" max="11" width="7.27734375" style="1" bestFit="1" customWidth="1"/>
    <col min="12" max="12" width="10.88671875" style="1" customWidth="1"/>
    <col min="13" max="14" width="8.27734375" style="4" bestFit="1" customWidth="1"/>
    <col min="15" max="15" width="8.21875" style="11" bestFit="1" customWidth="1"/>
    <col min="16" max="18" width="8.21875" style="4" bestFit="1" customWidth="1"/>
    <col min="19" max="20" width="9" style="1" bestFit="1" customWidth="1"/>
    <col min="21" max="22" width="7.27734375" style="1" bestFit="1" customWidth="1"/>
    <col min="23" max="23" width="10.88671875" style="1" bestFit="1" customWidth="1"/>
    <col min="24" max="24" width="7.71875" style="4" bestFit="1" customWidth="1"/>
    <col min="25" max="25" width="7.27734375" style="4" bestFit="1" customWidth="1"/>
    <col min="26" max="26" width="7.27734375" style="12" bestFit="1" customWidth="1"/>
    <col min="27" max="27" width="7.27734375" style="1" bestFit="1" customWidth="1"/>
    <col min="28" max="16384" width="8.88671875" style="1"/>
  </cols>
  <sheetData>
    <row r="1" spans="1:27" s="2" customFormat="1" x14ac:dyDescent="0.4">
      <c r="A1" s="21" t="s">
        <v>125</v>
      </c>
      <c r="B1" s="21" t="s">
        <v>0</v>
      </c>
      <c r="C1" s="21" t="s">
        <v>18</v>
      </c>
      <c r="D1" s="21" t="s">
        <v>19</v>
      </c>
      <c r="E1" s="21" t="s">
        <v>44</v>
      </c>
      <c r="F1" s="21" t="s">
        <v>114</v>
      </c>
      <c r="G1" s="21"/>
      <c r="H1" s="21"/>
      <c r="I1" s="21"/>
      <c r="J1" s="21"/>
      <c r="K1" s="21"/>
      <c r="L1" s="21"/>
      <c r="M1" s="21"/>
      <c r="N1" s="21"/>
      <c r="O1" s="21" t="s">
        <v>115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2" t="s">
        <v>12</v>
      </c>
      <c r="AA1" s="21" t="s">
        <v>13</v>
      </c>
    </row>
    <row r="2" spans="1:27" s="2" customFormat="1" x14ac:dyDescent="0.4">
      <c r="A2" s="21"/>
      <c r="B2" s="21"/>
      <c r="C2" s="21"/>
      <c r="D2" s="21"/>
      <c r="E2" s="21"/>
      <c r="F2" s="3" t="s">
        <v>3</v>
      </c>
      <c r="G2" s="3" t="s">
        <v>4</v>
      </c>
      <c r="H2" s="2" t="s">
        <v>130</v>
      </c>
      <c r="I2" s="2" t="s">
        <v>131</v>
      </c>
      <c r="J2" s="2" t="s">
        <v>5</v>
      </c>
      <c r="K2" s="2" t="s">
        <v>6</v>
      </c>
      <c r="L2" s="2" t="s">
        <v>9</v>
      </c>
      <c r="M2" s="3" t="s">
        <v>10</v>
      </c>
      <c r="N2" s="3" t="s">
        <v>11</v>
      </c>
      <c r="O2" s="14" t="s">
        <v>3</v>
      </c>
      <c r="P2" s="3" t="s">
        <v>4</v>
      </c>
      <c r="Q2" s="3" t="s">
        <v>7</v>
      </c>
      <c r="R2" s="3" t="s">
        <v>8</v>
      </c>
      <c r="S2" s="2" t="s">
        <v>130</v>
      </c>
      <c r="T2" s="2" t="s">
        <v>131</v>
      </c>
      <c r="U2" s="2" t="s">
        <v>5</v>
      </c>
      <c r="V2" s="2" t="s">
        <v>6</v>
      </c>
      <c r="W2" s="2" t="s">
        <v>9</v>
      </c>
      <c r="X2" s="3" t="s">
        <v>10</v>
      </c>
      <c r="Y2" s="3" t="s">
        <v>11</v>
      </c>
      <c r="Z2" s="22"/>
      <c r="AA2" s="21"/>
    </row>
    <row r="3" spans="1:27" x14ac:dyDescent="0.4">
      <c r="A3" s="1">
        <v>1</v>
      </c>
      <c r="B3" s="6" t="s">
        <v>22</v>
      </c>
      <c r="C3" s="6">
        <v>2013</v>
      </c>
      <c r="D3" s="6" t="s">
        <v>20</v>
      </c>
      <c r="E3" s="6">
        <v>352</v>
      </c>
      <c r="F3" s="4">
        <v>232.15200231481003</v>
      </c>
      <c r="G3" s="4">
        <v>348.15200231481003</v>
      </c>
      <c r="H3" s="5">
        <v>1.27136883329794</v>
      </c>
      <c r="I3" s="5">
        <v>19.1645378861427</v>
      </c>
      <c r="J3" s="5">
        <v>0</v>
      </c>
      <c r="K3" s="5">
        <v>0</v>
      </c>
      <c r="L3" s="4">
        <v>4067.6383923789599</v>
      </c>
      <c r="M3" s="4">
        <f t="shared" ref="M3:M34" si="0">2*L3+2*6</f>
        <v>8147.2767847579198</v>
      </c>
      <c r="N3" s="4">
        <f t="shared" ref="N3:N34" si="1">L3*2+6*LN(E3)</f>
        <v>8170.4585718115086</v>
      </c>
      <c r="O3" s="11">
        <v>233.15200231481003</v>
      </c>
      <c r="P3" s="4">
        <v>254.15200231481003</v>
      </c>
      <c r="Q3" s="4">
        <v>297.15200231481003</v>
      </c>
      <c r="R3" s="4">
        <v>348.17324074074008</v>
      </c>
      <c r="S3" s="5">
        <v>1.5462283108513399</v>
      </c>
      <c r="T3" s="5">
        <v>33.4864197495517</v>
      </c>
      <c r="U3" s="5">
        <v>0</v>
      </c>
      <c r="V3" s="5">
        <v>0</v>
      </c>
      <c r="W3" s="4">
        <v>3930.24201699472</v>
      </c>
      <c r="X3" s="4">
        <f t="shared" ref="X3:X34" si="2">2*W3+2*8</f>
        <v>7876.4840339894399</v>
      </c>
      <c r="Y3" s="4">
        <f t="shared" ref="Y3:Y34" si="3">W3*2+8*LN(E3)</f>
        <v>7907.393083394225</v>
      </c>
      <c r="Z3" s="11">
        <f t="shared" ref="Z3:Z34" si="4">M3-X3</f>
        <v>270.79275076847989</v>
      </c>
      <c r="AA3" s="4">
        <f t="shared" ref="AA3:AA34" si="5">N3-Y3</f>
        <v>263.06548841728363</v>
      </c>
    </row>
    <row r="4" spans="1:27" x14ac:dyDescent="0.4">
      <c r="A4" s="1">
        <v>2</v>
      </c>
      <c r="B4" s="6" t="s">
        <v>22</v>
      </c>
      <c r="C4" s="6">
        <v>2014</v>
      </c>
      <c r="D4" s="6" t="s">
        <v>21</v>
      </c>
      <c r="E4" s="6">
        <v>288</v>
      </c>
      <c r="F4" s="4">
        <v>78.661157407409974</v>
      </c>
      <c r="G4" s="4">
        <v>112.15390046296011</v>
      </c>
      <c r="H4" s="5">
        <v>3.8124163088079301</v>
      </c>
      <c r="I4" s="5">
        <v>43.038033540871496</v>
      </c>
      <c r="J4" s="5">
        <v>0</v>
      </c>
      <c r="K4" s="5">
        <v>0.104718722191873</v>
      </c>
      <c r="L4" s="4">
        <v>3360.0611705483402</v>
      </c>
      <c r="M4" s="4">
        <f t="shared" si="0"/>
        <v>6732.1223410966804</v>
      </c>
      <c r="N4" s="4">
        <f t="shared" si="1"/>
        <v>6754.1001039774965</v>
      </c>
      <c r="O4" s="11">
        <v>348.66115740740997</v>
      </c>
      <c r="P4" s="4">
        <v>356.66115740740997</v>
      </c>
      <c r="Q4" s="4">
        <v>443.66115740740997</v>
      </c>
      <c r="R4" s="4">
        <v>477.15390046296011</v>
      </c>
      <c r="S4" s="5">
        <v>3.3888424346532604</v>
      </c>
      <c r="T4" s="5">
        <v>36.6528917194832</v>
      </c>
      <c r="U4" s="5">
        <v>0</v>
      </c>
      <c r="V4" s="5">
        <v>0</v>
      </c>
      <c r="W4" s="4">
        <v>3360.7360399419799</v>
      </c>
      <c r="X4" s="4">
        <f t="shared" si="2"/>
        <v>6737.4720798839599</v>
      </c>
      <c r="Y4" s="4">
        <f t="shared" si="3"/>
        <v>6766.775763725047</v>
      </c>
      <c r="Z4" s="11">
        <f t="shared" si="4"/>
        <v>-5.3497387872794206</v>
      </c>
      <c r="AA4" s="4">
        <f t="shared" si="5"/>
        <v>-12.675659747550526</v>
      </c>
    </row>
    <row r="5" spans="1:27" x14ac:dyDescent="0.4">
      <c r="A5" s="1">
        <v>3</v>
      </c>
      <c r="B5" s="6" t="s">
        <v>23</v>
      </c>
      <c r="C5" s="6">
        <v>2013</v>
      </c>
      <c r="D5" s="6" t="s">
        <v>20</v>
      </c>
      <c r="E5" s="6">
        <v>422</v>
      </c>
      <c r="F5" s="4">
        <v>225.15598379630001</v>
      </c>
      <c r="G5" s="4">
        <v>307.15598379630001</v>
      </c>
      <c r="H5" s="5">
        <v>1.2417322822083499</v>
      </c>
      <c r="I5" s="5">
        <v>29.983629600391104</v>
      </c>
      <c r="J5" s="5">
        <v>0</v>
      </c>
      <c r="K5" s="5">
        <v>0</v>
      </c>
      <c r="L5" s="4">
        <v>4732.87758686487</v>
      </c>
      <c r="M5" s="4">
        <f t="shared" si="0"/>
        <v>9477.7551737297399</v>
      </c>
      <c r="N5" s="4">
        <f t="shared" si="1"/>
        <v>9502.0252056139561</v>
      </c>
      <c r="O5" s="11">
        <v>227.15598379630001</v>
      </c>
      <c r="P5" s="4">
        <v>266.15598379630001</v>
      </c>
      <c r="Q5" s="4">
        <v>293.15598379630001</v>
      </c>
      <c r="R5" s="4">
        <v>307.15598379630001</v>
      </c>
      <c r="S5" s="5">
        <v>1.5015108346959298</v>
      </c>
      <c r="T5" s="5">
        <v>45.355551568001502</v>
      </c>
      <c r="U5" s="5">
        <v>0</v>
      </c>
      <c r="V5" s="5">
        <v>0</v>
      </c>
      <c r="W5" s="4">
        <v>4648.8947362901799</v>
      </c>
      <c r="X5" s="4">
        <f t="shared" si="2"/>
        <v>9313.7894725803599</v>
      </c>
      <c r="Y5" s="4">
        <f t="shared" si="3"/>
        <v>9346.1495150926476</v>
      </c>
      <c r="Z5" s="11">
        <f t="shared" si="4"/>
        <v>163.96570114938004</v>
      </c>
      <c r="AA5" s="4">
        <f t="shared" si="5"/>
        <v>155.87569052130857</v>
      </c>
    </row>
    <row r="6" spans="1:27" x14ac:dyDescent="0.4">
      <c r="A6" s="1">
        <v>4</v>
      </c>
      <c r="B6" s="6" t="s">
        <v>23</v>
      </c>
      <c r="C6" s="6">
        <v>2014</v>
      </c>
      <c r="D6" s="6" t="s">
        <v>21</v>
      </c>
      <c r="E6" s="6">
        <v>306</v>
      </c>
      <c r="F6" s="4">
        <v>67.153761574069904</v>
      </c>
      <c r="G6" s="4">
        <v>88.153761574069904</v>
      </c>
      <c r="H6" s="5">
        <v>1.09216316032686</v>
      </c>
      <c r="I6" s="5">
        <v>75.553375165115398</v>
      </c>
      <c r="J6" s="5">
        <v>0</v>
      </c>
      <c r="K6" s="5">
        <v>0</v>
      </c>
      <c r="L6" s="4">
        <v>3187.6832987389598</v>
      </c>
      <c r="M6" s="4">
        <f t="shared" si="0"/>
        <v>6387.3665974779196</v>
      </c>
      <c r="N6" s="4">
        <f t="shared" si="1"/>
        <v>6409.7081080896342</v>
      </c>
      <c r="O6" s="11">
        <v>30.153761574069904</v>
      </c>
      <c r="P6" s="4">
        <v>38.153761574069904</v>
      </c>
      <c r="Q6" s="4">
        <v>67.153761574069904</v>
      </c>
      <c r="R6" s="4">
        <v>88.153761574069904</v>
      </c>
      <c r="S6" s="5">
        <v>1.0295862927741699</v>
      </c>
      <c r="T6" s="5">
        <v>55.041083084647397</v>
      </c>
      <c r="U6" s="5">
        <v>0</v>
      </c>
      <c r="V6" s="5">
        <v>0</v>
      </c>
      <c r="W6" s="4">
        <v>3222.93806195247</v>
      </c>
      <c r="X6" s="4">
        <f t="shared" si="2"/>
        <v>6461.87612390494</v>
      </c>
      <c r="Y6" s="4">
        <f t="shared" si="3"/>
        <v>6491.664804720559</v>
      </c>
      <c r="Z6" s="11">
        <f t="shared" si="4"/>
        <v>-74.509526427020319</v>
      </c>
      <c r="AA6" s="4">
        <f t="shared" si="5"/>
        <v>-81.956696630924853</v>
      </c>
    </row>
    <row r="7" spans="1:27" x14ac:dyDescent="0.4">
      <c r="A7" s="1">
        <v>5</v>
      </c>
      <c r="B7" s="6" t="s">
        <v>23</v>
      </c>
      <c r="C7" s="6">
        <v>2014</v>
      </c>
      <c r="D7" s="6" t="s">
        <v>20</v>
      </c>
      <c r="E7" s="6">
        <v>513</v>
      </c>
      <c r="F7" s="4">
        <v>235.17306712963</v>
      </c>
      <c r="G7" s="4">
        <v>312.17306712963</v>
      </c>
      <c r="H7" s="5">
        <v>1.4379180013093</v>
      </c>
      <c r="I7" s="5">
        <v>26.425633988430903</v>
      </c>
      <c r="J7" s="5">
        <v>0</v>
      </c>
      <c r="K7" s="5">
        <v>0</v>
      </c>
      <c r="L7" s="4">
        <v>5642.3037538261196</v>
      </c>
      <c r="M7" s="4">
        <f t="shared" si="0"/>
        <v>11296.607507652239</v>
      </c>
      <c r="N7" s="4">
        <f t="shared" si="1"/>
        <v>11322.049162723264</v>
      </c>
      <c r="O7" s="11">
        <v>237.17306712963</v>
      </c>
      <c r="P7" s="4">
        <v>249.17306712963</v>
      </c>
      <c r="Q7" s="4">
        <v>290.17306712963</v>
      </c>
      <c r="R7" s="4">
        <v>312.17306712963</v>
      </c>
      <c r="S7" s="5">
        <v>1.7447309987081001</v>
      </c>
      <c r="T7" s="5">
        <v>57.531708546095004</v>
      </c>
      <c r="U7" s="5">
        <v>0</v>
      </c>
      <c r="V7" s="5">
        <v>0</v>
      </c>
      <c r="W7" s="4">
        <v>5524.7874924516</v>
      </c>
      <c r="X7" s="4">
        <f t="shared" si="2"/>
        <v>11065.5749849032</v>
      </c>
      <c r="Y7" s="4">
        <f t="shared" si="3"/>
        <v>11099.497191664566</v>
      </c>
      <c r="Z7" s="11">
        <f t="shared" si="4"/>
        <v>231.03252274903934</v>
      </c>
      <c r="AA7" s="4">
        <f t="shared" si="5"/>
        <v>222.55197105869775</v>
      </c>
    </row>
    <row r="8" spans="1:27" x14ac:dyDescent="0.4">
      <c r="A8" s="1">
        <v>6</v>
      </c>
      <c r="B8" s="6" t="s">
        <v>23</v>
      </c>
      <c r="C8" s="6">
        <v>2015</v>
      </c>
      <c r="D8" s="6" t="s">
        <v>21</v>
      </c>
      <c r="E8" s="6">
        <v>212</v>
      </c>
      <c r="F8" s="4">
        <v>64.167893518520032</v>
      </c>
      <c r="G8" s="4">
        <v>85.167893518520032</v>
      </c>
      <c r="H8" s="5">
        <v>0.97479470181282113</v>
      </c>
      <c r="I8" s="5">
        <v>104.362719432207</v>
      </c>
      <c r="J8" s="5">
        <v>0</v>
      </c>
      <c r="K8" s="5">
        <v>0.35347794125208698</v>
      </c>
      <c r="L8" s="4">
        <v>2256.05315111146</v>
      </c>
      <c r="M8" s="4">
        <f t="shared" si="0"/>
        <v>4524.10630222292</v>
      </c>
      <c r="N8" s="4">
        <f t="shared" si="1"/>
        <v>4544.2458198709519</v>
      </c>
      <c r="O8" s="11">
        <v>64.167893518520032</v>
      </c>
      <c r="P8" s="4">
        <v>85.167893518520032</v>
      </c>
      <c r="Q8" s="4">
        <v>138.16789351852003</v>
      </c>
      <c r="R8" s="4">
        <v>145.66694444444011</v>
      </c>
      <c r="S8" s="5">
        <v>0.90336699656534192</v>
      </c>
      <c r="T8" s="5">
        <v>77.164344870227211</v>
      </c>
      <c r="U8" s="5">
        <v>0</v>
      </c>
      <c r="V8" s="5">
        <v>0</v>
      </c>
      <c r="W8" s="4">
        <v>2298.7038298336402</v>
      </c>
      <c r="X8" s="4">
        <f t="shared" si="2"/>
        <v>4613.4076596672803</v>
      </c>
      <c r="Y8" s="4">
        <f t="shared" si="3"/>
        <v>4640.2603498646567</v>
      </c>
      <c r="Z8" s="11">
        <f t="shared" si="4"/>
        <v>-89.301357444360292</v>
      </c>
      <c r="AA8" s="4">
        <f t="shared" si="5"/>
        <v>-96.014529993704855</v>
      </c>
    </row>
    <row r="9" spans="1:27" x14ac:dyDescent="0.4">
      <c r="A9" s="1">
        <v>7</v>
      </c>
      <c r="B9" s="6" t="s">
        <v>23</v>
      </c>
      <c r="C9" s="6">
        <v>2016</v>
      </c>
      <c r="D9" s="6" t="s">
        <v>21</v>
      </c>
      <c r="E9" s="6">
        <v>288</v>
      </c>
      <c r="F9" s="4">
        <v>59.208576388889924</v>
      </c>
      <c r="G9" s="4">
        <v>80.208576388889924</v>
      </c>
      <c r="H9" s="5">
        <v>1.0546676138407398</v>
      </c>
      <c r="I9" s="5">
        <v>100.91708892047001</v>
      </c>
      <c r="J9" s="5">
        <v>0</v>
      </c>
      <c r="K9" s="5">
        <v>0.55400027290173604</v>
      </c>
      <c r="L9" s="4">
        <v>3011.0252407570101</v>
      </c>
      <c r="M9" s="4">
        <f t="shared" si="0"/>
        <v>6034.0504815140202</v>
      </c>
      <c r="N9" s="4">
        <f t="shared" si="1"/>
        <v>6056.0282443948363</v>
      </c>
      <c r="O9" s="11">
        <v>30.208576388889924</v>
      </c>
      <c r="P9" s="4">
        <v>38.208576388889924</v>
      </c>
      <c r="Q9" s="4">
        <v>59.208576388889924</v>
      </c>
      <c r="R9" s="4">
        <v>80.208576388889924</v>
      </c>
      <c r="S9" s="5">
        <v>0.99869278903245307</v>
      </c>
      <c r="T9" s="5">
        <v>73.355274196861089</v>
      </c>
      <c r="U9" s="5">
        <v>0</v>
      </c>
      <c r="V9" s="5">
        <v>0.17025775681682101</v>
      </c>
      <c r="W9" s="4">
        <v>3055.9358560579199</v>
      </c>
      <c r="X9" s="4">
        <f t="shared" si="2"/>
        <v>6127.8717121158397</v>
      </c>
      <c r="Y9" s="4">
        <f t="shared" si="3"/>
        <v>6157.1753959569269</v>
      </c>
      <c r="Z9" s="11">
        <f t="shared" si="4"/>
        <v>-93.821230601819479</v>
      </c>
      <c r="AA9" s="4">
        <f t="shared" si="5"/>
        <v>-101.14715156209058</v>
      </c>
    </row>
    <row r="10" spans="1:27" x14ac:dyDescent="0.4">
      <c r="A10" s="1">
        <v>8</v>
      </c>
      <c r="B10" s="6" t="s">
        <v>23</v>
      </c>
      <c r="C10" s="6">
        <v>2016</v>
      </c>
      <c r="D10" s="6" t="s">
        <v>20</v>
      </c>
      <c r="E10" s="6">
        <v>344</v>
      </c>
      <c r="F10" s="4">
        <v>246.17334490740996</v>
      </c>
      <c r="G10" s="4">
        <v>313.17334490740996</v>
      </c>
      <c r="H10" s="5">
        <v>2.6712941589833097</v>
      </c>
      <c r="I10" s="5">
        <v>30.376084981291701</v>
      </c>
      <c r="J10" s="5">
        <v>0</v>
      </c>
      <c r="K10" s="5">
        <v>0</v>
      </c>
      <c r="L10" s="4">
        <v>3994.8602817727301</v>
      </c>
      <c r="M10" s="4">
        <f t="shared" si="0"/>
        <v>8001.7205635454602</v>
      </c>
      <c r="N10" s="4">
        <f t="shared" si="1"/>
        <v>8024.7644134897009</v>
      </c>
      <c r="O10" s="11">
        <v>246.17334490740996</v>
      </c>
      <c r="P10" s="4">
        <v>280.17334490740996</v>
      </c>
      <c r="Q10" s="4">
        <v>297.17334490740996</v>
      </c>
      <c r="R10" s="4">
        <v>313.17334490740996</v>
      </c>
      <c r="S10" s="5">
        <v>2.5622830147712099</v>
      </c>
      <c r="T10" s="5">
        <v>43.174493445722199</v>
      </c>
      <c r="U10" s="5">
        <v>0</v>
      </c>
      <c r="V10" s="5">
        <v>4.17194276226351E-2</v>
      </c>
      <c r="W10" s="4">
        <v>3923.9815777990998</v>
      </c>
      <c r="X10" s="4">
        <f t="shared" si="2"/>
        <v>7863.9631555981996</v>
      </c>
      <c r="Y10" s="4">
        <f t="shared" si="3"/>
        <v>7894.6882888571872</v>
      </c>
      <c r="Z10" s="11">
        <f t="shared" si="4"/>
        <v>137.75740794726062</v>
      </c>
      <c r="AA10" s="4">
        <f t="shared" si="5"/>
        <v>130.07612463251371</v>
      </c>
    </row>
    <row r="11" spans="1:27" x14ac:dyDescent="0.4">
      <c r="A11" s="1">
        <v>9</v>
      </c>
      <c r="B11" s="6" t="s">
        <v>23</v>
      </c>
      <c r="C11" s="6">
        <v>2017</v>
      </c>
      <c r="D11" s="6" t="s">
        <v>21</v>
      </c>
      <c r="E11" s="6">
        <v>367</v>
      </c>
      <c r="F11" s="4">
        <v>64.65896990741021</v>
      </c>
      <c r="G11" s="4">
        <v>80.65896990741021</v>
      </c>
      <c r="H11" s="5">
        <v>2.0727308538238498</v>
      </c>
      <c r="I11" s="5">
        <v>95.544708228877795</v>
      </c>
      <c r="J11" s="5">
        <v>0</v>
      </c>
      <c r="K11" s="5">
        <v>0.160929538162768</v>
      </c>
      <c r="L11" s="4">
        <v>3967.20512780422</v>
      </c>
      <c r="M11" s="4">
        <f t="shared" si="0"/>
        <v>7946.4102556084399</v>
      </c>
      <c r="N11" s="4">
        <f t="shared" si="1"/>
        <v>7969.8424266967677</v>
      </c>
      <c r="O11" s="11">
        <v>64.65896990741021</v>
      </c>
      <c r="P11" s="4">
        <v>95.65896990741021</v>
      </c>
      <c r="Q11" s="4">
        <v>107.65896990741021</v>
      </c>
      <c r="R11" s="4">
        <v>115.65896990741021</v>
      </c>
      <c r="S11" s="5">
        <v>1.46312912962527</v>
      </c>
      <c r="T11" s="5">
        <v>42.066075766260703</v>
      </c>
      <c r="U11" s="5">
        <v>0</v>
      </c>
      <c r="V11" s="5">
        <v>0</v>
      </c>
      <c r="W11" s="4">
        <v>3980.9616514589002</v>
      </c>
      <c r="X11" s="4">
        <f t="shared" si="2"/>
        <v>7977.9233029178004</v>
      </c>
      <c r="Y11" s="4">
        <f t="shared" si="3"/>
        <v>8009.1661977022368</v>
      </c>
      <c r="Z11" s="11">
        <f t="shared" si="4"/>
        <v>-31.513047309360445</v>
      </c>
      <c r="AA11" s="4">
        <f t="shared" si="5"/>
        <v>-39.323771005469098</v>
      </c>
    </row>
    <row r="12" spans="1:27" x14ac:dyDescent="0.4">
      <c r="A12" s="1">
        <v>10</v>
      </c>
      <c r="B12" s="6" t="s">
        <v>23</v>
      </c>
      <c r="C12" s="6">
        <v>2018</v>
      </c>
      <c r="D12" s="6" t="s">
        <v>21</v>
      </c>
      <c r="E12" s="6">
        <v>261</v>
      </c>
      <c r="F12" s="4">
        <v>65.159664351850097</v>
      </c>
      <c r="G12" s="4">
        <v>87.159664351850097</v>
      </c>
      <c r="H12" s="5">
        <v>2.9394985473736304</v>
      </c>
      <c r="I12" s="5">
        <v>97.683895056052904</v>
      </c>
      <c r="J12" s="5">
        <v>0</v>
      </c>
      <c r="K12" s="5">
        <v>0</v>
      </c>
      <c r="L12" s="4">
        <v>2976.9556901411802</v>
      </c>
      <c r="M12" s="4">
        <f t="shared" si="0"/>
        <v>5965.9113802823604</v>
      </c>
      <c r="N12" s="4">
        <f t="shared" si="1"/>
        <v>5987.2985027262966</v>
      </c>
      <c r="O12" s="11">
        <v>65.159664351850097</v>
      </c>
      <c r="P12" s="4">
        <v>87.159664351850097</v>
      </c>
      <c r="Q12" s="4">
        <v>130.1596643518501</v>
      </c>
      <c r="R12" s="4">
        <v>138.15542824074009</v>
      </c>
      <c r="S12" s="5">
        <v>1.9459988438429201</v>
      </c>
      <c r="T12" s="5">
        <v>76.891562537597096</v>
      </c>
      <c r="U12" s="5">
        <v>0</v>
      </c>
      <c r="V12" s="5">
        <v>0</v>
      </c>
      <c r="W12" s="4">
        <v>2932.0710438945498</v>
      </c>
      <c r="X12" s="4">
        <f t="shared" si="2"/>
        <v>5880.1420877890996</v>
      </c>
      <c r="Y12" s="4">
        <f t="shared" si="3"/>
        <v>5908.658251047681</v>
      </c>
      <c r="Z12" s="11">
        <f t="shared" si="4"/>
        <v>85.769292493260764</v>
      </c>
      <c r="AA12" s="4">
        <f t="shared" si="5"/>
        <v>78.640251678615641</v>
      </c>
    </row>
    <row r="13" spans="1:27" x14ac:dyDescent="0.4">
      <c r="A13" s="1">
        <v>11</v>
      </c>
      <c r="B13" s="6" t="s">
        <v>23</v>
      </c>
      <c r="C13" s="6">
        <v>2019</v>
      </c>
      <c r="D13" s="6" t="s">
        <v>21</v>
      </c>
      <c r="E13" s="6">
        <v>285</v>
      </c>
      <c r="F13" s="4">
        <v>70.209097222219953</v>
      </c>
      <c r="G13" s="4">
        <v>86.209097222219953</v>
      </c>
      <c r="H13" s="5">
        <v>3.4250285489067598</v>
      </c>
      <c r="I13" s="5">
        <v>98.209081827017798</v>
      </c>
      <c r="J13" s="5">
        <v>0</v>
      </c>
      <c r="K13" s="5">
        <v>0.53243784405454997</v>
      </c>
      <c r="L13" s="4">
        <v>3234.7067748868699</v>
      </c>
      <c r="M13" s="4">
        <f t="shared" si="0"/>
        <v>6481.4135497737398</v>
      </c>
      <c r="N13" s="4">
        <f t="shared" si="1"/>
        <v>6503.3284848553512</v>
      </c>
      <c r="O13" s="11">
        <v>70.209097222219953</v>
      </c>
      <c r="P13" s="4">
        <v>92.209097222219953</v>
      </c>
      <c r="Q13" s="4">
        <v>129.20909722221995</v>
      </c>
      <c r="R13" s="4">
        <v>155.14982638888978</v>
      </c>
      <c r="S13" s="5">
        <v>1.7524516598387501</v>
      </c>
      <c r="T13" s="5">
        <v>38.098709908702197</v>
      </c>
      <c r="U13" s="5">
        <v>0</v>
      </c>
      <c r="V13" s="5">
        <v>0</v>
      </c>
      <c r="W13" s="4">
        <v>3234.1875985906299</v>
      </c>
      <c r="X13" s="4">
        <f t="shared" si="2"/>
        <v>6484.3751971812599</v>
      </c>
      <c r="Y13" s="4">
        <f t="shared" si="3"/>
        <v>6513.5951106234088</v>
      </c>
      <c r="Z13" s="11">
        <f t="shared" si="4"/>
        <v>-2.961647407520104</v>
      </c>
      <c r="AA13" s="4">
        <f t="shared" si="5"/>
        <v>-10.266625768057565</v>
      </c>
    </row>
    <row r="14" spans="1:27" x14ac:dyDescent="0.4">
      <c r="A14" s="1">
        <v>12</v>
      </c>
      <c r="B14" s="6" t="s">
        <v>23</v>
      </c>
      <c r="C14" s="6">
        <v>2020</v>
      </c>
      <c r="D14" s="6" t="s">
        <v>21</v>
      </c>
      <c r="E14" s="6">
        <v>196</v>
      </c>
      <c r="F14" s="4">
        <v>66.154409722219953</v>
      </c>
      <c r="G14" s="4">
        <v>86.154409722219953</v>
      </c>
      <c r="H14" s="5">
        <v>2.9312834261908502</v>
      </c>
      <c r="I14" s="5">
        <v>87.826268811513799</v>
      </c>
      <c r="J14" s="5">
        <v>0</v>
      </c>
      <c r="K14" s="5">
        <v>0.44044096415881001</v>
      </c>
      <c r="L14" s="4">
        <v>2259.7544847425402</v>
      </c>
      <c r="M14" s="4">
        <f t="shared" si="0"/>
        <v>4531.5089694850803</v>
      </c>
      <c r="N14" s="4">
        <f t="shared" si="1"/>
        <v>4551.177657440463</v>
      </c>
      <c r="O14" s="11">
        <v>66.154409722219953</v>
      </c>
      <c r="P14" s="4">
        <v>86.154409722219953</v>
      </c>
      <c r="Q14" s="4">
        <v>116.15440972221995</v>
      </c>
      <c r="R14" s="4">
        <v>124.15440972221995</v>
      </c>
      <c r="S14" s="5">
        <v>2.6494562092393599</v>
      </c>
      <c r="T14" s="5">
        <v>64.142418725153007</v>
      </c>
      <c r="U14" s="5">
        <v>0</v>
      </c>
      <c r="V14" s="5">
        <v>4.5064987654895902E-2</v>
      </c>
      <c r="W14" s="4">
        <v>2285.0400718331498</v>
      </c>
      <c r="X14" s="4">
        <f t="shared" si="2"/>
        <v>4586.0801436662996</v>
      </c>
      <c r="Y14" s="4">
        <f t="shared" si="3"/>
        <v>4612.3050609401434</v>
      </c>
      <c r="Z14" s="11">
        <f t="shared" si="4"/>
        <v>-54.571174181219249</v>
      </c>
      <c r="AA14" s="4">
        <f t="shared" si="5"/>
        <v>-61.12740349968044</v>
      </c>
    </row>
    <row r="15" spans="1:27" x14ac:dyDescent="0.4">
      <c r="A15" s="1">
        <v>13</v>
      </c>
      <c r="B15" s="6" t="s">
        <v>23</v>
      </c>
      <c r="C15" s="6">
        <v>2021</v>
      </c>
      <c r="D15" s="6" t="s">
        <v>21</v>
      </c>
      <c r="E15" s="6">
        <v>168</v>
      </c>
      <c r="F15" s="4">
        <v>77.662071759260016</v>
      </c>
      <c r="G15" s="4">
        <v>96.662071759259561</v>
      </c>
      <c r="H15" s="5">
        <v>0.65433999324863301</v>
      </c>
      <c r="I15" s="5">
        <v>87.168294192284307</v>
      </c>
      <c r="J15" s="5">
        <v>0</v>
      </c>
      <c r="K15" s="5">
        <v>0.47108779578994803</v>
      </c>
      <c r="L15" s="4">
        <v>1750.16797525265</v>
      </c>
      <c r="M15" s="4">
        <f t="shared" si="0"/>
        <v>3512.3359505052999</v>
      </c>
      <c r="N15" s="4">
        <f t="shared" si="1"/>
        <v>3531.0797343817194</v>
      </c>
      <c r="O15" s="11">
        <v>77.662071759260016</v>
      </c>
      <c r="P15" s="4">
        <v>97.662071759259561</v>
      </c>
      <c r="Q15" s="4">
        <v>111.66207175925956</v>
      </c>
      <c r="R15" s="4">
        <v>119.66207175925956</v>
      </c>
      <c r="S15" s="5">
        <v>0.53826674428676591</v>
      </c>
      <c r="T15" s="5">
        <v>60.580058184015904</v>
      </c>
      <c r="U15" s="5">
        <v>0</v>
      </c>
      <c r="V15" s="5">
        <v>0</v>
      </c>
      <c r="W15" s="4">
        <v>1793.47857884531</v>
      </c>
      <c r="X15" s="4">
        <f t="shared" si="2"/>
        <v>3602.9571576906201</v>
      </c>
      <c r="Y15" s="4">
        <f t="shared" si="3"/>
        <v>3627.948869525846</v>
      </c>
      <c r="Z15" s="11">
        <f t="shared" si="4"/>
        <v>-90.621207185320145</v>
      </c>
      <c r="AA15" s="4">
        <f t="shared" si="5"/>
        <v>-96.869135144126631</v>
      </c>
    </row>
    <row r="16" spans="1:27" x14ac:dyDescent="0.4">
      <c r="A16" s="1">
        <v>14</v>
      </c>
      <c r="B16" s="6" t="s">
        <v>24</v>
      </c>
      <c r="C16" s="6">
        <v>2013</v>
      </c>
      <c r="D16" s="6" t="s">
        <v>20</v>
      </c>
      <c r="E16" s="6">
        <v>434</v>
      </c>
      <c r="F16" s="4">
        <v>218.15646990740993</v>
      </c>
      <c r="G16" s="4">
        <v>322.15646990740993</v>
      </c>
      <c r="H16" s="5">
        <v>1.18657075656235</v>
      </c>
      <c r="I16" s="5">
        <v>27.056295283778397</v>
      </c>
      <c r="J16" s="5">
        <v>0</v>
      </c>
      <c r="K16" s="5">
        <v>0</v>
      </c>
      <c r="L16" s="4">
        <v>4963.1605955085497</v>
      </c>
      <c r="M16" s="4">
        <f t="shared" si="0"/>
        <v>9938.3211910170994</v>
      </c>
      <c r="N16" s="4">
        <f t="shared" si="1"/>
        <v>9962.7594582217025</v>
      </c>
      <c r="O16" s="11">
        <v>218.15646990740993</v>
      </c>
      <c r="P16" s="4">
        <v>298.15646990740993</v>
      </c>
      <c r="Q16" s="4">
        <v>313.15646990740993</v>
      </c>
      <c r="R16" s="4">
        <v>322.15646990740993</v>
      </c>
      <c r="S16" s="5">
        <v>1.25543177387175</v>
      </c>
      <c r="T16" s="5">
        <v>31.626106926163001</v>
      </c>
      <c r="U16" s="5">
        <v>0</v>
      </c>
      <c r="V16" s="5">
        <v>0</v>
      </c>
      <c r="W16" s="4">
        <v>4906.31196255959</v>
      </c>
      <c r="X16" s="4">
        <f t="shared" si="2"/>
        <v>9828.6239251191801</v>
      </c>
      <c r="Y16" s="4">
        <f t="shared" si="3"/>
        <v>9861.2082813919842</v>
      </c>
      <c r="Z16" s="11">
        <f t="shared" si="4"/>
        <v>109.69726589791935</v>
      </c>
      <c r="AA16" s="4">
        <f t="shared" si="5"/>
        <v>101.55117682971832</v>
      </c>
    </row>
    <row r="17" spans="1:27" x14ac:dyDescent="0.4">
      <c r="A17" s="1">
        <v>15</v>
      </c>
      <c r="B17" s="6" t="s">
        <v>24</v>
      </c>
      <c r="C17" s="6">
        <v>2014</v>
      </c>
      <c r="D17" s="6" t="s">
        <v>21</v>
      </c>
      <c r="E17" s="6">
        <v>295</v>
      </c>
      <c r="F17" s="4">
        <v>72.187812500000064</v>
      </c>
      <c r="G17" s="4">
        <v>91.187812500000064</v>
      </c>
      <c r="H17" s="5">
        <v>1.5121440561877999</v>
      </c>
      <c r="I17" s="5">
        <v>69.024746987658801</v>
      </c>
      <c r="J17" s="5">
        <v>0</v>
      </c>
      <c r="K17" s="5">
        <v>0.27217348355813398</v>
      </c>
      <c r="L17" s="4">
        <v>3142.2770796271798</v>
      </c>
      <c r="M17" s="4">
        <f t="shared" si="0"/>
        <v>6296.5541592543595</v>
      </c>
      <c r="N17" s="4">
        <f t="shared" si="1"/>
        <v>6318.6760113923983</v>
      </c>
      <c r="O17" s="11">
        <v>46.187812500000064</v>
      </c>
      <c r="P17" s="4">
        <v>54.187812500000064</v>
      </c>
      <c r="Q17" s="4">
        <v>72.187812500000064</v>
      </c>
      <c r="R17" s="4">
        <v>91.187812500000064</v>
      </c>
      <c r="S17" s="5">
        <v>1.3206536054631899</v>
      </c>
      <c r="T17" s="5">
        <v>49.618796102544891</v>
      </c>
      <c r="U17" s="5">
        <v>0</v>
      </c>
      <c r="V17" s="5">
        <v>0</v>
      </c>
      <c r="W17" s="4">
        <v>3154.2445269294799</v>
      </c>
      <c r="X17" s="4">
        <f t="shared" si="2"/>
        <v>6324.4890538589598</v>
      </c>
      <c r="Y17" s="4">
        <f t="shared" si="3"/>
        <v>6353.9848567096788</v>
      </c>
      <c r="Z17" s="11">
        <f t="shared" si="4"/>
        <v>-27.934894604600231</v>
      </c>
      <c r="AA17" s="4">
        <f t="shared" si="5"/>
        <v>-35.308845317280429</v>
      </c>
    </row>
    <row r="18" spans="1:27" x14ac:dyDescent="0.4">
      <c r="A18" s="1">
        <v>16</v>
      </c>
      <c r="B18" s="6" t="s">
        <v>24</v>
      </c>
      <c r="C18" s="6">
        <v>2015</v>
      </c>
      <c r="D18" s="6" t="s">
        <v>21</v>
      </c>
      <c r="E18" s="6">
        <v>378</v>
      </c>
      <c r="F18" s="4">
        <v>70.667187499999955</v>
      </c>
      <c r="G18" s="4">
        <v>78.667187499999955</v>
      </c>
      <c r="H18" s="5">
        <v>2.7302062543016201</v>
      </c>
      <c r="I18" s="5">
        <v>163.07947039400599</v>
      </c>
      <c r="J18" s="5">
        <v>0</v>
      </c>
      <c r="K18" s="5">
        <v>0</v>
      </c>
      <c r="L18" s="4">
        <v>4125.1005355137804</v>
      </c>
      <c r="M18" s="4">
        <f t="shared" si="0"/>
        <v>8262.2010710275608</v>
      </c>
      <c r="N18" s="4">
        <f t="shared" si="1"/>
        <v>8285.8104362012782</v>
      </c>
      <c r="O18" s="11">
        <v>347.66718749999995</v>
      </c>
      <c r="P18" s="4">
        <v>357.66718749999995</v>
      </c>
      <c r="Q18" s="4">
        <v>435.66718749999995</v>
      </c>
      <c r="R18" s="4">
        <v>443.66718749999995</v>
      </c>
      <c r="S18" s="5">
        <v>1.6660643412390601</v>
      </c>
      <c r="T18" s="5">
        <v>83.777577564322101</v>
      </c>
      <c r="U18" s="5">
        <v>0</v>
      </c>
      <c r="V18" s="5">
        <v>0</v>
      </c>
      <c r="W18" s="4">
        <v>4010.6758387394402</v>
      </c>
      <c r="X18" s="4">
        <f t="shared" si="2"/>
        <v>8037.3516774788804</v>
      </c>
      <c r="Y18" s="4">
        <f t="shared" si="3"/>
        <v>8068.830831043837</v>
      </c>
      <c r="Z18" s="11">
        <f t="shared" si="4"/>
        <v>224.84939354868038</v>
      </c>
      <c r="AA18" s="4">
        <f t="shared" si="5"/>
        <v>216.97960515744126</v>
      </c>
    </row>
    <row r="19" spans="1:27" x14ac:dyDescent="0.4">
      <c r="A19" s="1">
        <v>17</v>
      </c>
      <c r="B19" s="6" t="s">
        <v>24</v>
      </c>
      <c r="C19" s="6">
        <v>2015</v>
      </c>
      <c r="D19" s="6" t="s">
        <v>20</v>
      </c>
      <c r="E19" s="6">
        <v>332</v>
      </c>
      <c r="F19" s="4">
        <v>227.66636574073982</v>
      </c>
      <c r="G19" s="4">
        <v>324.14799768519015</v>
      </c>
      <c r="H19" s="5">
        <v>1.2811720550477701</v>
      </c>
      <c r="I19" s="5">
        <v>21.138270148331301</v>
      </c>
      <c r="J19" s="5">
        <v>0</v>
      </c>
      <c r="K19" s="5">
        <v>0.109527409450852</v>
      </c>
      <c r="L19" s="4">
        <v>3869.62987476649</v>
      </c>
      <c r="M19" s="4">
        <f t="shared" si="0"/>
        <v>7751.2597495329801</v>
      </c>
      <c r="N19" s="4">
        <f t="shared" si="1"/>
        <v>7774.0905593464786</v>
      </c>
      <c r="O19" s="11">
        <v>227.66636574073982</v>
      </c>
      <c r="P19" s="4">
        <v>252.66636574073982</v>
      </c>
      <c r="Q19" s="4">
        <v>261.66636574073982</v>
      </c>
      <c r="R19" s="4">
        <v>324.14799768519015</v>
      </c>
      <c r="S19" s="5">
        <v>1.5696141130299899</v>
      </c>
      <c r="T19" s="5">
        <v>22.636026564272299</v>
      </c>
      <c r="U19" s="5">
        <v>0</v>
      </c>
      <c r="V19" s="5">
        <v>0.15283344135563801</v>
      </c>
      <c r="W19" s="4">
        <v>3865.6951942595401</v>
      </c>
      <c r="X19" s="4">
        <f t="shared" si="2"/>
        <v>7747.3903885190803</v>
      </c>
      <c r="Y19" s="4">
        <f t="shared" si="3"/>
        <v>7777.8314682704122</v>
      </c>
      <c r="Z19" s="11">
        <f t="shared" si="4"/>
        <v>3.8693610138998338</v>
      </c>
      <c r="AA19" s="4">
        <f t="shared" si="5"/>
        <v>-3.7409089239336026</v>
      </c>
    </row>
    <row r="20" spans="1:27" x14ac:dyDescent="0.4">
      <c r="A20" s="1">
        <v>18</v>
      </c>
      <c r="B20" s="6" t="s">
        <v>24</v>
      </c>
      <c r="C20" s="6">
        <v>2016</v>
      </c>
      <c r="D20" s="6" t="s">
        <v>21</v>
      </c>
      <c r="E20" s="6">
        <v>397</v>
      </c>
      <c r="F20" s="4">
        <v>64.669606481480059</v>
      </c>
      <c r="G20" s="4">
        <v>73.669606481480059</v>
      </c>
      <c r="H20" s="5">
        <v>1.7650531601882999</v>
      </c>
      <c r="I20" s="5">
        <v>135.18687354097</v>
      </c>
      <c r="J20" s="5">
        <v>0</v>
      </c>
      <c r="K20" s="5">
        <v>7.8313024919390503E-2</v>
      </c>
      <c r="L20" s="4">
        <v>4172.8822031754999</v>
      </c>
      <c r="M20" s="4">
        <f t="shared" si="0"/>
        <v>8357.7644063509997</v>
      </c>
      <c r="N20" s="4">
        <f t="shared" si="1"/>
        <v>8381.6680240351234</v>
      </c>
      <c r="O20" s="11">
        <v>37.669606481480059</v>
      </c>
      <c r="P20" s="4">
        <v>45.669606481480059</v>
      </c>
      <c r="Q20" s="4">
        <v>64.669606481480059</v>
      </c>
      <c r="R20" s="4">
        <v>73.669606481480059</v>
      </c>
      <c r="S20" s="5">
        <v>1.6911235966164599</v>
      </c>
      <c r="T20" s="5">
        <v>74.626294729188089</v>
      </c>
      <c r="U20" s="5">
        <v>0</v>
      </c>
      <c r="V20" s="5">
        <v>0</v>
      </c>
      <c r="W20" s="4">
        <v>4203.3108935929804</v>
      </c>
      <c r="X20" s="4">
        <f t="shared" si="2"/>
        <v>8422.6217871859608</v>
      </c>
      <c r="Y20" s="4">
        <f t="shared" si="3"/>
        <v>8454.4932774314584</v>
      </c>
      <c r="Z20" s="11">
        <f t="shared" si="4"/>
        <v>-64.857380834961077</v>
      </c>
      <c r="AA20" s="4">
        <f t="shared" si="5"/>
        <v>-72.825253396335029</v>
      </c>
    </row>
    <row r="21" spans="1:27" x14ac:dyDescent="0.4">
      <c r="A21" s="1">
        <v>19</v>
      </c>
      <c r="B21" s="6" t="s">
        <v>25</v>
      </c>
      <c r="C21" s="6">
        <v>2014</v>
      </c>
      <c r="D21" s="6" t="s">
        <v>20</v>
      </c>
      <c r="E21" s="6">
        <v>262</v>
      </c>
      <c r="F21" s="4">
        <v>292.15740740740989</v>
      </c>
      <c r="G21" s="4">
        <v>315.1549537036999</v>
      </c>
      <c r="H21" s="5">
        <v>11.358565548742799</v>
      </c>
      <c r="I21" s="5">
        <v>66.38364283176621</v>
      </c>
      <c r="J21" s="5">
        <v>0</v>
      </c>
      <c r="K21" s="5">
        <v>0</v>
      </c>
      <c r="L21" s="4">
        <v>3276.56260531918</v>
      </c>
      <c r="M21" s="4">
        <f t="shared" si="0"/>
        <v>6565.1252106383599</v>
      </c>
      <c r="N21" s="4">
        <f t="shared" si="1"/>
        <v>6586.5352776609261</v>
      </c>
      <c r="O21" s="11">
        <v>214.15740740740989</v>
      </c>
      <c r="P21" s="4">
        <v>246.15740740740989</v>
      </c>
      <c r="Q21" s="4">
        <v>290.15740740740989</v>
      </c>
      <c r="R21" s="4">
        <v>315.1549537036999</v>
      </c>
      <c r="S21" s="5">
        <v>5.0439514279758697</v>
      </c>
      <c r="T21" s="5">
        <v>40.716610760591998</v>
      </c>
      <c r="U21" s="5">
        <v>0</v>
      </c>
      <c r="V21" s="5">
        <v>0</v>
      </c>
      <c r="W21" s="4">
        <v>3228.71785965459</v>
      </c>
      <c r="X21" s="4">
        <f t="shared" si="2"/>
        <v>6473.4357193091801</v>
      </c>
      <c r="Y21" s="4">
        <f t="shared" si="3"/>
        <v>6501.9824753392686</v>
      </c>
      <c r="Z21" s="11">
        <f t="shared" si="4"/>
        <v>91.689491329179873</v>
      </c>
      <c r="AA21" s="4">
        <f t="shared" si="5"/>
        <v>84.552802321657509</v>
      </c>
    </row>
    <row r="22" spans="1:27" x14ac:dyDescent="0.4">
      <c r="A22" s="1">
        <v>20</v>
      </c>
      <c r="B22" s="6" t="s">
        <v>25</v>
      </c>
      <c r="C22" s="6">
        <v>2015</v>
      </c>
      <c r="D22" s="6" t="s">
        <v>20</v>
      </c>
      <c r="E22" s="6">
        <v>280</v>
      </c>
      <c r="F22" s="4">
        <v>278.6665509259301</v>
      </c>
      <c r="G22" s="4">
        <v>312.18984953704012</v>
      </c>
      <c r="H22" s="5">
        <v>11.270215393852901</v>
      </c>
      <c r="I22" s="5">
        <v>26.969448607766299</v>
      </c>
      <c r="J22" s="5">
        <v>0</v>
      </c>
      <c r="K22" s="5">
        <v>7.5576091095395204E-2</v>
      </c>
      <c r="L22" s="4">
        <v>3489.9617831642299</v>
      </c>
      <c r="M22" s="4">
        <f t="shared" si="0"/>
        <v>6991.9235663284599</v>
      </c>
      <c r="N22" s="4">
        <f t="shared" si="1"/>
        <v>7013.732303947475</v>
      </c>
      <c r="O22" s="11">
        <v>183.6665509259301</v>
      </c>
      <c r="P22" s="4">
        <v>226.6665509259301</v>
      </c>
      <c r="Q22" s="4">
        <v>268.6665509259301</v>
      </c>
      <c r="R22" s="4">
        <v>312.18984953704012</v>
      </c>
      <c r="S22" s="5">
        <v>1.63107960194301</v>
      </c>
      <c r="T22" s="5">
        <v>26.201642248864399</v>
      </c>
      <c r="U22" s="5">
        <v>0</v>
      </c>
      <c r="V22" s="5">
        <v>0</v>
      </c>
      <c r="W22" s="4">
        <v>3356.5605656857401</v>
      </c>
      <c r="X22" s="4">
        <f t="shared" si="2"/>
        <v>6729.1211313714803</v>
      </c>
      <c r="Y22" s="4">
        <f t="shared" si="3"/>
        <v>6758.1994481968341</v>
      </c>
      <c r="Z22" s="11">
        <f t="shared" si="4"/>
        <v>262.8024349569796</v>
      </c>
      <c r="AA22" s="4">
        <f t="shared" si="5"/>
        <v>255.53285575064092</v>
      </c>
    </row>
    <row r="23" spans="1:27" x14ac:dyDescent="0.4">
      <c r="A23" s="1">
        <v>21</v>
      </c>
      <c r="B23" s="6" t="s">
        <v>25</v>
      </c>
      <c r="C23" s="6">
        <v>2016</v>
      </c>
      <c r="D23" s="6" t="s">
        <v>21</v>
      </c>
      <c r="E23" s="6">
        <v>450</v>
      </c>
      <c r="F23" s="4">
        <v>57.663368055560113</v>
      </c>
      <c r="G23" s="4">
        <v>89.663368055560113</v>
      </c>
      <c r="H23" s="5">
        <v>4.2479937702291002</v>
      </c>
      <c r="I23" s="5">
        <v>59.246191676739102</v>
      </c>
      <c r="J23" s="5">
        <v>0</v>
      </c>
      <c r="K23" s="5">
        <v>3.6379094892497899E-3</v>
      </c>
      <c r="L23" s="4">
        <v>5209.5225979571396</v>
      </c>
      <c r="M23" s="4">
        <f t="shared" si="0"/>
        <v>10431.045195914279</v>
      </c>
      <c r="N23" s="4">
        <f t="shared" si="1"/>
        <v>10455.700681410866</v>
      </c>
      <c r="O23" s="11">
        <v>47.663368055560113</v>
      </c>
      <c r="P23" s="4">
        <v>89.663368055560113</v>
      </c>
      <c r="Q23" s="4">
        <v>100.66336805556011</v>
      </c>
      <c r="R23" s="4">
        <v>168.66336805556011</v>
      </c>
      <c r="S23" s="5">
        <v>1.5464724252362401</v>
      </c>
      <c r="T23" s="5">
        <v>22.761008445737904</v>
      </c>
      <c r="U23" s="5">
        <v>0</v>
      </c>
      <c r="V23" s="5">
        <v>0</v>
      </c>
      <c r="W23" s="4">
        <v>5187.7816646326401</v>
      </c>
      <c r="X23" s="4">
        <f t="shared" si="2"/>
        <v>10391.56332926528</v>
      </c>
      <c r="Y23" s="4">
        <f t="shared" si="3"/>
        <v>10424.437309927394</v>
      </c>
      <c r="Z23" s="11">
        <f t="shared" si="4"/>
        <v>39.48186664899913</v>
      </c>
      <c r="AA23" s="4">
        <f t="shared" si="5"/>
        <v>31.263371483471929</v>
      </c>
    </row>
    <row r="24" spans="1:27" x14ac:dyDescent="0.4">
      <c r="A24" s="1">
        <v>22</v>
      </c>
      <c r="B24" s="6" t="s">
        <v>26</v>
      </c>
      <c r="C24" s="6">
        <v>2013</v>
      </c>
      <c r="D24" s="6" t="s">
        <v>20</v>
      </c>
      <c r="E24" s="6">
        <v>358</v>
      </c>
      <c r="F24" s="4">
        <v>230.14967592593007</v>
      </c>
      <c r="G24" s="4">
        <v>302.14967592593007</v>
      </c>
      <c r="H24" s="5">
        <v>2.4356935350638302</v>
      </c>
      <c r="I24" s="5">
        <v>28.101064667356496</v>
      </c>
      <c r="J24" s="5">
        <v>0</v>
      </c>
      <c r="K24" s="5">
        <v>0</v>
      </c>
      <c r="L24" s="4">
        <v>4169.2434320804095</v>
      </c>
      <c r="M24" s="4">
        <f t="shared" si="0"/>
        <v>8350.4868641608191</v>
      </c>
      <c r="N24" s="4">
        <f t="shared" si="1"/>
        <v>8373.7700620792239</v>
      </c>
      <c r="O24" s="11">
        <v>229.14967592593007</v>
      </c>
      <c r="P24" s="4">
        <v>237.14967592593007</v>
      </c>
      <c r="Q24" s="4">
        <v>293.14967592593007</v>
      </c>
      <c r="R24" s="4">
        <v>302.14967592593007</v>
      </c>
      <c r="S24" s="5">
        <v>2.71569533999324</v>
      </c>
      <c r="T24" s="5">
        <v>115.24181638104599</v>
      </c>
      <c r="U24" s="5">
        <v>0</v>
      </c>
      <c r="V24" s="5">
        <v>0.38086248757705898</v>
      </c>
      <c r="W24" s="4">
        <v>3973.6191139357102</v>
      </c>
      <c r="X24" s="4">
        <f t="shared" si="2"/>
        <v>7963.2382278714203</v>
      </c>
      <c r="Y24" s="4">
        <f t="shared" si="3"/>
        <v>7994.2824917626258</v>
      </c>
      <c r="Z24" s="11">
        <f t="shared" si="4"/>
        <v>387.24863628939875</v>
      </c>
      <c r="AA24" s="4">
        <f t="shared" si="5"/>
        <v>379.48757031659807</v>
      </c>
    </row>
    <row r="25" spans="1:27" x14ac:dyDescent="0.4">
      <c r="A25" s="1">
        <v>23</v>
      </c>
      <c r="B25" s="6" t="s">
        <v>27</v>
      </c>
      <c r="C25" s="6">
        <v>2013</v>
      </c>
      <c r="D25" s="6" t="s">
        <v>20</v>
      </c>
      <c r="E25" s="6">
        <v>423</v>
      </c>
      <c r="F25" s="4">
        <v>289.18128472221997</v>
      </c>
      <c r="G25" s="4">
        <v>317.18128472221997</v>
      </c>
      <c r="H25" s="5">
        <v>3.0764162933466404</v>
      </c>
      <c r="I25" s="5">
        <v>53.037616479732996</v>
      </c>
      <c r="J25" s="5">
        <v>0</v>
      </c>
      <c r="K25" s="5">
        <v>0</v>
      </c>
      <c r="L25" s="4">
        <v>4763.2617700501196</v>
      </c>
      <c r="M25" s="4">
        <f t="shared" si="0"/>
        <v>9538.5235401002392</v>
      </c>
      <c r="N25" s="4">
        <f t="shared" si="1"/>
        <v>9562.8077731745161</v>
      </c>
      <c r="O25" s="11">
        <v>176.18128472221997</v>
      </c>
      <c r="P25" s="4">
        <v>194.18128472221997</v>
      </c>
      <c r="Q25" s="4">
        <v>289.18128472221997</v>
      </c>
      <c r="R25" s="4">
        <v>317.18128472221997</v>
      </c>
      <c r="S25" s="5">
        <v>2.087566490775</v>
      </c>
      <c r="T25" s="5">
        <v>37.0046188832954</v>
      </c>
      <c r="U25" s="5">
        <v>0</v>
      </c>
      <c r="V25" s="5">
        <v>0</v>
      </c>
      <c r="W25" s="4">
        <v>4706.2129697791397</v>
      </c>
      <c r="X25" s="4">
        <f t="shared" si="2"/>
        <v>9428.4259395582794</v>
      </c>
      <c r="Y25" s="4">
        <f t="shared" si="3"/>
        <v>9460.8049169906499</v>
      </c>
      <c r="Z25" s="11">
        <f t="shared" si="4"/>
        <v>110.09760054195976</v>
      </c>
      <c r="AA25" s="4">
        <f t="shared" si="5"/>
        <v>102.00285618386624</v>
      </c>
    </row>
    <row r="26" spans="1:27" x14ac:dyDescent="0.4">
      <c r="A26" s="1">
        <v>24</v>
      </c>
      <c r="B26" s="6" t="s">
        <v>27</v>
      </c>
      <c r="C26" s="6">
        <v>2014</v>
      </c>
      <c r="D26" s="6" t="s">
        <v>21</v>
      </c>
      <c r="E26" s="6">
        <v>306</v>
      </c>
      <c r="F26" s="4">
        <v>70.665011574069922</v>
      </c>
      <c r="G26" s="4">
        <v>96.665011574069922</v>
      </c>
      <c r="H26" s="5">
        <v>4.7325290251485299</v>
      </c>
      <c r="I26" s="5">
        <v>61.059727486842505</v>
      </c>
      <c r="J26" s="5">
        <v>0</v>
      </c>
      <c r="K26" s="5">
        <v>5.3993692969922097E-3</v>
      </c>
      <c r="L26" s="4">
        <v>3594.6938842854802</v>
      </c>
      <c r="M26" s="4">
        <f t="shared" si="0"/>
        <v>7201.3877685709604</v>
      </c>
      <c r="N26" s="4">
        <f t="shared" si="1"/>
        <v>7223.7292791826749</v>
      </c>
      <c r="O26" s="11">
        <v>30.665011574069922</v>
      </c>
      <c r="P26" s="4">
        <v>38.665011574069922</v>
      </c>
      <c r="Q26" s="4">
        <v>70.665011574069922</v>
      </c>
      <c r="R26" s="4">
        <v>97.665011574069922</v>
      </c>
      <c r="S26" s="5">
        <v>4.3659905028106598</v>
      </c>
      <c r="T26" s="5">
        <v>46.299418637344999</v>
      </c>
      <c r="U26" s="5">
        <v>0</v>
      </c>
      <c r="V26" s="5">
        <v>0</v>
      </c>
      <c r="W26" s="4">
        <v>3607.2095325044002</v>
      </c>
      <c r="X26" s="4">
        <f t="shared" si="2"/>
        <v>7230.4190650088003</v>
      </c>
      <c r="Y26" s="4">
        <f t="shared" si="3"/>
        <v>7260.2077458244194</v>
      </c>
      <c r="Z26" s="11">
        <f t="shared" si="4"/>
        <v>-29.031296437839956</v>
      </c>
      <c r="AA26" s="4">
        <f t="shared" si="5"/>
        <v>-36.47846664174449</v>
      </c>
    </row>
    <row r="27" spans="1:27" x14ac:dyDescent="0.4">
      <c r="A27" s="1">
        <v>25</v>
      </c>
      <c r="B27" s="6" t="s">
        <v>28</v>
      </c>
      <c r="C27" s="6">
        <v>2016</v>
      </c>
      <c r="D27" s="6" t="s">
        <v>20</v>
      </c>
      <c r="E27" s="6">
        <v>327</v>
      </c>
      <c r="F27" s="4">
        <v>232.15825231480994</v>
      </c>
      <c r="G27" s="4">
        <v>289.15825231480994</v>
      </c>
      <c r="H27" s="5">
        <v>4.7648683530163094</v>
      </c>
      <c r="I27" s="5">
        <v>29.385454816016903</v>
      </c>
      <c r="J27" s="5">
        <v>0</v>
      </c>
      <c r="K27" s="5">
        <v>0</v>
      </c>
      <c r="L27" s="4">
        <v>3919.9103930037099</v>
      </c>
      <c r="M27" s="4">
        <f t="shared" si="0"/>
        <v>7851.8207860074199</v>
      </c>
      <c r="N27" s="4">
        <f t="shared" si="1"/>
        <v>7874.5605470328037</v>
      </c>
      <c r="O27" s="11">
        <v>233.15825231480994</v>
      </c>
      <c r="P27" s="4">
        <v>244.15825231480994</v>
      </c>
      <c r="Q27" s="4">
        <v>258.15825231480994</v>
      </c>
      <c r="R27" s="4">
        <v>289.15825231480994</v>
      </c>
      <c r="S27" s="5">
        <v>4.62229186847226</v>
      </c>
      <c r="T27" s="5">
        <v>40.085311742574902</v>
      </c>
      <c r="U27" s="5">
        <v>0</v>
      </c>
      <c r="V27" s="5">
        <v>8.8299566488103401E-2</v>
      </c>
      <c r="W27" s="4">
        <v>3877.8768350681398</v>
      </c>
      <c r="X27" s="4">
        <f t="shared" si="2"/>
        <v>7771.7536701362797</v>
      </c>
      <c r="Y27" s="4">
        <f t="shared" si="3"/>
        <v>7802.0733515034581</v>
      </c>
      <c r="Z27" s="11">
        <f t="shared" si="4"/>
        <v>80.067115871140231</v>
      </c>
      <c r="AA27" s="4">
        <f t="shared" si="5"/>
        <v>72.487195529345627</v>
      </c>
    </row>
    <row r="28" spans="1:27" x14ac:dyDescent="0.4">
      <c r="A28" s="1">
        <v>26</v>
      </c>
      <c r="B28" s="6" t="s">
        <v>28</v>
      </c>
      <c r="C28" s="6">
        <v>2017</v>
      </c>
      <c r="D28" s="6" t="s">
        <v>21</v>
      </c>
      <c r="E28" s="6">
        <v>396</v>
      </c>
      <c r="F28" s="4">
        <v>70.66197916666988</v>
      </c>
      <c r="G28" s="4">
        <v>78.66197916666988</v>
      </c>
      <c r="H28" s="5">
        <v>4.5392159557548304</v>
      </c>
      <c r="I28" s="5">
        <v>105.116250882451</v>
      </c>
      <c r="J28" s="5">
        <v>0</v>
      </c>
      <c r="K28" s="5">
        <v>1.6994975525695299</v>
      </c>
      <c r="L28" s="4">
        <v>4501.7838307807597</v>
      </c>
      <c r="M28" s="4">
        <f t="shared" si="0"/>
        <v>9015.5676615615193</v>
      </c>
      <c r="N28" s="4">
        <f t="shared" si="1"/>
        <v>9039.4561468290467</v>
      </c>
      <c r="O28" s="11">
        <v>355.66197916666988</v>
      </c>
      <c r="P28" s="4">
        <v>363.66197916666988</v>
      </c>
      <c r="Q28" s="4">
        <v>435.66197916666988</v>
      </c>
      <c r="R28" s="4">
        <v>443.66197916666988</v>
      </c>
      <c r="S28" s="5">
        <v>4.0557155884357696</v>
      </c>
      <c r="T28" s="5">
        <v>64.597175994754508</v>
      </c>
      <c r="U28" s="5">
        <v>0</v>
      </c>
      <c r="V28" s="5">
        <v>0.65364616546713405</v>
      </c>
      <c r="W28" s="4">
        <v>4492.8922944497799</v>
      </c>
      <c r="X28" s="4">
        <f t="shared" si="2"/>
        <v>9001.7845888995598</v>
      </c>
      <c r="Y28" s="4">
        <f t="shared" si="3"/>
        <v>9033.6359025895963</v>
      </c>
      <c r="Z28" s="11">
        <f t="shared" si="4"/>
        <v>13.783072661959523</v>
      </c>
      <c r="AA28" s="4">
        <f t="shared" si="5"/>
        <v>5.8202442394504033</v>
      </c>
    </row>
    <row r="29" spans="1:27" x14ac:dyDescent="0.4">
      <c r="A29" s="1">
        <v>27</v>
      </c>
      <c r="B29" s="6" t="s">
        <v>28</v>
      </c>
      <c r="C29" s="6">
        <v>2018</v>
      </c>
      <c r="D29" s="6" t="s">
        <v>21</v>
      </c>
      <c r="E29" s="6">
        <v>245</v>
      </c>
      <c r="F29" s="4">
        <v>61.148969907409992</v>
      </c>
      <c r="G29" s="4">
        <v>81.148969907409992</v>
      </c>
      <c r="H29" s="5">
        <v>4.61279088979704</v>
      </c>
      <c r="I29" s="5">
        <v>42.745036577833105</v>
      </c>
      <c r="J29" s="5">
        <v>0</v>
      </c>
      <c r="K29" s="5">
        <v>0.69572632625896003</v>
      </c>
      <c r="L29" s="4">
        <v>2853.1806647786798</v>
      </c>
      <c r="M29" s="4">
        <f t="shared" si="0"/>
        <v>5718.3613295573596</v>
      </c>
      <c r="N29" s="4">
        <f t="shared" si="1"/>
        <v>5739.3688788206282</v>
      </c>
      <c r="O29" s="11">
        <v>61.148969907409992</v>
      </c>
      <c r="P29" s="4">
        <v>81.148969907409992</v>
      </c>
      <c r="Q29" s="4">
        <v>118.14896990740999</v>
      </c>
      <c r="R29" s="4">
        <v>126.14896990740999</v>
      </c>
      <c r="S29" s="5">
        <v>4.1741877969294396</v>
      </c>
      <c r="T29" s="5">
        <v>32.069133228529701</v>
      </c>
      <c r="U29" s="5">
        <v>0</v>
      </c>
      <c r="V29" s="5">
        <v>7.3541177752566106E-2</v>
      </c>
      <c r="W29" s="4">
        <v>2863.0440544186899</v>
      </c>
      <c r="X29" s="4">
        <f t="shared" si="2"/>
        <v>5742.0881088373799</v>
      </c>
      <c r="Y29" s="4">
        <f t="shared" si="3"/>
        <v>5770.0981745217377</v>
      </c>
      <c r="Z29" s="11">
        <f t="shared" si="4"/>
        <v>-23.72677928002031</v>
      </c>
      <c r="AA29" s="4">
        <f t="shared" si="5"/>
        <v>-30.72929570110955</v>
      </c>
    </row>
    <row r="30" spans="1:27" x14ac:dyDescent="0.4">
      <c r="A30" s="1">
        <v>28</v>
      </c>
      <c r="B30" s="6" t="s">
        <v>28</v>
      </c>
      <c r="C30" s="6">
        <v>2018</v>
      </c>
      <c r="D30" s="6" t="s">
        <v>20</v>
      </c>
      <c r="E30" s="6">
        <v>260</v>
      </c>
      <c r="F30" s="4">
        <v>216.6708449074099</v>
      </c>
      <c r="G30" s="4">
        <v>276.6708449074099</v>
      </c>
      <c r="H30" s="5">
        <v>3.0017278536360901</v>
      </c>
      <c r="I30" s="5">
        <v>29.380268146686504</v>
      </c>
      <c r="J30" s="5">
        <v>0</v>
      </c>
      <c r="K30" s="5">
        <v>0</v>
      </c>
      <c r="L30" s="4">
        <v>3105.0630636065898</v>
      </c>
      <c r="M30" s="4">
        <f t="shared" si="0"/>
        <v>6222.1261272131796</v>
      </c>
      <c r="N30" s="4">
        <f t="shared" si="1"/>
        <v>6243.4902169992729</v>
      </c>
      <c r="O30" s="11">
        <v>173.6708449074099</v>
      </c>
      <c r="P30" s="4">
        <v>181.6708449074099</v>
      </c>
      <c r="Q30" s="4">
        <v>216.6708449074099</v>
      </c>
      <c r="R30" s="4">
        <v>276.6708449074099</v>
      </c>
      <c r="S30" s="5">
        <v>2.6213437444395802</v>
      </c>
      <c r="T30" s="5">
        <v>26.650970967044799</v>
      </c>
      <c r="U30" s="5">
        <v>0</v>
      </c>
      <c r="V30" s="5">
        <v>0</v>
      </c>
      <c r="W30" s="4">
        <v>3112.5849533061</v>
      </c>
      <c r="X30" s="4">
        <f t="shared" si="2"/>
        <v>6241.1699066122001</v>
      </c>
      <c r="Y30" s="4">
        <f t="shared" si="3"/>
        <v>6269.6553596603244</v>
      </c>
      <c r="Z30" s="11">
        <f t="shared" si="4"/>
        <v>-19.043779399020423</v>
      </c>
      <c r="AA30" s="4">
        <f t="shared" si="5"/>
        <v>-26.165142661051505</v>
      </c>
    </row>
    <row r="31" spans="1:27" x14ac:dyDescent="0.4">
      <c r="A31" s="1">
        <v>29</v>
      </c>
      <c r="B31" s="6" t="s">
        <v>28</v>
      </c>
      <c r="C31" s="6">
        <v>2019</v>
      </c>
      <c r="D31" s="6" t="s">
        <v>21</v>
      </c>
      <c r="E31" s="6">
        <v>454</v>
      </c>
      <c r="F31" s="4">
        <v>78.662916666669844</v>
      </c>
      <c r="G31" s="4">
        <v>87.662916666669844</v>
      </c>
      <c r="H31" s="5">
        <v>2.5007141668980095</v>
      </c>
      <c r="I31" s="5">
        <v>95.519427676249904</v>
      </c>
      <c r="J31" s="5">
        <v>0</v>
      </c>
      <c r="K31" s="5">
        <v>0.50041625937064904</v>
      </c>
      <c r="L31" s="4">
        <v>4905.6007555480601</v>
      </c>
      <c r="M31" s="4">
        <f t="shared" si="0"/>
        <v>9823.2015110961202</v>
      </c>
      <c r="N31" s="4">
        <f t="shared" si="1"/>
        <v>9847.9100942843688</v>
      </c>
      <c r="O31" s="11">
        <v>78.662916666669844</v>
      </c>
      <c r="P31" s="4">
        <v>87.662916666669844</v>
      </c>
      <c r="Q31" s="4">
        <v>129.66291666666984</v>
      </c>
      <c r="R31" s="4">
        <v>137.66291666666984</v>
      </c>
      <c r="S31" s="5">
        <v>2.2620695079998496</v>
      </c>
      <c r="T31" s="5">
        <v>53.755358570465205</v>
      </c>
      <c r="U31" s="5">
        <v>0</v>
      </c>
      <c r="V31" s="5">
        <v>0</v>
      </c>
      <c r="W31" s="4">
        <v>4904.22726952633</v>
      </c>
      <c r="X31" s="4">
        <f t="shared" si="2"/>
        <v>9824.45453905266</v>
      </c>
      <c r="Y31" s="4">
        <f t="shared" si="3"/>
        <v>9857.399316636991</v>
      </c>
      <c r="Z31" s="11">
        <f t="shared" si="4"/>
        <v>-1.2530279565398814</v>
      </c>
      <c r="AA31" s="4">
        <f t="shared" si="5"/>
        <v>-9.4892223526221642</v>
      </c>
    </row>
    <row r="32" spans="1:27" x14ac:dyDescent="0.4">
      <c r="A32" s="1">
        <v>30</v>
      </c>
      <c r="B32" s="6" t="s">
        <v>29</v>
      </c>
      <c r="C32" s="6">
        <v>2014</v>
      </c>
      <c r="D32" s="6" t="s">
        <v>20</v>
      </c>
      <c r="E32" s="6">
        <v>361</v>
      </c>
      <c r="F32" s="4">
        <v>173.15805555555994</v>
      </c>
      <c r="G32" s="4">
        <v>285.15805555555994</v>
      </c>
      <c r="H32" s="5">
        <v>0.30084679913817503</v>
      </c>
      <c r="I32" s="5">
        <v>21.908393343837499</v>
      </c>
      <c r="J32" s="5">
        <v>0</v>
      </c>
      <c r="K32" s="5">
        <v>0</v>
      </c>
      <c r="L32" s="4">
        <v>4018.0173930777</v>
      </c>
      <c r="M32" s="4">
        <f t="shared" si="0"/>
        <v>8048.0347861554001</v>
      </c>
      <c r="N32" s="4">
        <f t="shared" si="1"/>
        <v>8071.3680539053976</v>
      </c>
      <c r="O32" s="11">
        <v>198.15805555555994</v>
      </c>
      <c r="P32" s="4">
        <v>258.15805555555994</v>
      </c>
      <c r="Q32" s="4">
        <v>276.15805555555994</v>
      </c>
      <c r="R32" s="4">
        <v>285.15805555555994</v>
      </c>
      <c r="S32" s="5">
        <v>1.1897821780403799</v>
      </c>
      <c r="T32" s="5">
        <v>33.584993472243703</v>
      </c>
      <c r="U32" s="5">
        <v>0</v>
      </c>
      <c r="V32" s="5">
        <v>0</v>
      </c>
      <c r="W32" s="4">
        <v>4026.4204161656398</v>
      </c>
      <c r="X32" s="4">
        <f t="shared" si="2"/>
        <v>8068.8408323312797</v>
      </c>
      <c r="Y32" s="4">
        <f t="shared" si="3"/>
        <v>8099.9518559979424</v>
      </c>
      <c r="Z32" s="11">
        <f t="shared" si="4"/>
        <v>-20.806046175879601</v>
      </c>
      <c r="AA32" s="4">
        <f t="shared" si="5"/>
        <v>-28.583802092544829</v>
      </c>
    </row>
    <row r="33" spans="1:27" x14ac:dyDescent="0.4">
      <c r="A33" s="1">
        <v>31</v>
      </c>
      <c r="B33" s="6" t="s">
        <v>29</v>
      </c>
      <c r="C33" s="6">
        <v>2015</v>
      </c>
      <c r="D33" s="6" t="s">
        <v>21</v>
      </c>
      <c r="E33" s="6">
        <v>361</v>
      </c>
      <c r="F33" s="4">
        <v>81.163090277779929</v>
      </c>
      <c r="G33" s="4">
        <v>93.163090277779929</v>
      </c>
      <c r="H33" s="5">
        <v>1.5118622247468099</v>
      </c>
      <c r="I33" s="5">
        <v>120.08509597211</v>
      </c>
      <c r="J33" s="5">
        <v>0</v>
      </c>
      <c r="K33" s="5">
        <v>1.36450669638231</v>
      </c>
      <c r="L33" s="4">
        <v>3764.4097684385201</v>
      </c>
      <c r="M33" s="4">
        <f t="shared" si="0"/>
        <v>7540.8195368770403</v>
      </c>
      <c r="N33" s="4">
        <f t="shared" si="1"/>
        <v>7564.1528046270378</v>
      </c>
      <c r="O33" s="11">
        <v>81.163090277779929</v>
      </c>
      <c r="P33" s="4">
        <v>110.16309027777993</v>
      </c>
      <c r="Q33" s="4">
        <v>150.16309027777993</v>
      </c>
      <c r="R33" s="4">
        <v>158.16135416666998</v>
      </c>
      <c r="S33" s="5">
        <v>1.0074982780794299</v>
      </c>
      <c r="T33" s="5">
        <v>41.406960530801697</v>
      </c>
      <c r="U33" s="5">
        <v>0</v>
      </c>
      <c r="V33" s="5">
        <v>0</v>
      </c>
      <c r="W33" s="4">
        <v>3797.6313438504299</v>
      </c>
      <c r="X33" s="4">
        <f t="shared" si="2"/>
        <v>7611.2626877008597</v>
      </c>
      <c r="Y33" s="4">
        <f t="shared" si="3"/>
        <v>7642.3737113675224</v>
      </c>
      <c r="Z33" s="11">
        <f t="shared" si="4"/>
        <v>-70.443150823819451</v>
      </c>
      <c r="AA33" s="4">
        <f t="shared" si="5"/>
        <v>-78.220906740484679</v>
      </c>
    </row>
    <row r="34" spans="1:27" x14ac:dyDescent="0.4">
      <c r="A34" s="1">
        <v>32</v>
      </c>
      <c r="B34" s="6" t="s">
        <v>30</v>
      </c>
      <c r="C34" s="6">
        <v>2015</v>
      </c>
      <c r="D34" s="6" t="s">
        <v>21</v>
      </c>
      <c r="E34" s="6">
        <v>301</v>
      </c>
      <c r="F34" s="4">
        <v>64.650405092590063</v>
      </c>
      <c r="G34" s="4">
        <v>74.650405092590063</v>
      </c>
      <c r="H34" s="5">
        <v>1.6023207182058798</v>
      </c>
      <c r="I34" s="5">
        <v>130.565457453487</v>
      </c>
      <c r="J34" s="5">
        <v>0</v>
      </c>
      <c r="K34" s="5">
        <v>0.71411794298322295</v>
      </c>
      <c r="L34" s="4">
        <v>3161.26829353934</v>
      </c>
      <c r="M34" s="4">
        <f t="shared" si="0"/>
        <v>6334.53658707868</v>
      </c>
      <c r="N34" s="4">
        <f t="shared" si="1"/>
        <v>6356.7792486671733</v>
      </c>
      <c r="O34" s="11">
        <v>64.650405092590063</v>
      </c>
      <c r="P34" s="4">
        <v>74.650405092590063</v>
      </c>
      <c r="Q34" s="4">
        <v>97.650405092590063</v>
      </c>
      <c r="R34" s="4">
        <v>105.65040509259006</v>
      </c>
      <c r="S34" s="5">
        <v>1.41768736262914</v>
      </c>
      <c r="T34" s="5">
        <v>74.079748430621194</v>
      </c>
      <c r="U34" s="5">
        <v>0</v>
      </c>
      <c r="V34" s="5">
        <v>0</v>
      </c>
      <c r="W34" s="4">
        <v>3181.59502441635</v>
      </c>
      <c r="X34" s="4">
        <f t="shared" si="2"/>
        <v>6379.1900488327001</v>
      </c>
      <c r="Y34" s="4">
        <f t="shared" si="3"/>
        <v>6408.8469309506909</v>
      </c>
      <c r="Z34" s="11">
        <f t="shared" si="4"/>
        <v>-44.6534617540201</v>
      </c>
      <c r="AA34" s="4">
        <f t="shared" si="5"/>
        <v>-52.06768228351757</v>
      </c>
    </row>
    <row r="35" spans="1:27" x14ac:dyDescent="0.4">
      <c r="A35" s="1">
        <v>33</v>
      </c>
      <c r="B35" s="6" t="s">
        <v>30</v>
      </c>
      <c r="C35" s="6">
        <v>2016</v>
      </c>
      <c r="D35" s="6" t="s">
        <v>21</v>
      </c>
      <c r="E35" s="6">
        <v>350</v>
      </c>
      <c r="F35" s="4">
        <v>53.196481481480077</v>
      </c>
      <c r="G35" s="4">
        <v>68.196481481480077</v>
      </c>
      <c r="H35" s="5">
        <v>0.91787424802387196</v>
      </c>
      <c r="I35" s="5">
        <v>118.691812790798</v>
      </c>
      <c r="J35" s="5">
        <v>0</v>
      </c>
      <c r="K35" s="5">
        <v>0</v>
      </c>
      <c r="L35" s="4">
        <v>3527.07598135643</v>
      </c>
      <c r="M35" s="4">
        <f t="shared" ref="M35:M66" si="6">2*L35+2*6</f>
        <v>7066.15196271286</v>
      </c>
      <c r="N35" s="4">
        <f t="shared" ref="N35:N66" si="7">L35*2+6*LN(E35)</f>
        <v>7089.2995616397611</v>
      </c>
      <c r="O35" s="11">
        <v>352.19648148148008</v>
      </c>
      <c r="P35" s="4">
        <v>360.19648148148008</v>
      </c>
      <c r="Q35" s="4">
        <v>418.19648148148008</v>
      </c>
      <c r="R35" s="4">
        <v>433.19648148148008</v>
      </c>
      <c r="S35" s="5">
        <v>0.91787424802387196</v>
      </c>
      <c r="T35" s="5">
        <v>118.691812790798</v>
      </c>
      <c r="U35" s="5">
        <v>0</v>
      </c>
      <c r="V35" s="5">
        <v>0</v>
      </c>
      <c r="W35" s="4">
        <v>3527.07598135643</v>
      </c>
      <c r="X35" s="4">
        <f t="shared" ref="X35:X66" si="8">2*W35+2*8</f>
        <v>7070.15196271286</v>
      </c>
      <c r="Y35" s="4">
        <f t="shared" ref="Y35:Y66" si="9">W35*2+8*LN(E35)</f>
        <v>7101.0154279487278</v>
      </c>
      <c r="Z35" s="11">
        <f t="shared" ref="Z35:Z66" si="10">M35-X35</f>
        <v>-4</v>
      </c>
      <c r="AA35" s="4">
        <f t="shared" ref="AA35:AA66" si="11">N35-Y35</f>
        <v>-11.715866308966724</v>
      </c>
    </row>
    <row r="36" spans="1:27" x14ac:dyDescent="0.4">
      <c r="A36" s="1">
        <v>34</v>
      </c>
      <c r="B36" s="6" t="s">
        <v>31</v>
      </c>
      <c r="C36" s="6">
        <v>2014</v>
      </c>
      <c r="D36" s="6" t="s">
        <v>20</v>
      </c>
      <c r="E36" s="6">
        <v>451</v>
      </c>
      <c r="F36" s="4">
        <v>295.17491898148</v>
      </c>
      <c r="G36" s="4">
        <v>312.17491898148</v>
      </c>
      <c r="H36" s="5">
        <v>4.3556344912472795</v>
      </c>
      <c r="I36" s="5">
        <v>61.430332305484299</v>
      </c>
      <c r="J36" s="5">
        <v>0</v>
      </c>
      <c r="K36" s="5">
        <v>0.22161442071638399</v>
      </c>
      <c r="L36" s="4">
        <v>5153.51130554474</v>
      </c>
      <c r="M36" s="4">
        <f t="shared" si="6"/>
        <v>10319.02261108948</v>
      </c>
      <c r="N36" s="4">
        <f t="shared" si="7"/>
        <v>10343.691415126495</v>
      </c>
      <c r="O36" s="11">
        <v>229.17491898148</v>
      </c>
      <c r="P36" s="4">
        <v>242.17491898148</v>
      </c>
      <c r="Q36" s="4">
        <v>278.17491898148</v>
      </c>
      <c r="R36" s="4">
        <v>312.17491898148</v>
      </c>
      <c r="S36" s="5">
        <v>3.0532676327522901</v>
      </c>
      <c r="T36" s="5">
        <v>29.121600727707595</v>
      </c>
      <c r="U36" s="5">
        <v>0</v>
      </c>
      <c r="V36" s="5">
        <v>0</v>
      </c>
      <c r="W36" s="4">
        <v>5120.0606248895901</v>
      </c>
      <c r="X36" s="4">
        <f t="shared" si="8"/>
        <v>10256.12124977918</v>
      </c>
      <c r="Y36" s="4">
        <f t="shared" si="9"/>
        <v>10289.012988495202</v>
      </c>
      <c r="Z36" s="11">
        <f t="shared" si="10"/>
        <v>62.901361310299762</v>
      </c>
      <c r="AA36" s="4">
        <f t="shared" si="11"/>
        <v>54.678426631293405</v>
      </c>
    </row>
    <row r="37" spans="1:27" x14ac:dyDescent="0.4">
      <c r="A37" s="1">
        <v>35</v>
      </c>
      <c r="B37" s="6" t="s">
        <v>31</v>
      </c>
      <c r="C37" s="6">
        <v>2015</v>
      </c>
      <c r="D37" s="6" t="s">
        <v>21</v>
      </c>
      <c r="E37" s="6">
        <v>243</v>
      </c>
      <c r="F37" s="4">
        <v>70.164999999999964</v>
      </c>
      <c r="G37" s="4">
        <v>79.164999999999964</v>
      </c>
      <c r="H37" s="5">
        <v>2.3015316277012898</v>
      </c>
      <c r="I37" s="5">
        <v>117.07652580624901</v>
      </c>
      <c r="J37" s="5">
        <v>0</v>
      </c>
      <c r="K37" s="5">
        <v>1.1145950912699401</v>
      </c>
      <c r="L37" s="4">
        <v>2637.2913210307602</v>
      </c>
      <c r="M37" s="4">
        <f t="shared" si="6"/>
        <v>5286.5826420615203</v>
      </c>
      <c r="N37" s="4">
        <f t="shared" si="7"/>
        <v>5307.5410107215639</v>
      </c>
      <c r="O37" s="11">
        <v>70.164999999999964</v>
      </c>
      <c r="P37" s="4">
        <v>79.164999999999964</v>
      </c>
      <c r="Q37" s="4">
        <v>123.16499999999996</v>
      </c>
      <c r="R37" s="4">
        <v>131.16499999999996</v>
      </c>
      <c r="S37" s="5">
        <v>2.1533668524248197</v>
      </c>
      <c r="T37" s="5">
        <v>64.950960096112397</v>
      </c>
      <c r="U37" s="5">
        <v>0</v>
      </c>
      <c r="V37" s="5">
        <v>0.18715401203596399</v>
      </c>
      <c r="W37" s="4">
        <v>2667.78462231102</v>
      </c>
      <c r="X37" s="4">
        <f t="shared" si="8"/>
        <v>5351.5692446220401</v>
      </c>
      <c r="Y37" s="4">
        <f t="shared" si="9"/>
        <v>5379.5137361687648</v>
      </c>
      <c r="Z37" s="11">
        <f t="shared" si="10"/>
        <v>-64.986602560519714</v>
      </c>
      <c r="AA37" s="4">
        <f t="shared" si="11"/>
        <v>-71.972725447200901</v>
      </c>
    </row>
    <row r="38" spans="1:27" x14ac:dyDescent="0.4">
      <c r="A38" s="1">
        <v>36</v>
      </c>
      <c r="B38" s="6" t="s">
        <v>31</v>
      </c>
      <c r="C38" s="6">
        <v>2016</v>
      </c>
      <c r="D38" s="6" t="s">
        <v>21</v>
      </c>
      <c r="E38" s="6">
        <v>466</v>
      </c>
      <c r="F38" s="4">
        <v>71.175416666670117</v>
      </c>
      <c r="G38" s="4">
        <v>79.175416666670117</v>
      </c>
      <c r="H38" s="5">
        <v>2.4487910050936597</v>
      </c>
      <c r="I38" s="5">
        <v>124.35270688263302</v>
      </c>
      <c r="J38" s="5">
        <v>0</v>
      </c>
      <c r="K38" s="5">
        <v>0.58262779384339503</v>
      </c>
      <c r="L38" s="4">
        <v>5024.5548704770099</v>
      </c>
      <c r="M38" s="4">
        <f t="shared" si="6"/>
        <v>10061.10974095402</v>
      </c>
      <c r="N38" s="4">
        <f t="shared" si="7"/>
        <v>10085.974854758773</v>
      </c>
      <c r="O38" s="11">
        <v>43.175416666670117</v>
      </c>
      <c r="P38" s="4">
        <v>51.175416666670117</v>
      </c>
      <c r="Q38" s="4">
        <v>71.175416666670117</v>
      </c>
      <c r="R38" s="4">
        <v>79.175416666670117</v>
      </c>
      <c r="S38" s="5">
        <v>2.3358169758479601</v>
      </c>
      <c r="T38" s="5">
        <v>67.706370789442786</v>
      </c>
      <c r="U38" s="5">
        <v>0</v>
      </c>
      <c r="V38" s="5">
        <v>0.18871493369263101</v>
      </c>
      <c r="W38" s="4">
        <v>5045.3477856856898</v>
      </c>
      <c r="X38" s="4">
        <f t="shared" si="8"/>
        <v>10106.69557137138</v>
      </c>
      <c r="Y38" s="4">
        <f t="shared" si="9"/>
        <v>10139.849056444385</v>
      </c>
      <c r="Z38" s="11">
        <f t="shared" si="10"/>
        <v>-45.58583041735983</v>
      </c>
      <c r="AA38" s="4">
        <f t="shared" si="11"/>
        <v>-53.874201685612206</v>
      </c>
    </row>
    <row r="39" spans="1:27" x14ac:dyDescent="0.4">
      <c r="A39" s="1">
        <v>37</v>
      </c>
      <c r="B39" s="6" t="s">
        <v>31</v>
      </c>
      <c r="C39" s="6">
        <v>2017</v>
      </c>
      <c r="D39" s="6" t="s">
        <v>21</v>
      </c>
      <c r="E39" s="6">
        <v>416</v>
      </c>
      <c r="F39" s="4">
        <v>71.186168981480023</v>
      </c>
      <c r="G39" s="4">
        <v>79.186168981480023</v>
      </c>
      <c r="H39" s="5">
        <v>3.0770284633831002</v>
      </c>
      <c r="I39" s="5">
        <v>129.549961286821</v>
      </c>
      <c r="J39" s="5">
        <v>0</v>
      </c>
      <c r="K39" s="5">
        <v>1.86110742695459</v>
      </c>
      <c r="L39" s="4">
        <v>4573.5709425959303</v>
      </c>
      <c r="M39" s="4">
        <f t="shared" si="6"/>
        <v>9159.1418851918606</v>
      </c>
      <c r="N39" s="4">
        <f t="shared" si="7"/>
        <v>9183.3259967534286</v>
      </c>
      <c r="O39" s="11">
        <v>71.186168981480023</v>
      </c>
      <c r="P39" s="4">
        <v>79.186168981480023</v>
      </c>
      <c r="Q39" s="4">
        <v>129.18616898148002</v>
      </c>
      <c r="R39" s="4">
        <v>137.18616898148002</v>
      </c>
      <c r="S39" s="5">
        <v>2.8196005751119801</v>
      </c>
      <c r="T39" s="5">
        <v>68.121553637127306</v>
      </c>
      <c r="U39" s="5">
        <v>0</v>
      </c>
      <c r="V39" s="5">
        <v>0</v>
      </c>
      <c r="W39" s="4">
        <v>4588.6148579697901</v>
      </c>
      <c r="X39" s="4">
        <f t="shared" si="8"/>
        <v>9193.2297159395803</v>
      </c>
      <c r="Y39" s="4">
        <f t="shared" si="9"/>
        <v>9225.4751980216697</v>
      </c>
      <c r="Z39" s="11">
        <f t="shared" si="10"/>
        <v>-34.087830747719636</v>
      </c>
      <c r="AA39" s="4">
        <f t="shared" si="11"/>
        <v>-42.149201268241086</v>
      </c>
    </row>
    <row r="40" spans="1:27" x14ac:dyDescent="0.4">
      <c r="A40" s="1">
        <v>38</v>
      </c>
      <c r="B40" s="6" t="s">
        <v>31</v>
      </c>
      <c r="C40" s="6">
        <v>2018</v>
      </c>
      <c r="D40" s="6" t="s">
        <v>21</v>
      </c>
      <c r="E40" s="6">
        <v>257</v>
      </c>
      <c r="F40" s="4">
        <v>70.673877314809943</v>
      </c>
      <c r="G40" s="4">
        <v>80.673877314809943</v>
      </c>
      <c r="H40" s="5">
        <v>2.5198991169376801</v>
      </c>
      <c r="I40" s="5">
        <v>103.723846416062</v>
      </c>
      <c r="J40" s="5">
        <v>0</v>
      </c>
      <c r="K40" s="5">
        <v>1.8462566936976701</v>
      </c>
      <c r="L40" s="4">
        <v>2806.5852780077098</v>
      </c>
      <c r="M40" s="4">
        <f t="shared" si="6"/>
        <v>5625.1705560154196</v>
      </c>
      <c r="N40" s="4">
        <f t="shared" si="7"/>
        <v>5646.4650125247908</v>
      </c>
      <c r="O40" s="11">
        <v>349.67387731480994</v>
      </c>
      <c r="P40" s="4">
        <v>357.67387731480994</v>
      </c>
      <c r="Q40" s="4">
        <v>435.67387731480994</v>
      </c>
      <c r="R40" s="4">
        <v>445.67387731480994</v>
      </c>
      <c r="S40" s="5">
        <v>2.1949500425003898</v>
      </c>
      <c r="T40" s="5">
        <v>77.069684495538496</v>
      </c>
      <c r="U40" s="5">
        <v>0</v>
      </c>
      <c r="V40" s="5">
        <v>1.0579639394346301</v>
      </c>
      <c r="W40" s="4">
        <v>2800.6220635801201</v>
      </c>
      <c r="X40" s="4">
        <f t="shared" si="8"/>
        <v>5617.2441271602402</v>
      </c>
      <c r="Y40" s="4">
        <f t="shared" si="9"/>
        <v>5645.6367358394018</v>
      </c>
      <c r="Z40" s="11">
        <f t="shared" si="10"/>
        <v>7.926428855179438</v>
      </c>
      <c r="AA40" s="4">
        <f t="shared" si="11"/>
        <v>0.82827668538902799</v>
      </c>
    </row>
    <row r="41" spans="1:27" x14ac:dyDescent="0.4">
      <c r="A41" s="1">
        <v>39</v>
      </c>
      <c r="B41" s="6" t="s">
        <v>32</v>
      </c>
      <c r="C41" s="6">
        <v>2015</v>
      </c>
      <c r="D41" s="6" t="s">
        <v>21</v>
      </c>
      <c r="E41" s="6">
        <v>362</v>
      </c>
      <c r="F41" s="4">
        <v>64.677141203700103</v>
      </c>
      <c r="G41" s="4">
        <v>78.677141203700103</v>
      </c>
      <c r="H41" s="5">
        <v>1.9154618988705401</v>
      </c>
      <c r="I41" s="5">
        <v>93.410716020712698</v>
      </c>
      <c r="J41" s="5">
        <v>0</v>
      </c>
      <c r="K41" s="5">
        <v>0.64870177326281697</v>
      </c>
      <c r="L41" s="4">
        <v>3869.8796790657598</v>
      </c>
      <c r="M41" s="4">
        <f t="shared" si="6"/>
        <v>7751.7593581315195</v>
      </c>
      <c r="N41" s="4">
        <f t="shared" si="7"/>
        <v>7775.1092234024745</v>
      </c>
      <c r="O41" s="11">
        <v>42.677141203700103</v>
      </c>
      <c r="P41" s="4">
        <v>50.677141203700103</v>
      </c>
      <c r="Q41" s="4">
        <v>64.677141203700103</v>
      </c>
      <c r="R41" s="4">
        <v>79.677141203700103</v>
      </c>
      <c r="S41" s="5">
        <v>1.7470983829489199</v>
      </c>
      <c r="T41" s="5">
        <v>58.183785533106402</v>
      </c>
      <c r="U41" s="5">
        <v>0</v>
      </c>
      <c r="V41" s="5">
        <v>0.18709977610328801</v>
      </c>
      <c r="W41" s="4">
        <v>3892.1199337388698</v>
      </c>
      <c r="X41" s="4">
        <f t="shared" si="8"/>
        <v>7800.2398674777396</v>
      </c>
      <c r="Y41" s="4">
        <f t="shared" si="9"/>
        <v>7831.3730211723459</v>
      </c>
      <c r="Z41" s="11">
        <f t="shared" si="10"/>
        <v>-48.48050934622006</v>
      </c>
      <c r="AA41" s="4">
        <f t="shared" si="11"/>
        <v>-56.263797769871417</v>
      </c>
    </row>
    <row r="42" spans="1:27" x14ac:dyDescent="0.4">
      <c r="A42" s="1">
        <v>40</v>
      </c>
      <c r="B42" s="6" t="s">
        <v>32</v>
      </c>
      <c r="C42" s="6">
        <v>2016</v>
      </c>
      <c r="D42" s="6" t="s">
        <v>21</v>
      </c>
      <c r="E42" s="6">
        <v>237</v>
      </c>
      <c r="F42" s="4">
        <v>66.183252314820038</v>
      </c>
      <c r="G42" s="4">
        <v>79.183252314820038</v>
      </c>
      <c r="H42" s="5">
        <v>1.2080275747454501</v>
      </c>
      <c r="I42" s="5">
        <v>100.75183971787699</v>
      </c>
      <c r="J42" s="5">
        <v>0</v>
      </c>
      <c r="K42" s="5">
        <v>6.6099379496712199E-2</v>
      </c>
      <c r="L42" s="4">
        <v>2469.8010605955401</v>
      </c>
      <c r="M42" s="4">
        <f t="shared" si="6"/>
        <v>4951.6021211910802</v>
      </c>
      <c r="N42" s="4">
        <f t="shared" si="7"/>
        <v>4972.4104820378907</v>
      </c>
      <c r="O42" s="11">
        <v>66.183252314820038</v>
      </c>
      <c r="P42" s="4">
        <v>79.183252314820038</v>
      </c>
      <c r="Q42" s="4">
        <v>95.183252314820038</v>
      </c>
      <c r="R42" s="4">
        <v>103.18325231482004</v>
      </c>
      <c r="S42" s="5">
        <v>1.16864133408826</v>
      </c>
      <c r="T42" s="5">
        <v>62.592342238027996</v>
      </c>
      <c r="U42" s="5">
        <v>0</v>
      </c>
      <c r="V42" s="5">
        <v>0</v>
      </c>
      <c r="W42" s="4">
        <v>2514.6199939436801</v>
      </c>
      <c r="X42" s="4">
        <f t="shared" si="8"/>
        <v>5045.2399878873603</v>
      </c>
      <c r="Y42" s="4">
        <f t="shared" si="9"/>
        <v>5072.9844690164409</v>
      </c>
      <c r="Z42" s="11">
        <f t="shared" si="10"/>
        <v>-93.637866696280071</v>
      </c>
      <c r="AA42" s="4">
        <f t="shared" si="11"/>
        <v>-100.57398697855024</v>
      </c>
    </row>
    <row r="43" spans="1:27" x14ac:dyDescent="0.4">
      <c r="A43" s="1">
        <v>41</v>
      </c>
      <c r="B43" s="6" t="s">
        <v>32</v>
      </c>
      <c r="C43" s="6">
        <v>2017</v>
      </c>
      <c r="D43" s="6" t="s">
        <v>21</v>
      </c>
      <c r="E43" s="6">
        <v>201</v>
      </c>
      <c r="F43" s="4">
        <v>64.666539351850133</v>
      </c>
      <c r="G43" s="4">
        <v>79.666539351850133</v>
      </c>
      <c r="H43" s="5">
        <v>0.99756180636561997</v>
      </c>
      <c r="I43" s="5">
        <v>90.626580838805694</v>
      </c>
      <c r="J43" s="5">
        <v>0</v>
      </c>
      <c r="K43" s="5">
        <v>0.213524651666778</v>
      </c>
      <c r="L43" s="4">
        <v>2089.1376053092399</v>
      </c>
      <c r="M43" s="4">
        <f t="shared" si="6"/>
        <v>4190.2752106184798</v>
      </c>
      <c r="N43" s="4">
        <f t="shared" si="7"/>
        <v>4210.0950400668344</v>
      </c>
      <c r="O43" s="11">
        <v>64.666539351850133</v>
      </c>
      <c r="P43" s="4">
        <v>79.666539351850133</v>
      </c>
      <c r="Q43" s="4">
        <v>109.66653935185013</v>
      </c>
      <c r="R43" s="4">
        <v>117.66653935185013</v>
      </c>
      <c r="S43" s="5">
        <v>0.96281893998750112</v>
      </c>
      <c r="T43" s="5">
        <v>59.889823008992202</v>
      </c>
      <c r="U43" s="5">
        <v>0</v>
      </c>
      <c r="V43" s="5">
        <v>0</v>
      </c>
      <c r="W43" s="4">
        <v>2133.6947367789498</v>
      </c>
      <c r="X43" s="4">
        <f t="shared" si="8"/>
        <v>4283.3894735578997</v>
      </c>
      <c r="Y43" s="4">
        <f t="shared" si="9"/>
        <v>4309.8159128223724</v>
      </c>
      <c r="Z43" s="11">
        <f t="shared" si="10"/>
        <v>-93.114262939419859</v>
      </c>
      <c r="AA43" s="4">
        <f t="shared" si="11"/>
        <v>-99.720872755538039</v>
      </c>
    </row>
    <row r="44" spans="1:27" x14ac:dyDescent="0.4">
      <c r="A44" s="1">
        <v>42</v>
      </c>
      <c r="B44" s="6" t="s">
        <v>33</v>
      </c>
      <c r="C44" s="6">
        <v>2014</v>
      </c>
      <c r="D44" s="6" t="s">
        <v>20</v>
      </c>
      <c r="E44" s="6">
        <v>427</v>
      </c>
      <c r="F44" s="4">
        <v>228.15827546296009</v>
      </c>
      <c r="G44" s="4">
        <v>313.15827546296009</v>
      </c>
      <c r="H44" s="5">
        <v>1.5161453701813401</v>
      </c>
      <c r="I44" s="5">
        <v>27.211981344867105</v>
      </c>
      <c r="J44" s="5">
        <v>0</v>
      </c>
      <c r="K44" s="5">
        <v>0</v>
      </c>
      <c r="L44" s="4">
        <v>4830.3544880474201</v>
      </c>
      <c r="M44" s="4">
        <f t="shared" si="6"/>
        <v>9672.7089760948402</v>
      </c>
      <c r="N44" s="4">
        <f t="shared" si="7"/>
        <v>9697.049680174212</v>
      </c>
      <c r="O44" s="11">
        <v>228.15827546296009</v>
      </c>
      <c r="P44" s="4">
        <v>245.15827546296009</v>
      </c>
      <c r="Q44" s="4">
        <v>300.15827546296009</v>
      </c>
      <c r="R44" s="4">
        <v>313.15827546296009</v>
      </c>
      <c r="S44" s="5">
        <v>1.98943926061914</v>
      </c>
      <c r="T44" s="5">
        <v>72.371837250193309</v>
      </c>
      <c r="U44" s="5">
        <v>0</v>
      </c>
      <c r="V44" s="5">
        <v>0.37012466349831002</v>
      </c>
      <c r="W44" s="4">
        <v>4670.3615357567396</v>
      </c>
      <c r="X44" s="4">
        <f t="shared" si="8"/>
        <v>9356.7230715134792</v>
      </c>
      <c r="Y44" s="4">
        <f t="shared" si="9"/>
        <v>9389.1773436193089</v>
      </c>
      <c r="Z44" s="11">
        <f t="shared" si="10"/>
        <v>315.98590458136096</v>
      </c>
      <c r="AA44" s="4">
        <f t="shared" si="11"/>
        <v>307.87233655490309</v>
      </c>
    </row>
    <row r="45" spans="1:27" x14ac:dyDescent="0.4">
      <c r="A45" s="1">
        <v>43</v>
      </c>
      <c r="B45" s="6" t="s">
        <v>33</v>
      </c>
      <c r="C45" s="6">
        <v>2015</v>
      </c>
      <c r="D45" s="6" t="s">
        <v>21</v>
      </c>
      <c r="E45" s="6">
        <v>294</v>
      </c>
      <c r="F45" s="4">
        <v>68.175347222219898</v>
      </c>
      <c r="G45" s="4">
        <v>81.175347222219898</v>
      </c>
      <c r="H45" s="5">
        <v>1.17374021398769</v>
      </c>
      <c r="I45" s="5">
        <v>139.41545078643</v>
      </c>
      <c r="J45" s="5">
        <v>0</v>
      </c>
      <c r="K45" s="5">
        <v>0.57606294825661797</v>
      </c>
      <c r="L45" s="4">
        <v>3039.4171655191699</v>
      </c>
      <c r="M45" s="4">
        <f t="shared" si="6"/>
        <v>6090.8343310383398</v>
      </c>
      <c r="N45" s="4">
        <f t="shared" si="7"/>
        <v>6112.9358096423721</v>
      </c>
      <c r="O45" s="11">
        <v>27.175347222219898</v>
      </c>
      <c r="P45" s="4">
        <v>35.175347222219898</v>
      </c>
      <c r="Q45" s="4">
        <v>68.175347222219898</v>
      </c>
      <c r="R45" s="4">
        <v>81.175347222219898</v>
      </c>
      <c r="S45" s="5">
        <v>1.0823575083697001</v>
      </c>
      <c r="T45" s="5">
        <v>90.264213684957099</v>
      </c>
      <c r="U45" s="5">
        <v>0</v>
      </c>
      <c r="V45" s="5">
        <v>0.38948229490431502</v>
      </c>
      <c r="W45" s="4">
        <v>3073.2272586106501</v>
      </c>
      <c r="X45" s="4">
        <f t="shared" si="8"/>
        <v>6162.4545172213002</v>
      </c>
      <c r="Y45" s="4">
        <f t="shared" si="9"/>
        <v>6191.9231553600093</v>
      </c>
      <c r="Z45" s="11">
        <f t="shared" si="10"/>
        <v>-71.620186182960424</v>
      </c>
      <c r="AA45" s="4">
        <f t="shared" si="11"/>
        <v>-78.987345717637254</v>
      </c>
    </row>
    <row r="46" spans="1:27" x14ac:dyDescent="0.4">
      <c r="A46" s="1">
        <v>44</v>
      </c>
      <c r="B46" s="6" t="s">
        <v>33</v>
      </c>
      <c r="C46" s="6">
        <v>2016</v>
      </c>
      <c r="D46" s="6" t="s">
        <v>21</v>
      </c>
      <c r="E46" s="6">
        <v>231</v>
      </c>
      <c r="F46" s="4">
        <v>62.666724537039954</v>
      </c>
      <c r="G46" s="4">
        <v>76.666724537039954</v>
      </c>
      <c r="H46" s="5">
        <v>1.1410345564225901</v>
      </c>
      <c r="I46" s="5">
        <v>134.674711563084</v>
      </c>
      <c r="J46" s="5">
        <v>0</v>
      </c>
      <c r="K46" s="5">
        <v>0.54314076369826703</v>
      </c>
      <c r="L46" s="4">
        <v>2413.5837985681101</v>
      </c>
      <c r="M46" s="4">
        <f t="shared" si="6"/>
        <v>4839.1675971362201</v>
      </c>
      <c r="N46" s="4">
        <f t="shared" si="7"/>
        <v>4859.8221033993505</v>
      </c>
      <c r="O46" s="11">
        <v>62.666724537039954</v>
      </c>
      <c r="P46" s="4">
        <v>76.666724537039954</v>
      </c>
      <c r="Q46" s="4">
        <v>111.66672453703995</v>
      </c>
      <c r="R46" s="4">
        <v>119.66672453703995</v>
      </c>
      <c r="S46" s="5">
        <v>1.1327761622502499</v>
      </c>
      <c r="T46" s="5">
        <v>87.739401543284686</v>
      </c>
      <c r="U46" s="5">
        <v>0</v>
      </c>
      <c r="V46" s="5">
        <v>0</v>
      </c>
      <c r="W46" s="4">
        <v>2467.6288608312798</v>
      </c>
      <c r="X46" s="4">
        <f t="shared" si="8"/>
        <v>4951.2577216625596</v>
      </c>
      <c r="Y46" s="4">
        <f t="shared" si="9"/>
        <v>4978.7970633467339</v>
      </c>
      <c r="Z46" s="11">
        <f t="shared" si="10"/>
        <v>-112.09012452633942</v>
      </c>
      <c r="AA46" s="4">
        <f t="shared" si="11"/>
        <v>-118.97495994738347</v>
      </c>
    </row>
    <row r="47" spans="1:27" x14ac:dyDescent="0.4">
      <c r="A47" s="1">
        <v>45</v>
      </c>
      <c r="B47" s="6" t="s">
        <v>33</v>
      </c>
      <c r="C47" s="6">
        <v>2016</v>
      </c>
      <c r="D47" s="6" t="s">
        <v>20</v>
      </c>
      <c r="E47" s="6">
        <v>354</v>
      </c>
      <c r="F47" s="4">
        <v>221.19608796296006</v>
      </c>
      <c r="G47" s="4">
        <v>309.19608796296006</v>
      </c>
      <c r="H47" s="5">
        <v>1.4516078715469201</v>
      </c>
      <c r="I47" s="5">
        <v>32.753882948213601</v>
      </c>
      <c r="J47" s="5">
        <v>0</v>
      </c>
      <c r="K47" s="5">
        <v>0</v>
      </c>
      <c r="L47" s="4">
        <v>4137.9894034650997</v>
      </c>
      <c r="M47" s="4">
        <f t="shared" si="6"/>
        <v>8287.9788069301994</v>
      </c>
      <c r="N47" s="4">
        <f t="shared" si="7"/>
        <v>8311.1945884090019</v>
      </c>
      <c r="O47" s="11">
        <v>221.19608796296006</v>
      </c>
      <c r="P47" s="4">
        <v>264.19608796296006</v>
      </c>
      <c r="Q47" s="4">
        <v>296.19608796296006</v>
      </c>
      <c r="R47" s="4">
        <v>309.19608796296006</v>
      </c>
      <c r="S47" s="5">
        <v>1.8492731072195299</v>
      </c>
      <c r="T47" s="5">
        <v>50.21342504796209</v>
      </c>
      <c r="U47" s="5">
        <v>0</v>
      </c>
      <c r="V47" s="5">
        <v>0</v>
      </c>
      <c r="W47" s="4">
        <v>4041.4080120192798</v>
      </c>
      <c r="X47" s="4">
        <f t="shared" si="8"/>
        <v>8098.8160240385596</v>
      </c>
      <c r="Y47" s="4">
        <f t="shared" si="9"/>
        <v>8129.7703993436298</v>
      </c>
      <c r="Z47" s="11">
        <f t="shared" si="10"/>
        <v>189.16278289163984</v>
      </c>
      <c r="AA47" s="4">
        <f t="shared" si="11"/>
        <v>181.42418906537205</v>
      </c>
    </row>
    <row r="48" spans="1:27" x14ac:dyDescent="0.4">
      <c r="A48" s="1">
        <v>46</v>
      </c>
      <c r="B48" s="6" t="s">
        <v>33</v>
      </c>
      <c r="C48" s="6">
        <v>2017</v>
      </c>
      <c r="D48" s="6" t="s">
        <v>20</v>
      </c>
      <c r="E48" s="6">
        <v>357</v>
      </c>
      <c r="F48" s="4">
        <v>239.18134259259023</v>
      </c>
      <c r="G48" s="4">
        <v>302.18134259259023</v>
      </c>
      <c r="H48" s="5">
        <v>0.850825529086079</v>
      </c>
      <c r="I48" s="5">
        <v>37.877898024426102</v>
      </c>
      <c r="J48" s="5">
        <v>0</v>
      </c>
      <c r="K48" s="5">
        <v>0</v>
      </c>
      <c r="L48" s="4">
        <v>3906.4205045180702</v>
      </c>
      <c r="M48" s="4">
        <f t="shared" si="6"/>
        <v>7824.8410090361403</v>
      </c>
      <c r="N48" s="4">
        <f t="shared" si="7"/>
        <v>7848.1074237268185</v>
      </c>
      <c r="O48" s="11">
        <v>239.18134259259023</v>
      </c>
      <c r="P48" s="4">
        <v>264.18134259259023</v>
      </c>
      <c r="Q48" s="4">
        <v>273.18134259259023</v>
      </c>
      <c r="R48" s="4">
        <v>302.18134259259023</v>
      </c>
      <c r="S48" s="5">
        <v>1.0269650699053601</v>
      </c>
      <c r="T48" s="5">
        <v>43.556162819295196</v>
      </c>
      <c r="U48" s="5">
        <v>0</v>
      </c>
      <c r="V48" s="5">
        <v>2.65486511571058E-2</v>
      </c>
      <c r="W48" s="4">
        <v>3899.6819827433001</v>
      </c>
      <c r="X48" s="4">
        <f t="shared" si="8"/>
        <v>7815.3639654866001</v>
      </c>
      <c r="Y48" s="4">
        <f t="shared" si="9"/>
        <v>7846.3858517408371</v>
      </c>
      <c r="Z48" s="11">
        <f t="shared" si="10"/>
        <v>9.4770435495402126</v>
      </c>
      <c r="AA48" s="4">
        <f t="shared" si="11"/>
        <v>1.7215719859814271</v>
      </c>
    </row>
    <row r="49" spans="1:27" x14ac:dyDescent="0.4">
      <c r="A49" s="1">
        <v>47</v>
      </c>
      <c r="B49" s="6" t="s">
        <v>33</v>
      </c>
      <c r="C49" s="6">
        <v>2018</v>
      </c>
      <c r="D49" s="6" t="s">
        <v>21</v>
      </c>
      <c r="E49" s="6">
        <v>347</v>
      </c>
      <c r="F49" s="4">
        <v>69.662442129630108</v>
      </c>
      <c r="G49" s="4">
        <v>88.662442129630108</v>
      </c>
      <c r="H49" s="5">
        <v>1.00810209822439</v>
      </c>
      <c r="I49" s="5">
        <v>96.556981983704802</v>
      </c>
      <c r="J49" s="5">
        <v>0</v>
      </c>
      <c r="K49" s="5">
        <v>0.46854563591305698</v>
      </c>
      <c r="L49" s="4">
        <v>3560.8043046223302</v>
      </c>
      <c r="M49" s="4">
        <f t="shared" si="6"/>
        <v>7133.6086092446603</v>
      </c>
      <c r="N49" s="4">
        <f t="shared" si="7"/>
        <v>7156.7045579243413</v>
      </c>
      <c r="O49" s="11">
        <v>349.66244212963011</v>
      </c>
      <c r="P49" s="4">
        <v>357.66244212963011</v>
      </c>
      <c r="Q49" s="4">
        <v>434.66244212963011</v>
      </c>
      <c r="R49" s="4">
        <v>453.66244212963011</v>
      </c>
      <c r="S49" s="5">
        <v>1.00810209822439</v>
      </c>
      <c r="T49" s="5">
        <v>96.556981983704802</v>
      </c>
      <c r="U49" s="5">
        <v>0</v>
      </c>
      <c r="V49" s="5">
        <v>0.46854563591305698</v>
      </c>
      <c r="W49" s="4">
        <v>3560.8043046223302</v>
      </c>
      <c r="X49" s="4">
        <f t="shared" si="8"/>
        <v>7137.6086092446603</v>
      </c>
      <c r="Y49" s="4">
        <f t="shared" si="9"/>
        <v>7168.4032074842353</v>
      </c>
      <c r="Z49" s="11">
        <f t="shared" si="10"/>
        <v>-4</v>
      </c>
      <c r="AA49" s="4">
        <f t="shared" si="11"/>
        <v>-11.698649559893965</v>
      </c>
    </row>
    <row r="50" spans="1:27" x14ac:dyDescent="0.4">
      <c r="A50" s="1">
        <v>48</v>
      </c>
      <c r="B50" s="6" t="s">
        <v>33</v>
      </c>
      <c r="C50" s="6">
        <v>2019</v>
      </c>
      <c r="D50" s="6" t="s">
        <v>21</v>
      </c>
      <c r="E50" s="6">
        <v>340</v>
      </c>
      <c r="F50" s="4">
        <v>74.658761574070013</v>
      </c>
      <c r="G50" s="4">
        <v>91.658761574070013</v>
      </c>
      <c r="H50" s="5">
        <v>2.2549918675192497</v>
      </c>
      <c r="I50" s="5">
        <v>108.31841414703101</v>
      </c>
      <c r="J50" s="5">
        <v>0</v>
      </c>
      <c r="K50" s="5">
        <v>0.57272959956482306</v>
      </c>
      <c r="L50" s="4">
        <v>3723.5193325364899</v>
      </c>
      <c r="M50" s="4">
        <f t="shared" si="6"/>
        <v>7459.0386650729797</v>
      </c>
      <c r="N50" s="4">
        <f t="shared" si="7"/>
        <v>7482.0123387786407</v>
      </c>
      <c r="O50" s="11">
        <v>74.658761574070013</v>
      </c>
      <c r="P50" s="4">
        <v>91.658761574070013</v>
      </c>
      <c r="Q50" s="4">
        <v>129.65876157407001</v>
      </c>
      <c r="R50" s="4">
        <v>137.65876157407001</v>
      </c>
      <c r="S50" s="5">
        <v>1.36340768015853</v>
      </c>
      <c r="T50" s="5">
        <v>80.279421127661607</v>
      </c>
      <c r="U50" s="5">
        <v>0</v>
      </c>
      <c r="V50" s="5">
        <v>0.23415430341520499</v>
      </c>
      <c r="W50" s="4">
        <v>3626.9292975633998</v>
      </c>
      <c r="X50" s="4">
        <f t="shared" si="8"/>
        <v>7269.8585951267996</v>
      </c>
      <c r="Y50" s="4">
        <f t="shared" si="9"/>
        <v>7300.4901600676812</v>
      </c>
      <c r="Z50" s="11">
        <f t="shared" si="10"/>
        <v>189.18006994618008</v>
      </c>
      <c r="AA50" s="4">
        <f t="shared" si="11"/>
        <v>181.52217871095945</v>
      </c>
    </row>
    <row r="51" spans="1:27" x14ac:dyDescent="0.4">
      <c r="A51" s="1">
        <v>49</v>
      </c>
      <c r="B51" s="6" t="s">
        <v>33</v>
      </c>
      <c r="C51" s="6">
        <v>2019</v>
      </c>
      <c r="D51" s="6" t="s">
        <v>20</v>
      </c>
      <c r="E51" s="6">
        <v>259</v>
      </c>
      <c r="F51" s="4">
        <v>207.19813657406985</v>
      </c>
      <c r="G51" s="4">
        <v>284.15215277777997</v>
      </c>
      <c r="H51" s="5">
        <v>0.96453472074473501</v>
      </c>
      <c r="I51" s="5">
        <v>48.592731583331599</v>
      </c>
      <c r="J51" s="5">
        <v>0</v>
      </c>
      <c r="K51" s="5">
        <v>0</v>
      </c>
      <c r="L51" s="4">
        <v>3050.50284451369</v>
      </c>
      <c r="M51" s="4">
        <f t="shared" si="6"/>
        <v>6113.00568902738</v>
      </c>
      <c r="N51" s="4">
        <f t="shared" si="7"/>
        <v>6134.3466573975775</v>
      </c>
      <c r="O51" s="11">
        <v>207.19813657406985</v>
      </c>
      <c r="P51" s="4">
        <v>258.19813657406985</v>
      </c>
      <c r="Q51" s="4">
        <v>269.19813657406985</v>
      </c>
      <c r="R51" s="4">
        <v>284.15215277777997</v>
      </c>
      <c r="S51" s="5">
        <v>1.47501975844301</v>
      </c>
      <c r="T51" s="5">
        <v>53.523915635596104</v>
      </c>
      <c r="U51" s="5">
        <v>0</v>
      </c>
      <c r="V51" s="5">
        <v>6.3765364790012602E-2</v>
      </c>
      <c r="W51" s="4">
        <v>3062.5174531299099</v>
      </c>
      <c r="X51" s="4">
        <f t="shared" si="8"/>
        <v>6141.0349062598198</v>
      </c>
      <c r="Y51" s="4">
        <f t="shared" si="9"/>
        <v>6169.4895307534161</v>
      </c>
      <c r="Z51" s="11">
        <f t="shared" si="10"/>
        <v>-28.029217232439805</v>
      </c>
      <c r="AA51" s="4">
        <f t="shared" si="11"/>
        <v>-35.142873355838674</v>
      </c>
    </row>
    <row r="52" spans="1:27" x14ac:dyDescent="0.4">
      <c r="A52" s="1">
        <v>50</v>
      </c>
      <c r="B52" s="6" t="s">
        <v>33</v>
      </c>
      <c r="C52" s="6">
        <v>2020</v>
      </c>
      <c r="D52" s="6" t="s">
        <v>21</v>
      </c>
      <c r="E52" s="6">
        <v>423</v>
      </c>
      <c r="F52" s="4">
        <v>70.669479166670044</v>
      </c>
      <c r="G52" s="4">
        <v>94.669479166670044</v>
      </c>
      <c r="H52" s="5">
        <v>1.0302163900267898</v>
      </c>
      <c r="I52" s="5">
        <v>79.413811157489505</v>
      </c>
      <c r="J52" s="5">
        <v>0</v>
      </c>
      <c r="K52" s="5">
        <v>7.2410837082726207E-2</v>
      </c>
      <c r="L52" s="4">
        <v>4344.1059041478802</v>
      </c>
      <c r="M52" s="4">
        <f t="shared" si="6"/>
        <v>8700.2118082957604</v>
      </c>
      <c r="N52" s="4">
        <f t="shared" si="7"/>
        <v>8724.4960413700373</v>
      </c>
      <c r="O52" s="11">
        <v>36.669479166670044</v>
      </c>
      <c r="P52" s="4">
        <v>44.669479166670044</v>
      </c>
      <c r="Q52" s="4">
        <v>70.669479166670044</v>
      </c>
      <c r="R52" s="4">
        <v>94.669479166670044</v>
      </c>
      <c r="S52" s="5">
        <v>1.0200387647659799</v>
      </c>
      <c r="T52" s="5">
        <v>76.323396364088893</v>
      </c>
      <c r="U52" s="5">
        <v>0</v>
      </c>
      <c r="V52" s="5">
        <v>3.0113193615211899E-2</v>
      </c>
      <c r="W52" s="4">
        <v>4347.2044092526903</v>
      </c>
      <c r="X52" s="4">
        <f t="shared" si="8"/>
        <v>8710.4088185053806</v>
      </c>
      <c r="Y52" s="4">
        <f t="shared" si="9"/>
        <v>8742.7877959377511</v>
      </c>
      <c r="Z52" s="11">
        <f t="shared" si="10"/>
        <v>-10.197010209620203</v>
      </c>
      <c r="AA52" s="4">
        <f t="shared" si="11"/>
        <v>-18.291754567713724</v>
      </c>
    </row>
    <row r="53" spans="1:27" x14ac:dyDescent="0.4">
      <c r="A53" s="1">
        <v>51</v>
      </c>
      <c r="B53" s="6" t="s">
        <v>45</v>
      </c>
      <c r="C53" s="6">
        <v>2015</v>
      </c>
      <c r="D53" s="6" t="s">
        <v>21</v>
      </c>
      <c r="E53" s="6">
        <v>433</v>
      </c>
      <c r="F53" s="4">
        <v>73.191689814809934</v>
      </c>
      <c r="G53" s="4">
        <v>88.191689814809934</v>
      </c>
      <c r="H53" s="5">
        <v>4.8451825189889091</v>
      </c>
      <c r="I53" s="5">
        <v>85.581150162102503</v>
      </c>
      <c r="J53" s="5">
        <v>0</v>
      </c>
      <c r="K53" s="5">
        <v>0.31052383136497302</v>
      </c>
      <c r="L53" s="4">
        <v>4990.2115501187</v>
      </c>
      <c r="M53" s="4">
        <f t="shared" si="6"/>
        <v>9992.4231002373999</v>
      </c>
      <c r="N53" s="4">
        <f t="shared" si="7"/>
        <v>10016.847526605416</v>
      </c>
      <c r="O53" s="11">
        <v>5.1916898148099335</v>
      </c>
      <c r="P53" s="4">
        <v>13.191689814809934</v>
      </c>
      <c r="Q53" s="4">
        <v>71.191689814809934</v>
      </c>
      <c r="R53" s="4">
        <v>88.191689814809934</v>
      </c>
      <c r="S53" s="5">
        <v>4.4387757547921201</v>
      </c>
      <c r="T53" s="5">
        <v>54.867835480439204</v>
      </c>
      <c r="U53" s="5">
        <v>0</v>
      </c>
      <c r="V53" s="5">
        <v>0.13355685540220399</v>
      </c>
      <c r="W53" s="4">
        <v>4994.5874945774904</v>
      </c>
      <c r="X53" s="4">
        <f t="shared" si="8"/>
        <v>10005.174989154981</v>
      </c>
      <c r="Y53" s="4">
        <f t="shared" si="9"/>
        <v>10037.740890979001</v>
      </c>
      <c r="Z53" s="11">
        <f t="shared" si="10"/>
        <v>-12.7518889175808</v>
      </c>
      <c r="AA53" s="4">
        <f t="shared" si="11"/>
        <v>-20.893364373585428</v>
      </c>
    </row>
    <row r="54" spans="1:27" x14ac:dyDescent="0.4">
      <c r="A54" s="1">
        <v>52</v>
      </c>
      <c r="B54" s="6" t="s">
        <v>45</v>
      </c>
      <c r="C54" s="6">
        <v>2015</v>
      </c>
      <c r="D54" s="6" t="s">
        <v>20</v>
      </c>
      <c r="E54" s="6">
        <v>382</v>
      </c>
      <c r="F54" s="4">
        <v>280.66841435185006</v>
      </c>
      <c r="G54" s="4">
        <v>310.66841435185006</v>
      </c>
      <c r="H54" s="5">
        <v>8.8142501851328507</v>
      </c>
      <c r="I54" s="5">
        <v>38.090951626509295</v>
      </c>
      <c r="J54" s="5">
        <v>0</v>
      </c>
      <c r="K54" s="5">
        <v>0.121488741649366</v>
      </c>
      <c r="L54" s="4">
        <v>4654.2887996359796</v>
      </c>
      <c r="M54" s="4">
        <f t="shared" si="6"/>
        <v>9320.5775992719591</v>
      </c>
      <c r="N54" s="4">
        <f t="shared" si="7"/>
        <v>9344.2501229235986</v>
      </c>
      <c r="O54" s="11">
        <v>214.66841435185006</v>
      </c>
      <c r="P54" s="4">
        <v>224.66841435185006</v>
      </c>
      <c r="Q54" s="4">
        <v>278.66841435185006</v>
      </c>
      <c r="R54" s="4">
        <v>310.66841435185006</v>
      </c>
      <c r="S54" s="5">
        <v>6.0118974281663302</v>
      </c>
      <c r="T54" s="5">
        <v>39.482097150174198</v>
      </c>
      <c r="U54" s="5">
        <v>0</v>
      </c>
      <c r="V54" s="5">
        <v>2.8740167256682402E-2</v>
      </c>
      <c r="W54" s="4">
        <v>4580.0471138427101</v>
      </c>
      <c r="X54" s="4">
        <f t="shared" si="8"/>
        <v>9176.0942276854203</v>
      </c>
      <c r="Y54" s="4">
        <f t="shared" si="9"/>
        <v>9207.6575925542729</v>
      </c>
      <c r="Z54" s="11">
        <f t="shared" si="10"/>
        <v>144.48337158653885</v>
      </c>
      <c r="AA54" s="4">
        <f t="shared" si="11"/>
        <v>136.59253036932569</v>
      </c>
    </row>
    <row r="55" spans="1:27" x14ac:dyDescent="0.4">
      <c r="A55" s="1">
        <v>53</v>
      </c>
      <c r="B55" s="6" t="s">
        <v>45</v>
      </c>
      <c r="C55" s="6">
        <v>2016</v>
      </c>
      <c r="D55" s="6" t="s">
        <v>21</v>
      </c>
      <c r="E55" s="6">
        <v>348</v>
      </c>
      <c r="F55" s="4">
        <v>42.664444444440051</v>
      </c>
      <c r="G55" s="4">
        <v>84.664444444440051</v>
      </c>
      <c r="H55" s="5">
        <v>3.0542072645074803</v>
      </c>
      <c r="I55" s="5">
        <v>44.345730540934703</v>
      </c>
      <c r="J55" s="5">
        <v>0</v>
      </c>
      <c r="K55" s="5">
        <v>0.14576614551604999</v>
      </c>
      <c r="L55" s="4">
        <v>4012.6571079340201</v>
      </c>
      <c r="M55" s="4">
        <f t="shared" si="6"/>
        <v>8037.3142158680403</v>
      </c>
      <c r="N55" s="4">
        <f t="shared" si="7"/>
        <v>8060.4274307466867</v>
      </c>
      <c r="O55" s="11">
        <v>25.664444444440051</v>
      </c>
      <c r="P55" s="4">
        <v>33.664444444440051</v>
      </c>
      <c r="Q55" s="4">
        <v>42.664444444440051</v>
      </c>
      <c r="R55" s="4">
        <v>84.664444444440051</v>
      </c>
      <c r="S55" s="5">
        <v>2.7224201591137098</v>
      </c>
      <c r="T55" s="5">
        <v>38.086315953861501</v>
      </c>
      <c r="U55" s="5">
        <v>0</v>
      </c>
      <c r="V55" s="5">
        <v>8.0256067527583505E-2</v>
      </c>
      <c r="W55" s="4">
        <v>4015.99764587852</v>
      </c>
      <c r="X55" s="4">
        <f t="shared" si="8"/>
        <v>8047.9952917570399</v>
      </c>
      <c r="Y55" s="4">
        <f t="shared" si="9"/>
        <v>8078.8129115952361</v>
      </c>
      <c r="Z55" s="11">
        <f t="shared" si="10"/>
        <v>-10.681075888999658</v>
      </c>
      <c r="AA55" s="4">
        <f t="shared" si="11"/>
        <v>-18.385480848549378</v>
      </c>
    </row>
    <row r="56" spans="1:27" x14ac:dyDescent="0.4">
      <c r="A56" s="1">
        <v>54</v>
      </c>
      <c r="B56" s="6" t="s">
        <v>45</v>
      </c>
      <c r="C56" s="6">
        <v>2016</v>
      </c>
      <c r="D56" s="6" t="s">
        <v>20</v>
      </c>
      <c r="E56" s="6">
        <v>265</v>
      </c>
      <c r="F56" s="4">
        <v>220.66746527778014</v>
      </c>
      <c r="G56" s="4">
        <v>314.66746527778014</v>
      </c>
      <c r="H56" s="5">
        <v>2.0185502921856999</v>
      </c>
      <c r="I56" s="5">
        <v>23.007904591824101</v>
      </c>
      <c r="J56" s="5">
        <v>0</v>
      </c>
      <c r="K56" s="5">
        <v>0</v>
      </c>
      <c r="L56" s="4">
        <v>3209.2950943293499</v>
      </c>
      <c r="M56" s="4">
        <f t="shared" si="6"/>
        <v>6430.5901886586998</v>
      </c>
      <c r="N56" s="4">
        <f t="shared" si="7"/>
        <v>6452.0685676146168</v>
      </c>
      <c r="O56" s="11">
        <v>218.66746527778014</v>
      </c>
      <c r="P56" s="4">
        <v>226.66746527778014</v>
      </c>
      <c r="Q56" s="4">
        <v>288.66746527778014</v>
      </c>
      <c r="R56" s="4">
        <v>307.66746527778014</v>
      </c>
      <c r="S56" s="5">
        <v>5.5961814173032103</v>
      </c>
      <c r="T56" s="5">
        <v>57.005877634023605</v>
      </c>
      <c r="U56" s="5">
        <v>0</v>
      </c>
      <c r="V56" s="5">
        <v>0.37010639235279102</v>
      </c>
      <c r="W56" s="4">
        <v>3167.5362518010702</v>
      </c>
      <c r="X56" s="4">
        <f t="shared" si="8"/>
        <v>6351.0725036021404</v>
      </c>
      <c r="Y56" s="4">
        <f t="shared" si="9"/>
        <v>6379.7103422100299</v>
      </c>
      <c r="Z56" s="11">
        <f t="shared" si="10"/>
        <v>79.517685056559458</v>
      </c>
      <c r="AA56" s="4">
        <f t="shared" si="11"/>
        <v>72.358225404586847</v>
      </c>
    </row>
    <row r="57" spans="1:27" x14ac:dyDescent="0.4">
      <c r="A57" s="1">
        <v>55</v>
      </c>
      <c r="B57" s="6" t="s">
        <v>45</v>
      </c>
      <c r="C57" s="6">
        <v>2017</v>
      </c>
      <c r="D57" s="6" t="s">
        <v>21</v>
      </c>
      <c r="E57" s="6">
        <v>451</v>
      </c>
      <c r="F57" s="4">
        <v>62.186886574069831</v>
      </c>
      <c r="G57" s="4">
        <v>80.186886574069831</v>
      </c>
      <c r="H57" s="5">
        <v>3.7634096357734705</v>
      </c>
      <c r="I57" s="5">
        <v>77.647971862761807</v>
      </c>
      <c r="J57" s="5">
        <v>0</v>
      </c>
      <c r="K57" s="5">
        <v>0.56368334803785902</v>
      </c>
      <c r="L57" s="4">
        <v>5100.9740972294503</v>
      </c>
      <c r="M57" s="4">
        <f t="shared" si="6"/>
        <v>10213.948194458901</v>
      </c>
      <c r="N57" s="4">
        <f t="shared" si="7"/>
        <v>10238.616998495916</v>
      </c>
      <c r="O57" s="11">
        <v>1.1868865740698311</v>
      </c>
      <c r="P57" s="4">
        <v>10.186886574069831</v>
      </c>
      <c r="Q57" s="4">
        <v>62.186886574069831</v>
      </c>
      <c r="R57" s="4">
        <v>80.186886574069831</v>
      </c>
      <c r="S57" s="5">
        <v>3.4102534761995802</v>
      </c>
      <c r="T57" s="5">
        <v>54.715035215885194</v>
      </c>
      <c r="U57" s="5">
        <v>0</v>
      </c>
      <c r="V57" s="5">
        <v>0.385659966063786</v>
      </c>
      <c r="W57" s="4">
        <v>5099.74152370911</v>
      </c>
      <c r="X57" s="4">
        <f t="shared" si="8"/>
        <v>10215.48304741822</v>
      </c>
      <c r="Y57" s="4">
        <f t="shared" si="9"/>
        <v>10248.374786134242</v>
      </c>
      <c r="Z57" s="11">
        <f t="shared" si="10"/>
        <v>-1.5348529593193234</v>
      </c>
      <c r="AA57" s="4">
        <f t="shared" si="11"/>
        <v>-9.7577876383256807</v>
      </c>
    </row>
    <row r="58" spans="1:27" x14ac:dyDescent="0.4">
      <c r="A58" s="1">
        <v>56</v>
      </c>
      <c r="B58" s="6" t="s">
        <v>45</v>
      </c>
      <c r="C58" s="6">
        <v>2018</v>
      </c>
      <c r="D58" s="6" t="s">
        <v>21</v>
      </c>
      <c r="E58" s="6">
        <v>347</v>
      </c>
      <c r="F58" s="4">
        <v>57.670254629630108</v>
      </c>
      <c r="G58" s="4">
        <v>103.67025462963011</v>
      </c>
      <c r="H58" s="5">
        <v>3.1690924205051303</v>
      </c>
      <c r="I58" s="5">
        <v>48.092891392060295</v>
      </c>
      <c r="J58" s="5">
        <v>0</v>
      </c>
      <c r="K58" s="5">
        <v>6.2396355446987899E-2</v>
      </c>
      <c r="L58" s="4">
        <v>4037.9730341179302</v>
      </c>
      <c r="M58" s="4">
        <f t="shared" si="6"/>
        <v>8087.9460682358604</v>
      </c>
      <c r="N58" s="4">
        <f t="shared" si="7"/>
        <v>8111.0420169155414</v>
      </c>
      <c r="O58" s="11">
        <v>57.670254629630108</v>
      </c>
      <c r="P58" s="4">
        <v>103.67025462963011</v>
      </c>
      <c r="Q58" s="4">
        <v>147.67025462963011</v>
      </c>
      <c r="R58" s="4">
        <v>155.18018518519011</v>
      </c>
      <c r="S58" s="5">
        <v>2.9715986614569601</v>
      </c>
      <c r="T58" s="5">
        <v>41.991433473902603</v>
      </c>
      <c r="U58" s="5">
        <v>0</v>
      </c>
      <c r="V58" s="5">
        <v>0</v>
      </c>
      <c r="W58" s="4">
        <v>4050.3433665471598</v>
      </c>
      <c r="X58" s="4">
        <f t="shared" si="8"/>
        <v>8116.6867330943196</v>
      </c>
      <c r="Y58" s="4">
        <f t="shared" si="9"/>
        <v>8147.4813313338946</v>
      </c>
      <c r="Z58" s="11">
        <f t="shared" si="10"/>
        <v>-28.74066485845924</v>
      </c>
      <c r="AA58" s="4">
        <f t="shared" si="11"/>
        <v>-36.439314418353206</v>
      </c>
    </row>
    <row r="59" spans="1:27" x14ac:dyDescent="0.4">
      <c r="A59" s="1">
        <v>57</v>
      </c>
      <c r="B59" s="6" t="s">
        <v>34</v>
      </c>
      <c r="C59" s="6">
        <v>2015</v>
      </c>
      <c r="D59" s="6" t="s">
        <v>21</v>
      </c>
      <c r="E59" s="6">
        <v>219</v>
      </c>
      <c r="F59" s="4">
        <v>77.177719907409937</v>
      </c>
      <c r="G59" s="4">
        <v>90.177719907409937</v>
      </c>
      <c r="H59" s="5">
        <v>8.2026875297012793</v>
      </c>
      <c r="I59" s="5">
        <v>77.166364131959</v>
      </c>
      <c r="J59" s="5">
        <v>0</v>
      </c>
      <c r="K59" s="5">
        <v>1.7179585527111001E-2</v>
      </c>
      <c r="L59" s="4">
        <v>2656.0742773584402</v>
      </c>
      <c r="M59" s="4">
        <f t="shared" si="6"/>
        <v>5324.1485547168804</v>
      </c>
      <c r="N59" s="4">
        <f t="shared" si="7"/>
        <v>5344.4829850957794</v>
      </c>
      <c r="O59" s="11">
        <v>77.177719907409937</v>
      </c>
      <c r="P59" s="4">
        <v>90.177719907409937</v>
      </c>
      <c r="Q59" s="4">
        <v>170.17771990740994</v>
      </c>
      <c r="R59" s="4">
        <v>178.1752893518501</v>
      </c>
      <c r="S59" s="5">
        <v>7.0531308503412298</v>
      </c>
      <c r="T59" s="5">
        <v>52.513456279047297</v>
      </c>
      <c r="U59" s="5">
        <v>0</v>
      </c>
      <c r="V59" s="5">
        <v>0</v>
      </c>
      <c r="W59" s="4">
        <v>2653.8495264959101</v>
      </c>
      <c r="X59" s="4">
        <f t="shared" si="8"/>
        <v>5323.6990529918203</v>
      </c>
      <c r="Y59" s="4">
        <f t="shared" si="9"/>
        <v>5350.811626830352</v>
      </c>
      <c r="Z59" s="11">
        <f t="shared" si="10"/>
        <v>0.44950172506014496</v>
      </c>
      <c r="AA59" s="4">
        <f t="shared" si="11"/>
        <v>-6.3286417345725567</v>
      </c>
    </row>
    <row r="60" spans="1:27" x14ac:dyDescent="0.4">
      <c r="A60" s="1">
        <v>58</v>
      </c>
      <c r="B60" s="6" t="s">
        <v>35</v>
      </c>
      <c r="C60" s="6">
        <v>2016</v>
      </c>
      <c r="D60" s="6" t="s">
        <v>21</v>
      </c>
      <c r="E60" s="6">
        <v>317</v>
      </c>
      <c r="F60" s="4">
        <v>66.147233796300043</v>
      </c>
      <c r="G60" s="4">
        <v>77.147233796300043</v>
      </c>
      <c r="H60" s="5">
        <v>1.9150948696494599</v>
      </c>
      <c r="I60" s="5">
        <v>137.705881317994</v>
      </c>
      <c r="J60" s="5">
        <v>0</v>
      </c>
      <c r="K60" s="5">
        <v>0.23482265762368901</v>
      </c>
      <c r="L60" s="4">
        <v>3389.4028879203802</v>
      </c>
      <c r="M60" s="4">
        <f t="shared" si="6"/>
        <v>6790.8057758407604</v>
      </c>
      <c r="N60" s="4">
        <f t="shared" si="7"/>
        <v>6813.3591864840237</v>
      </c>
      <c r="O60" s="11">
        <v>18.147233796300043</v>
      </c>
      <c r="P60" s="4">
        <v>26.147233796300043</v>
      </c>
      <c r="Q60" s="4">
        <v>66.147233796300043</v>
      </c>
      <c r="R60" s="4">
        <v>77.147233796300043</v>
      </c>
      <c r="S60" s="5">
        <v>1.7138399648107199</v>
      </c>
      <c r="T60" s="5">
        <v>81.403326386122004</v>
      </c>
      <c r="U60" s="5">
        <v>0</v>
      </c>
      <c r="V60" s="5">
        <v>6.7715998290580398E-3</v>
      </c>
      <c r="W60" s="4">
        <v>3407.6420343770601</v>
      </c>
      <c r="X60" s="4">
        <f t="shared" si="8"/>
        <v>6831.2840687541202</v>
      </c>
      <c r="Y60" s="4">
        <f t="shared" si="9"/>
        <v>6861.3552829451382</v>
      </c>
      <c r="Z60" s="11">
        <f t="shared" si="10"/>
        <v>-40.478292913359837</v>
      </c>
      <c r="AA60" s="4">
        <f t="shared" si="11"/>
        <v>-47.996096461114576</v>
      </c>
    </row>
    <row r="61" spans="1:27" x14ac:dyDescent="0.4">
      <c r="A61" s="1">
        <v>59</v>
      </c>
      <c r="B61" s="6" t="s">
        <v>35</v>
      </c>
      <c r="C61" s="6">
        <v>2017</v>
      </c>
      <c r="D61" s="6" t="s">
        <v>21</v>
      </c>
      <c r="E61" s="6">
        <v>369</v>
      </c>
      <c r="F61" s="4">
        <v>69.142268518519813</v>
      </c>
      <c r="G61" s="4">
        <v>82.142268518519813</v>
      </c>
      <c r="H61" s="5">
        <v>2.3716935126177701</v>
      </c>
      <c r="I61" s="5">
        <v>119.83782902563399</v>
      </c>
      <c r="J61" s="5">
        <v>0</v>
      </c>
      <c r="K61" s="5">
        <v>0.30388359043367003</v>
      </c>
      <c r="L61" s="4">
        <v>4016.7127837692501</v>
      </c>
      <c r="M61" s="4">
        <f t="shared" si="6"/>
        <v>8045.4255675385002</v>
      </c>
      <c r="N61" s="4">
        <f t="shared" si="7"/>
        <v>8068.8903474027438</v>
      </c>
      <c r="O61" s="11">
        <v>48.142268518519813</v>
      </c>
      <c r="P61" s="4">
        <v>58.142268518519813</v>
      </c>
      <c r="Q61" s="4">
        <v>69.142268518519813</v>
      </c>
      <c r="R61" s="4">
        <v>82.142268518519813</v>
      </c>
      <c r="S61" s="5">
        <v>2.0121557718349301</v>
      </c>
      <c r="T61" s="5">
        <v>70.6158682430124</v>
      </c>
      <c r="U61" s="5">
        <v>0</v>
      </c>
      <c r="V61" s="5">
        <v>0</v>
      </c>
      <c r="W61" s="4">
        <v>4019.1082378666601</v>
      </c>
      <c r="X61" s="4">
        <f t="shared" si="8"/>
        <v>8054.2164757333203</v>
      </c>
      <c r="Y61" s="4">
        <f t="shared" si="9"/>
        <v>8085.5028488856442</v>
      </c>
      <c r="Z61" s="11">
        <f t="shared" si="10"/>
        <v>-8.7909081948200765</v>
      </c>
      <c r="AA61" s="4">
        <f t="shared" si="11"/>
        <v>-16.61250148290037</v>
      </c>
    </row>
    <row r="62" spans="1:27" x14ac:dyDescent="0.4">
      <c r="A62" s="1">
        <v>60</v>
      </c>
      <c r="B62" s="6" t="s">
        <v>35</v>
      </c>
      <c r="C62" s="6">
        <v>2018</v>
      </c>
      <c r="D62" s="6" t="s">
        <v>21</v>
      </c>
      <c r="E62" s="6">
        <v>247</v>
      </c>
      <c r="F62" s="4">
        <v>49.179317129629908</v>
      </c>
      <c r="G62" s="4">
        <v>82.179317129629908</v>
      </c>
      <c r="H62" s="5">
        <v>1.00815413035653</v>
      </c>
      <c r="I62" s="5">
        <v>47.871312876421797</v>
      </c>
      <c r="J62" s="5">
        <v>0</v>
      </c>
      <c r="K62" s="5">
        <v>0</v>
      </c>
      <c r="L62" s="4">
        <v>2665.3386661499499</v>
      </c>
      <c r="M62" s="4">
        <f t="shared" si="6"/>
        <v>5342.6773322998997</v>
      </c>
      <c r="N62" s="4">
        <f t="shared" si="7"/>
        <v>5363.7336623196679</v>
      </c>
      <c r="O62" s="11">
        <v>49.179317129629908</v>
      </c>
      <c r="P62" s="4">
        <v>58.179317129629908</v>
      </c>
      <c r="Q62" s="4">
        <v>66.179317129629908</v>
      </c>
      <c r="R62" s="4">
        <v>82.179317129629908</v>
      </c>
      <c r="S62" s="5">
        <v>1.2726976450784901</v>
      </c>
      <c r="T62" s="5">
        <v>61.883591169857503</v>
      </c>
      <c r="U62" s="5">
        <v>0</v>
      </c>
      <c r="V62" s="5">
        <v>0.24324922903259899</v>
      </c>
      <c r="W62" s="4">
        <v>2661.2243250800002</v>
      </c>
      <c r="X62" s="4">
        <f t="shared" si="8"/>
        <v>5338.4486501600004</v>
      </c>
      <c r="Y62" s="4">
        <f t="shared" si="9"/>
        <v>5366.5237568530238</v>
      </c>
      <c r="Z62" s="11">
        <f t="shared" si="10"/>
        <v>4.2286821398993197</v>
      </c>
      <c r="AA62" s="4">
        <f t="shared" si="11"/>
        <v>-2.7900945333558411</v>
      </c>
    </row>
    <row r="63" spans="1:27" x14ac:dyDescent="0.4">
      <c r="A63" s="1">
        <v>61</v>
      </c>
      <c r="B63" s="6" t="s">
        <v>35</v>
      </c>
      <c r="C63" s="6">
        <v>2019</v>
      </c>
      <c r="D63" s="6" t="s">
        <v>21</v>
      </c>
      <c r="E63" s="6">
        <v>355</v>
      </c>
      <c r="F63" s="4">
        <v>73.20245370370003</v>
      </c>
      <c r="G63" s="4">
        <v>87.20245370370003</v>
      </c>
      <c r="H63" s="5">
        <v>2.1974720773342602</v>
      </c>
      <c r="I63" s="5">
        <v>106.860639357793</v>
      </c>
      <c r="J63" s="5">
        <v>0</v>
      </c>
      <c r="K63" s="5">
        <v>0.82899439871097702</v>
      </c>
      <c r="L63" s="4">
        <v>3844.2613558962898</v>
      </c>
      <c r="M63" s="4">
        <f t="shared" si="6"/>
        <v>7700.5227117925797</v>
      </c>
      <c r="N63" s="4">
        <f t="shared" si="7"/>
        <v>7723.7554185294321</v>
      </c>
      <c r="O63" s="11">
        <v>41.20245370370003</v>
      </c>
      <c r="P63" s="4">
        <v>49.20245370370003</v>
      </c>
      <c r="Q63" s="4">
        <v>73.20245370370003</v>
      </c>
      <c r="R63" s="4">
        <v>87.20245370370003</v>
      </c>
      <c r="S63" s="5">
        <v>1.9331777533935899</v>
      </c>
      <c r="T63" s="5">
        <v>70.134451414127994</v>
      </c>
      <c r="U63" s="5">
        <v>0</v>
      </c>
      <c r="V63" s="5">
        <v>0.28277377999590497</v>
      </c>
      <c r="W63" s="4">
        <v>3852.04788595335</v>
      </c>
      <c r="X63" s="4">
        <f t="shared" si="8"/>
        <v>7720.0957719067001</v>
      </c>
      <c r="Y63" s="4">
        <f t="shared" si="9"/>
        <v>7751.0727142225032</v>
      </c>
      <c r="Z63" s="11">
        <f t="shared" si="10"/>
        <v>-19.573060114120381</v>
      </c>
      <c r="AA63" s="4">
        <f t="shared" si="11"/>
        <v>-27.317295693071173</v>
      </c>
    </row>
    <row r="64" spans="1:27" x14ac:dyDescent="0.4">
      <c r="A64" s="1">
        <v>62</v>
      </c>
      <c r="B64" s="6" t="s">
        <v>36</v>
      </c>
      <c r="C64" s="6">
        <v>2016</v>
      </c>
      <c r="D64" s="6" t="s">
        <v>21</v>
      </c>
      <c r="E64" s="6">
        <v>410</v>
      </c>
      <c r="F64" s="4">
        <v>64.641932870370056</v>
      </c>
      <c r="G64" s="4">
        <v>72.641932870370056</v>
      </c>
      <c r="H64" s="5">
        <v>3.0137211629445999</v>
      </c>
      <c r="I64" s="5">
        <v>163.24287957550501</v>
      </c>
      <c r="J64" s="5">
        <v>0</v>
      </c>
      <c r="K64" s="5">
        <v>1.18676765025078</v>
      </c>
      <c r="L64" s="4">
        <v>4507.7168363032497</v>
      </c>
      <c r="M64" s="4">
        <f t="shared" si="6"/>
        <v>9027.4336726064994</v>
      </c>
      <c r="N64" s="4">
        <f t="shared" si="7"/>
        <v>9051.5306155646904</v>
      </c>
      <c r="O64" s="11">
        <v>17.641932870370056</v>
      </c>
      <c r="P64" s="4">
        <v>28.641932870370056</v>
      </c>
      <c r="Q64" s="4">
        <v>56.641932870370056</v>
      </c>
      <c r="R64" s="4">
        <v>72.641932870370056</v>
      </c>
      <c r="S64" s="5">
        <v>2.3796721082146002</v>
      </c>
      <c r="T64" s="5">
        <v>53.180889621928102</v>
      </c>
      <c r="U64" s="5">
        <v>0</v>
      </c>
      <c r="V64" s="5">
        <v>0.218073540662367</v>
      </c>
      <c r="W64" s="4">
        <v>4520.6552933511603</v>
      </c>
      <c r="X64" s="4">
        <f t="shared" si="8"/>
        <v>9057.3105867023205</v>
      </c>
      <c r="Y64" s="4">
        <f t="shared" si="9"/>
        <v>9089.4398439799079</v>
      </c>
      <c r="Z64" s="11">
        <f t="shared" si="10"/>
        <v>-29.876914095821121</v>
      </c>
      <c r="AA64" s="4">
        <f t="shared" si="11"/>
        <v>-37.909228415217513</v>
      </c>
    </row>
    <row r="65" spans="1:27" x14ac:dyDescent="0.4">
      <c r="A65" s="1">
        <v>63</v>
      </c>
      <c r="B65" s="6" t="s">
        <v>36</v>
      </c>
      <c r="C65" s="6">
        <v>2016</v>
      </c>
      <c r="D65" s="6" t="s">
        <v>20</v>
      </c>
      <c r="E65" s="6">
        <v>429</v>
      </c>
      <c r="F65" s="4">
        <v>208.66640046296015</v>
      </c>
      <c r="G65" s="4">
        <v>317.66640046296015</v>
      </c>
      <c r="H65" s="5">
        <v>2.1791853748784904</v>
      </c>
      <c r="I65" s="5">
        <v>23.401454491783198</v>
      </c>
      <c r="J65" s="5">
        <v>0</v>
      </c>
      <c r="K65" s="5">
        <v>0</v>
      </c>
      <c r="L65" s="4">
        <v>5054.4180959606201</v>
      </c>
      <c r="M65" s="4">
        <f t="shared" si="6"/>
        <v>10120.83619192124</v>
      </c>
      <c r="N65" s="4">
        <f t="shared" si="7"/>
        <v>10145.204933434808</v>
      </c>
      <c r="O65" s="11">
        <v>208.66640046296015</v>
      </c>
      <c r="P65" s="4">
        <v>229.66640046296015</v>
      </c>
      <c r="Q65" s="4">
        <v>283.66640046296015</v>
      </c>
      <c r="R65" s="4">
        <v>317.66640046296015</v>
      </c>
      <c r="S65" s="5">
        <v>2.0273963834065403</v>
      </c>
      <c r="T65" s="5">
        <v>46.339652819817999</v>
      </c>
      <c r="U65" s="5">
        <v>0</v>
      </c>
      <c r="V65" s="5">
        <v>7.7749709171977197E-2</v>
      </c>
      <c r="W65" s="4">
        <v>4839.17529171761</v>
      </c>
      <c r="X65" s="4">
        <f t="shared" si="8"/>
        <v>9694.35058343522</v>
      </c>
      <c r="Y65" s="4">
        <f t="shared" si="9"/>
        <v>9726.8422387866449</v>
      </c>
      <c r="Z65" s="11">
        <f t="shared" si="10"/>
        <v>426.48560848602028</v>
      </c>
      <c r="AA65" s="4">
        <f t="shared" si="11"/>
        <v>418.3626946481636</v>
      </c>
    </row>
    <row r="66" spans="1:27" x14ac:dyDescent="0.4">
      <c r="A66" s="1">
        <v>64</v>
      </c>
      <c r="B66" s="6" t="s">
        <v>36</v>
      </c>
      <c r="C66" s="6">
        <v>2017</v>
      </c>
      <c r="D66" s="6" t="s">
        <v>21</v>
      </c>
      <c r="E66" s="6">
        <v>263</v>
      </c>
      <c r="F66" s="4">
        <v>68.642696759260161</v>
      </c>
      <c r="G66" s="4">
        <v>81.642696759260161</v>
      </c>
      <c r="H66" s="5">
        <v>3.7792519651102499</v>
      </c>
      <c r="I66" s="5">
        <v>102.806070537105</v>
      </c>
      <c r="J66" s="5">
        <v>0</v>
      </c>
      <c r="K66" s="5">
        <v>0.45528854960292198</v>
      </c>
      <c r="L66" s="4">
        <v>2998.2943323639702</v>
      </c>
      <c r="M66" s="4">
        <f t="shared" si="6"/>
        <v>6008.5886647279403</v>
      </c>
      <c r="N66" s="4">
        <f t="shared" si="7"/>
        <v>6030.0215889210067</v>
      </c>
      <c r="O66" s="11">
        <v>36.642696759260161</v>
      </c>
      <c r="P66" s="4">
        <v>44.642696759260161</v>
      </c>
      <c r="Q66" s="4">
        <v>68.642696759260161</v>
      </c>
      <c r="R66" s="4">
        <v>81.642696759260161</v>
      </c>
      <c r="S66" s="5">
        <v>3.73948402815317</v>
      </c>
      <c r="T66" s="5">
        <v>81.315340310908795</v>
      </c>
      <c r="U66" s="5">
        <v>0</v>
      </c>
      <c r="V66" s="5">
        <v>0.21308205254280299</v>
      </c>
      <c r="W66" s="4">
        <v>3012.7166156533599</v>
      </c>
      <c r="X66" s="4">
        <f t="shared" si="8"/>
        <v>6041.4332313067198</v>
      </c>
      <c r="Y66" s="4">
        <f t="shared" si="9"/>
        <v>6070.0104635641419</v>
      </c>
      <c r="Z66" s="11">
        <f t="shared" si="10"/>
        <v>-32.84456657877945</v>
      </c>
      <c r="AA66" s="4">
        <f t="shared" si="11"/>
        <v>-39.988874643135205</v>
      </c>
    </row>
    <row r="67" spans="1:27" x14ac:dyDescent="0.4">
      <c r="A67" s="1">
        <v>65</v>
      </c>
      <c r="B67" s="6" t="s">
        <v>36</v>
      </c>
      <c r="C67" s="6">
        <v>2018</v>
      </c>
      <c r="D67" s="6" t="s">
        <v>21</v>
      </c>
      <c r="E67" s="6">
        <v>256</v>
      </c>
      <c r="F67" s="4">
        <v>68.653634259259888</v>
      </c>
      <c r="G67" s="4">
        <v>81.653634259259888</v>
      </c>
      <c r="H67" s="5">
        <v>3.9864906788503696</v>
      </c>
      <c r="I67" s="5">
        <v>95.632304907840791</v>
      </c>
      <c r="J67" s="5">
        <v>0</v>
      </c>
      <c r="K67" s="5">
        <v>0.56566461939597201</v>
      </c>
      <c r="L67" s="4">
        <v>2933.76786678796</v>
      </c>
      <c r="M67" s="4">
        <f t="shared" ref="M67:M98" si="12">2*L67+2*6</f>
        <v>5879.5357335759199</v>
      </c>
      <c r="N67" s="4">
        <f t="shared" ref="N67:N101" si="13">L67*2+6*LN(E67)</f>
        <v>5900.8067982427974</v>
      </c>
      <c r="O67" s="11">
        <v>23.653634259259888</v>
      </c>
      <c r="P67" s="4">
        <v>31.653634259259888</v>
      </c>
      <c r="Q67" s="4">
        <v>68.653634259259888</v>
      </c>
      <c r="R67" s="4">
        <v>81.653634259259888</v>
      </c>
      <c r="S67" s="5">
        <v>3.5735992653275699</v>
      </c>
      <c r="T67" s="5">
        <v>63.994670752124094</v>
      </c>
      <c r="U67" s="5">
        <v>0</v>
      </c>
      <c r="V67" s="5">
        <v>0.211514553941618</v>
      </c>
      <c r="W67" s="4">
        <v>2943.9125459206898</v>
      </c>
      <c r="X67" s="4">
        <f t="shared" ref="X67:X98" si="14">2*W67+2*8</f>
        <v>5903.8250918413796</v>
      </c>
      <c r="Y67" s="4">
        <f t="shared" ref="Y67:Y101" si="15">W67*2+8*LN(E67)</f>
        <v>5932.1865113972162</v>
      </c>
      <c r="Z67" s="11">
        <f t="shared" ref="Z67:Z101" si="16">M67-X67</f>
        <v>-24.289358265459668</v>
      </c>
      <c r="AA67" s="4">
        <f t="shared" ref="AA67:AA101" si="17">N67-Y67</f>
        <v>-31.379713154418823</v>
      </c>
    </row>
    <row r="68" spans="1:27" x14ac:dyDescent="0.4">
      <c r="A68" s="1">
        <v>66</v>
      </c>
      <c r="B68" s="6" t="s">
        <v>36</v>
      </c>
      <c r="C68" s="6">
        <v>2020</v>
      </c>
      <c r="D68" s="6" t="s">
        <v>21</v>
      </c>
      <c r="E68" s="6">
        <v>215</v>
      </c>
      <c r="F68" s="4">
        <v>79.194375000000036</v>
      </c>
      <c r="G68" s="4">
        <v>92.194375000000036</v>
      </c>
      <c r="H68" s="5">
        <v>2.6819365884666198</v>
      </c>
      <c r="I68" s="5">
        <v>95.397737969996797</v>
      </c>
      <c r="J68" s="5">
        <v>0</v>
      </c>
      <c r="K68" s="5">
        <v>0.87178417196584002</v>
      </c>
      <c r="L68" s="4">
        <v>2396.6740196998298</v>
      </c>
      <c r="M68" s="4">
        <f t="shared" si="12"/>
        <v>4805.3480393996597</v>
      </c>
      <c r="N68" s="4">
        <f t="shared" si="13"/>
        <v>4825.5718675684257</v>
      </c>
      <c r="O68" s="11">
        <v>11.194375000000036</v>
      </c>
      <c r="P68" s="4">
        <v>19.194375000000036</v>
      </c>
      <c r="Q68" s="4">
        <v>79.194375000000036</v>
      </c>
      <c r="R68" s="4">
        <v>92.194375000000036</v>
      </c>
      <c r="S68" s="5">
        <v>2.6819365884666198</v>
      </c>
      <c r="T68" s="5">
        <v>95.397737969996797</v>
      </c>
      <c r="U68" s="5">
        <v>0</v>
      </c>
      <c r="V68" s="5">
        <v>0.87178417196584002</v>
      </c>
      <c r="W68" s="4">
        <v>2396.6740196998298</v>
      </c>
      <c r="X68" s="4">
        <f t="shared" si="14"/>
        <v>4809.3480393996597</v>
      </c>
      <c r="Y68" s="4">
        <f t="shared" si="15"/>
        <v>4836.3131436246813</v>
      </c>
      <c r="Z68" s="11">
        <f t="shared" si="16"/>
        <v>-4</v>
      </c>
      <c r="AA68" s="4">
        <f t="shared" si="17"/>
        <v>-10.741276056255629</v>
      </c>
    </row>
    <row r="69" spans="1:27" x14ac:dyDescent="0.4">
      <c r="A69" s="1">
        <v>67</v>
      </c>
      <c r="B69" s="6" t="s">
        <v>37</v>
      </c>
      <c r="C69" s="6">
        <v>2016</v>
      </c>
      <c r="D69" s="6" t="s">
        <v>21</v>
      </c>
      <c r="E69" s="6">
        <v>437</v>
      </c>
      <c r="F69" s="4">
        <v>69.14462962962989</v>
      </c>
      <c r="G69" s="4">
        <v>90.14462962962989</v>
      </c>
      <c r="H69" s="5">
        <v>4.4121466660597601</v>
      </c>
      <c r="I69" s="5">
        <v>58.643584298250701</v>
      </c>
      <c r="J69" s="5">
        <v>0</v>
      </c>
      <c r="K69" s="5">
        <v>0.47923139576066198</v>
      </c>
      <c r="L69" s="4">
        <v>5016.9006467301397</v>
      </c>
      <c r="M69" s="4">
        <f t="shared" si="12"/>
        <v>10045.801293460279</v>
      </c>
      <c r="N69" s="4">
        <f t="shared" si="13"/>
        <v>10070.280892630853</v>
      </c>
      <c r="O69" s="11">
        <v>312.14462962962989</v>
      </c>
      <c r="P69" s="4">
        <v>320.14462962962989</v>
      </c>
      <c r="Q69" s="4">
        <v>434.14462962962989</v>
      </c>
      <c r="R69" s="4">
        <v>455.14462962962989</v>
      </c>
      <c r="S69" s="5">
        <v>3.7595762475910699</v>
      </c>
      <c r="T69" s="5">
        <v>48.213676164137993</v>
      </c>
      <c r="U69" s="5">
        <v>0</v>
      </c>
      <c r="V69" s="5">
        <v>0.34944200146805998</v>
      </c>
      <c r="W69" s="4">
        <v>4985.5682220756598</v>
      </c>
      <c r="X69" s="4">
        <f t="shared" si="14"/>
        <v>9987.1364441513197</v>
      </c>
      <c r="Y69" s="4">
        <f t="shared" si="15"/>
        <v>10019.775909712085</v>
      </c>
      <c r="Z69" s="11">
        <f t="shared" si="16"/>
        <v>58.664849308959674</v>
      </c>
      <c r="AA69" s="4">
        <f t="shared" si="17"/>
        <v>50.504982918768292</v>
      </c>
    </row>
    <row r="70" spans="1:27" x14ac:dyDescent="0.4">
      <c r="A70" s="1">
        <v>68</v>
      </c>
      <c r="B70" s="6" t="s">
        <v>37</v>
      </c>
      <c r="C70" s="6">
        <v>2017</v>
      </c>
      <c r="D70" s="6" t="s">
        <v>21</v>
      </c>
      <c r="E70" s="6">
        <v>345</v>
      </c>
      <c r="F70" s="4">
        <v>77.666099537039827</v>
      </c>
      <c r="G70" s="4">
        <v>85.666099537039827</v>
      </c>
      <c r="H70" s="5">
        <v>1.3496636181138397</v>
      </c>
      <c r="I70" s="5">
        <v>145.77298348345801</v>
      </c>
      <c r="J70" s="5">
        <v>0</v>
      </c>
      <c r="K70" s="5">
        <v>0.76510096856944398</v>
      </c>
      <c r="L70" s="4">
        <v>3543.2054965666298</v>
      </c>
      <c r="M70" s="4">
        <f t="shared" si="12"/>
        <v>7098.4109931332596</v>
      </c>
      <c r="N70" s="4">
        <f t="shared" si="13"/>
        <v>7121.4722596354477</v>
      </c>
      <c r="O70" s="11">
        <v>13.666099537039827</v>
      </c>
      <c r="P70" s="4">
        <v>21.666099537039827</v>
      </c>
      <c r="Q70" s="4">
        <v>77.666099537039827</v>
      </c>
      <c r="R70" s="4">
        <v>85.666099537039827</v>
      </c>
      <c r="S70" s="5">
        <v>1.3612985239937401</v>
      </c>
      <c r="T70" s="5">
        <v>103.090196015001</v>
      </c>
      <c r="U70" s="5">
        <v>0</v>
      </c>
      <c r="V70" s="5">
        <v>0.27234423495722099</v>
      </c>
      <c r="W70" s="4">
        <v>3572.3827238228</v>
      </c>
      <c r="X70" s="4">
        <f t="shared" si="14"/>
        <v>7160.7654476456</v>
      </c>
      <c r="Y70" s="4">
        <f t="shared" si="15"/>
        <v>7191.5138029818509</v>
      </c>
      <c r="Z70" s="11">
        <f t="shared" si="16"/>
        <v>-62.354454512340453</v>
      </c>
      <c r="AA70" s="4">
        <f t="shared" si="17"/>
        <v>-70.041543346403159</v>
      </c>
    </row>
    <row r="71" spans="1:27" x14ac:dyDescent="0.4">
      <c r="A71" s="1">
        <v>69</v>
      </c>
      <c r="B71" s="6" t="s">
        <v>37</v>
      </c>
      <c r="C71" s="6">
        <v>2018</v>
      </c>
      <c r="D71" s="6" t="s">
        <v>21</v>
      </c>
      <c r="E71" s="6">
        <v>328</v>
      </c>
      <c r="F71" s="4">
        <v>81.124398148149794</v>
      </c>
      <c r="G71" s="4">
        <v>96.124398148149794</v>
      </c>
      <c r="H71" s="5">
        <v>1.21025102700002</v>
      </c>
      <c r="I71" s="5">
        <v>90.460855564449801</v>
      </c>
      <c r="J71" s="5">
        <v>0</v>
      </c>
      <c r="K71" s="5">
        <v>0.13753549301779899</v>
      </c>
      <c r="L71" s="4">
        <v>3388.8391009894299</v>
      </c>
      <c r="M71" s="4">
        <f t="shared" si="12"/>
        <v>6789.6782019788598</v>
      </c>
      <c r="N71" s="4">
        <f t="shared" si="13"/>
        <v>6812.4362836291648</v>
      </c>
      <c r="O71" s="11">
        <v>81.124398148149794</v>
      </c>
      <c r="P71" s="4">
        <v>96.124398148149794</v>
      </c>
      <c r="Q71" s="4">
        <v>113.12439814814979</v>
      </c>
      <c r="R71" s="4">
        <v>121.12439814814979</v>
      </c>
      <c r="S71" s="5">
        <v>1.09460707074358</v>
      </c>
      <c r="T71" s="5">
        <v>59.820771736718108</v>
      </c>
      <c r="U71" s="5">
        <v>0</v>
      </c>
      <c r="V71" s="5">
        <v>0</v>
      </c>
      <c r="W71" s="4">
        <v>3411.0952999553101</v>
      </c>
      <c r="X71" s="4">
        <f t="shared" si="14"/>
        <v>6838.1905999106202</v>
      </c>
      <c r="Y71" s="4">
        <f t="shared" si="15"/>
        <v>6868.5347087776936</v>
      </c>
      <c r="Z71" s="11">
        <f t="shared" si="16"/>
        <v>-48.512397931760461</v>
      </c>
      <c r="AA71" s="4">
        <f t="shared" si="17"/>
        <v>-56.098425148528804</v>
      </c>
    </row>
    <row r="72" spans="1:27" x14ac:dyDescent="0.4">
      <c r="A72" s="1">
        <v>70</v>
      </c>
      <c r="B72" s="6" t="s">
        <v>37</v>
      </c>
      <c r="C72" s="6">
        <v>2018</v>
      </c>
      <c r="D72" s="6" t="s">
        <v>20</v>
      </c>
      <c r="E72" s="6">
        <v>549</v>
      </c>
      <c r="F72" s="4">
        <v>247.66674768518988</v>
      </c>
      <c r="G72" s="4">
        <v>307.66674768518988</v>
      </c>
      <c r="H72" s="5">
        <v>1.6258828348063101</v>
      </c>
      <c r="I72" s="5">
        <v>33.677231792542699</v>
      </c>
      <c r="J72" s="5">
        <v>0</v>
      </c>
      <c r="K72" s="5">
        <v>0</v>
      </c>
      <c r="L72" s="4">
        <v>5989.6224807250301</v>
      </c>
      <c r="M72" s="4">
        <f t="shared" si="12"/>
        <v>11991.24496145006</v>
      </c>
      <c r="N72" s="4">
        <f t="shared" si="13"/>
        <v>12017.093552099117</v>
      </c>
      <c r="O72" s="11">
        <v>247.66674768518988</v>
      </c>
      <c r="P72" s="4">
        <v>270.66674768518988</v>
      </c>
      <c r="Q72" s="4">
        <v>299.66674768518988</v>
      </c>
      <c r="R72" s="4">
        <v>307.66674768518988</v>
      </c>
      <c r="S72" s="5">
        <v>1.9033092617769798</v>
      </c>
      <c r="T72" s="5">
        <v>61.291217866654705</v>
      </c>
      <c r="U72" s="5">
        <v>0</v>
      </c>
      <c r="V72" s="5">
        <v>0</v>
      </c>
      <c r="W72" s="4">
        <v>5927.8532231804202</v>
      </c>
      <c r="X72" s="4">
        <f t="shared" si="14"/>
        <v>11871.70644636084</v>
      </c>
      <c r="Y72" s="4">
        <f t="shared" si="15"/>
        <v>11906.171233892917</v>
      </c>
      <c r="Z72" s="11">
        <f t="shared" si="16"/>
        <v>119.5385150892198</v>
      </c>
      <c r="AA72" s="4">
        <f t="shared" si="17"/>
        <v>110.92231820619963</v>
      </c>
    </row>
    <row r="73" spans="1:27" x14ac:dyDescent="0.4">
      <c r="A73" s="1">
        <v>71</v>
      </c>
      <c r="B73" s="6" t="s">
        <v>37</v>
      </c>
      <c r="C73" s="6">
        <v>2019</v>
      </c>
      <c r="D73" s="6" t="s">
        <v>21</v>
      </c>
      <c r="E73" s="6">
        <v>168</v>
      </c>
      <c r="F73" s="4">
        <v>75.160497685179962</v>
      </c>
      <c r="G73" s="4">
        <v>97.160497685179962</v>
      </c>
      <c r="H73" s="5">
        <v>3.2746656967353003</v>
      </c>
      <c r="I73" s="5">
        <v>64.503945927741199</v>
      </c>
      <c r="J73" s="5">
        <v>0</v>
      </c>
      <c r="K73" s="5">
        <v>0.235363424278624</v>
      </c>
      <c r="L73" s="4">
        <v>1969.2688829583301</v>
      </c>
      <c r="M73" s="4">
        <f t="shared" si="12"/>
        <v>3950.5377659166602</v>
      </c>
      <c r="N73" s="4">
        <f t="shared" si="13"/>
        <v>3969.2815497930796</v>
      </c>
      <c r="O73" s="11">
        <v>75.160497685179962</v>
      </c>
      <c r="P73" s="4">
        <v>97.160497685179962</v>
      </c>
      <c r="Q73" s="4">
        <v>136.16049768517996</v>
      </c>
      <c r="R73" s="4">
        <v>146.16049768517996</v>
      </c>
      <c r="S73" s="5">
        <v>2.6936520810209901</v>
      </c>
      <c r="T73" s="5">
        <v>58.715703567810095</v>
      </c>
      <c r="U73" s="5">
        <v>0</v>
      </c>
      <c r="V73" s="5">
        <v>7.3640624685259804E-3</v>
      </c>
      <c r="W73" s="4">
        <v>1960.0696097632299</v>
      </c>
      <c r="X73" s="4">
        <f t="shared" si="14"/>
        <v>3936.1392195264598</v>
      </c>
      <c r="Y73" s="4">
        <f t="shared" si="15"/>
        <v>3961.1309313616857</v>
      </c>
      <c r="Z73" s="11">
        <f t="shared" si="16"/>
        <v>14.398546390200408</v>
      </c>
      <c r="AA73" s="4">
        <f t="shared" si="17"/>
        <v>8.1506184313939229</v>
      </c>
    </row>
    <row r="74" spans="1:27" x14ac:dyDescent="0.4">
      <c r="A74" s="1">
        <v>72</v>
      </c>
      <c r="B74" s="6" t="s">
        <v>38</v>
      </c>
      <c r="C74" s="6">
        <v>2016</v>
      </c>
      <c r="D74" s="6" t="s">
        <v>20</v>
      </c>
      <c r="E74" s="6">
        <v>411</v>
      </c>
      <c r="F74" s="4">
        <v>230.17045138888989</v>
      </c>
      <c r="G74" s="4">
        <v>338.17045138888989</v>
      </c>
      <c r="H74" s="5">
        <v>1.8067976790700699</v>
      </c>
      <c r="I74" s="5">
        <v>18.4537055951375</v>
      </c>
      <c r="J74" s="5">
        <v>0</v>
      </c>
      <c r="K74" s="5">
        <v>0</v>
      </c>
      <c r="L74" s="4">
        <v>4751.3446003113104</v>
      </c>
      <c r="M74" s="4">
        <f t="shared" si="12"/>
        <v>9514.6892006226208</v>
      </c>
      <c r="N74" s="4">
        <f t="shared" si="13"/>
        <v>9538.8007599095981</v>
      </c>
      <c r="O74" s="11">
        <v>230.17045138888989</v>
      </c>
      <c r="P74" s="4">
        <v>284.17045138888989</v>
      </c>
      <c r="Q74" s="4">
        <v>322.17045138888989</v>
      </c>
      <c r="R74" s="4">
        <v>338.17045138888989</v>
      </c>
      <c r="S74" s="5">
        <v>2.0725141801428499</v>
      </c>
      <c r="T74" s="5">
        <v>26.828466608689599</v>
      </c>
      <c r="U74" s="5">
        <v>0</v>
      </c>
      <c r="V74" s="5">
        <v>0</v>
      </c>
      <c r="W74" s="4">
        <v>4671.2570077891796</v>
      </c>
      <c r="X74" s="4">
        <f t="shared" si="14"/>
        <v>9358.5140155783592</v>
      </c>
      <c r="Y74" s="4">
        <f t="shared" si="15"/>
        <v>9390.6627612943284</v>
      </c>
      <c r="Z74" s="11">
        <f t="shared" si="16"/>
        <v>156.17518504426153</v>
      </c>
      <c r="AA74" s="4">
        <f t="shared" si="17"/>
        <v>148.13799861526968</v>
      </c>
    </row>
    <row r="75" spans="1:27" x14ac:dyDescent="0.4">
      <c r="A75" s="1">
        <v>73</v>
      </c>
      <c r="B75" s="6" t="s">
        <v>38</v>
      </c>
      <c r="C75" s="6">
        <v>2017</v>
      </c>
      <c r="D75" s="6" t="s">
        <v>21</v>
      </c>
      <c r="E75" s="6">
        <v>304</v>
      </c>
      <c r="F75" s="4">
        <v>67.649490740740021</v>
      </c>
      <c r="G75" s="4">
        <v>75.649490740740021</v>
      </c>
      <c r="H75" s="5">
        <v>2.0418961919003298</v>
      </c>
      <c r="I75" s="5">
        <v>85.811798140063999</v>
      </c>
      <c r="J75" s="5">
        <v>0</v>
      </c>
      <c r="K75" s="5">
        <v>1.1544943600935</v>
      </c>
      <c r="L75" s="4">
        <v>3235.6165660564402</v>
      </c>
      <c r="M75" s="4">
        <f t="shared" si="12"/>
        <v>6483.2331321128804</v>
      </c>
      <c r="N75" s="4">
        <f t="shared" si="13"/>
        <v>6505.5352983213179</v>
      </c>
      <c r="O75" s="11">
        <v>28.649490740740021</v>
      </c>
      <c r="P75" s="4">
        <v>36.649490740740021</v>
      </c>
      <c r="Q75" s="4">
        <v>67.649490740740021</v>
      </c>
      <c r="R75" s="4">
        <v>75.649490740740021</v>
      </c>
      <c r="S75" s="5">
        <v>1.93778616472934</v>
      </c>
      <c r="T75" s="5">
        <v>43.895123196057902</v>
      </c>
      <c r="U75" s="5">
        <v>0</v>
      </c>
      <c r="V75" s="5">
        <v>0.331002874152658</v>
      </c>
      <c r="W75" s="4">
        <v>3264.1541726502701</v>
      </c>
      <c r="X75" s="4">
        <f t="shared" si="14"/>
        <v>6544.3083453005402</v>
      </c>
      <c r="Y75" s="4">
        <f t="shared" si="15"/>
        <v>6574.0445669117898</v>
      </c>
      <c r="Z75" s="11">
        <f t="shared" si="16"/>
        <v>-61.075213187659756</v>
      </c>
      <c r="AA75" s="4">
        <f t="shared" si="17"/>
        <v>-68.509268590471947</v>
      </c>
    </row>
    <row r="76" spans="1:27" x14ac:dyDescent="0.4">
      <c r="A76" s="1">
        <v>74</v>
      </c>
      <c r="B76" s="6" t="s">
        <v>38</v>
      </c>
      <c r="C76" s="6">
        <v>2017</v>
      </c>
      <c r="D76" s="6" t="s">
        <v>20</v>
      </c>
      <c r="E76" s="6">
        <v>259</v>
      </c>
      <c r="F76" s="4">
        <v>243.67116898148015</v>
      </c>
      <c r="G76" s="4">
        <v>301.66311342593008</v>
      </c>
      <c r="H76" s="5">
        <v>1.1998922493894901</v>
      </c>
      <c r="I76" s="5">
        <v>29.788477473027399</v>
      </c>
      <c r="J76" s="5">
        <v>0</v>
      </c>
      <c r="K76" s="5">
        <v>0</v>
      </c>
      <c r="L76" s="4">
        <v>2902.9575812533099</v>
      </c>
      <c r="M76" s="4">
        <f t="shared" si="12"/>
        <v>5817.9151625066197</v>
      </c>
      <c r="N76" s="4">
        <f t="shared" si="13"/>
        <v>5839.2561308768172</v>
      </c>
      <c r="O76" s="11">
        <v>243.67116898148015</v>
      </c>
      <c r="P76" s="4">
        <v>251.67116898148015</v>
      </c>
      <c r="Q76" s="4">
        <v>276.67116898148015</v>
      </c>
      <c r="R76" s="4">
        <v>301.66311342593008</v>
      </c>
      <c r="S76" s="5">
        <v>1.6844846651079597</v>
      </c>
      <c r="T76" s="5">
        <v>54.960669553015492</v>
      </c>
      <c r="U76" s="5">
        <v>0</v>
      </c>
      <c r="V76" s="5">
        <v>0</v>
      </c>
      <c r="W76" s="4">
        <v>2845.4905056917801</v>
      </c>
      <c r="X76" s="4">
        <f t="shared" si="14"/>
        <v>5706.9810113835601</v>
      </c>
      <c r="Y76" s="4">
        <f t="shared" si="15"/>
        <v>5735.4356358771565</v>
      </c>
      <c r="Z76" s="11">
        <f t="shared" si="16"/>
        <v>110.93415112305956</v>
      </c>
      <c r="AA76" s="4">
        <f t="shared" si="17"/>
        <v>103.8204949996607</v>
      </c>
    </row>
    <row r="77" spans="1:27" x14ac:dyDescent="0.4">
      <c r="A77" s="1">
        <v>75</v>
      </c>
      <c r="B77" s="6" t="s">
        <v>38</v>
      </c>
      <c r="C77" s="6">
        <v>2018</v>
      </c>
      <c r="D77" s="6" t="s">
        <v>21</v>
      </c>
      <c r="E77" s="6">
        <v>310</v>
      </c>
      <c r="F77" s="4">
        <v>69.150046296299934</v>
      </c>
      <c r="G77" s="4">
        <v>77.150046296299934</v>
      </c>
      <c r="H77" s="5">
        <v>2.9619376456219504</v>
      </c>
      <c r="I77" s="5">
        <v>95.848217555904995</v>
      </c>
      <c r="J77" s="5">
        <v>0</v>
      </c>
      <c r="K77" s="5">
        <v>0.51029117950805303</v>
      </c>
      <c r="L77" s="4">
        <v>3412.8823471924002</v>
      </c>
      <c r="M77" s="4">
        <f t="shared" si="12"/>
        <v>6837.7646943848004</v>
      </c>
      <c r="N77" s="4">
        <f t="shared" si="13"/>
        <v>6860.1841281696752</v>
      </c>
      <c r="O77" s="11">
        <v>30.150046296299934</v>
      </c>
      <c r="P77" s="4">
        <v>47.150046296299934</v>
      </c>
      <c r="Q77" s="4">
        <v>63.150046296299934</v>
      </c>
      <c r="R77" s="4">
        <v>77.150046296299934</v>
      </c>
      <c r="S77" s="5">
        <v>2.5895374736969199</v>
      </c>
      <c r="T77" s="5">
        <v>54.966968359243793</v>
      </c>
      <c r="U77" s="5">
        <v>0</v>
      </c>
      <c r="V77" s="5">
        <v>0</v>
      </c>
      <c r="W77" s="4">
        <v>3409.1428986035198</v>
      </c>
      <c r="X77" s="4">
        <f t="shared" si="14"/>
        <v>6834.2857972070396</v>
      </c>
      <c r="Y77" s="4">
        <f t="shared" si="15"/>
        <v>6864.1783755868728</v>
      </c>
      <c r="Z77" s="11">
        <f t="shared" si="16"/>
        <v>3.4788971777607003</v>
      </c>
      <c r="AA77" s="4">
        <f t="shared" si="17"/>
        <v>-3.9942474171975846</v>
      </c>
    </row>
    <row r="78" spans="1:27" x14ac:dyDescent="0.4">
      <c r="A78" s="1">
        <v>76</v>
      </c>
      <c r="B78" s="6" t="s">
        <v>38</v>
      </c>
      <c r="C78" s="6">
        <v>2020</v>
      </c>
      <c r="D78" s="6" t="s">
        <v>21</v>
      </c>
      <c r="E78" s="6">
        <v>345</v>
      </c>
      <c r="F78" s="4">
        <v>61.174722222220225</v>
      </c>
      <c r="G78" s="4">
        <v>79.174722222220225</v>
      </c>
      <c r="H78" s="5">
        <v>2.0924181815648195</v>
      </c>
      <c r="I78" s="5">
        <v>67.992338706823404</v>
      </c>
      <c r="J78" s="5">
        <v>0</v>
      </c>
      <c r="K78" s="5">
        <v>0.293355196207367</v>
      </c>
      <c r="L78" s="4">
        <v>3746.1015471403298</v>
      </c>
      <c r="M78" s="4">
        <f t="shared" si="12"/>
        <v>7504.2030942806596</v>
      </c>
      <c r="N78" s="4">
        <f t="shared" si="13"/>
        <v>7527.2643607828477</v>
      </c>
      <c r="O78" s="11">
        <v>330.17472222222023</v>
      </c>
      <c r="P78" s="4">
        <v>338.17472222222023</v>
      </c>
      <c r="Q78" s="4">
        <v>426.17472222222023</v>
      </c>
      <c r="R78" s="4">
        <v>444.17472222222023</v>
      </c>
      <c r="S78" s="5">
        <v>2.0924181815648195</v>
      </c>
      <c r="T78" s="5">
        <v>67.992338706823404</v>
      </c>
      <c r="U78" s="5">
        <v>0</v>
      </c>
      <c r="V78" s="5">
        <v>0.293355196207367</v>
      </c>
      <c r="W78" s="4">
        <v>3746.1015471403298</v>
      </c>
      <c r="X78" s="4">
        <f t="shared" si="14"/>
        <v>7508.2030942806596</v>
      </c>
      <c r="Y78" s="4">
        <f t="shared" si="15"/>
        <v>7538.9514496169104</v>
      </c>
      <c r="Z78" s="11">
        <f t="shared" si="16"/>
        <v>-4</v>
      </c>
      <c r="AA78" s="4">
        <f t="shared" si="17"/>
        <v>-11.687088834062706</v>
      </c>
    </row>
    <row r="79" spans="1:27" x14ac:dyDescent="0.4">
      <c r="A79" s="1">
        <v>77</v>
      </c>
      <c r="B79" s="6" t="s">
        <v>39</v>
      </c>
      <c r="C79" s="6">
        <v>2016</v>
      </c>
      <c r="D79" s="6" t="s">
        <v>20</v>
      </c>
      <c r="E79" s="6">
        <v>395</v>
      </c>
      <c r="F79" s="4">
        <v>169.66659722221993</v>
      </c>
      <c r="G79" s="4">
        <v>324.66659722221993</v>
      </c>
      <c r="H79" s="5">
        <v>0.17630924677208099</v>
      </c>
      <c r="I79" s="5">
        <v>14.540488113222199</v>
      </c>
      <c r="J79" s="5">
        <v>0</v>
      </c>
      <c r="K79" s="5">
        <v>0</v>
      </c>
      <c r="L79" s="4">
        <v>4531.1697766874004</v>
      </c>
      <c r="M79" s="4">
        <f t="shared" si="12"/>
        <v>9074.3395533748007</v>
      </c>
      <c r="N79" s="4">
        <f t="shared" si="13"/>
        <v>9098.2128679642083</v>
      </c>
      <c r="O79" s="11">
        <v>223.66659722221993</v>
      </c>
      <c r="P79" s="4">
        <v>234.66659722221993</v>
      </c>
      <c r="Q79" s="4">
        <v>308.66659722221993</v>
      </c>
      <c r="R79" s="4">
        <v>324.66659722221993</v>
      </c>
      <c r="S79" s="5">
        <v>2.23302070836549</v>
      </c>
      <c r="T79" s="5">
        <v>68.160074505701999</v>
      </c>
      <c r="U79" s="5">
        <v>0</v>
      </c>
      <c r="V79" s="5">
        <v>0.10195190518119999</v>
      </c>
      <c r="W79" s="4">
        <v>4353.0501063022402</v>
      </c>
      <c r="X79" s="4">
        <f t="shared" si="14"/>
        <v>8722.1002126044805</v>
      </c>
      <c r="Y79" s="4">
        <f t="shared" si="15"/>
        <v>8753.9312987236899</v>
      </c>
      <c r="Z79" s="11">
        <f t="shared" si="16"/>
        <v>352.23934077032027</v>
      </c>
      <c r="AA79" s="4">
        <f t="shared" si="17"/>
        <v>344.28156924051837</v>
      </c>
    </row>
    <row r="80" spans="1:27" x14ac:dyDescent="0.4">
      <c r="A80" s="1">
        <v>78</v>
      </c>
      <c r="B80" s="6" t="s">
        <v>39</v>
      </c>
      <c r="C80" s="6">
        <v>2017</v>
      </c>
      <c r="D80" s="6" t="s">
        <v>21</v>
      </c>
      <c r="E80" s="6">
        <v>324</v>
      </c>
      <c r="F80" s="4">
        <v>54.178194444440123</v>
      </c>
      <c r="G80" s="4">
        <v>92.178194444440123</v>
      </c>
      <c r="H80" s="5">
        <v>2.8643239327077996</v>
      </c>
      <c r="I80" s="5">
        <v>48.375210420978291</v>
      </c>
      <c r="J80" s="5">
        <v>0</v>
      </c>
      <c r="K80" s="5">
        <v>0.117794466684634</v>
      </c>
      <c r="L80" s="4">
        <v>3717.4752276061099</v>
      </c>
      <c r="M80" s="4">
        <f t="shared" si="12"/>
        <v>7446.9504552122198</v>
      </c>
      <c r="N80" s="4">
        <f t="shared" si="13"/>
        <v>7469.6349163069735</v>
      </c>
      <c r="O80" s="11">
        <v>54.178194444440123</v>
      </c>
      <c r="P80" s="4">
        <v>98.178194444440123</v>
      </c>
      <c r="Q80" s="4">
        <v>109.17819444444012</v>
      </c>
      <c r="R80" s="4">
        <v>154.17819444444012</v>
      </c>
      <c r="S80" s="5">
        <v>0.65331429783234296</v>
      </c>
      <c r="T80" s="5">
        <v>24.6791486286142</v>
      </c>
      <c r="U80" s="5">
        <v>0</v>
      </c>
      <c r="V80" s="5">
        <v>0</v>
      </c>
      <c r="W80" s="4">
        <v>3670.7442666073898</v>
      </c>
      <c r="X80" s="4">
        <f t="shared" si="14"/>
        <v>7357.4885332147796</v>
      </c>
      <c r="Y80" s="4">
        <f t="shared" si="15"/>
        <v>7387.7344813411182</v>
      </c>
      <c r="Z80" s="11">
        <f t="shared" si="16"/>
        <v>89.461921997440186</v>
      </c>
      <c r="AA80" s="4">
        <f t="shared" si="17"/>
        <v>81.900434965855311</v>
      </c>
    </row>
    <row r="81" spans="1:27" x14ac:dyDescent="0.4">
      <c r="A81" s="1">
        <v>79</v>
      </c>
      <c r="B81" s="6" t="s">
        <v>39</v>
      </c>
      <c r="C81" s="6">
        <v>2017</v>
      </c>
      <c r="D81" s="6" t="s">
        <v>20</v>
      </c>
      <c r="E81" s="6">
        <v>310</v>
      </c>
      <c r="F81" s="4">
        <v>271.16417824074006</v>
      </c>
      <c r="G81" s="4">
        <v>323.16417824074006</v>
      </c>
      <c r="H81" s="5">
        <v>8.0889260548848299</v>
      </c>
      <c r="I81" s="5">
        <v>18.130502339994401</v>
      </c>
      <c r="J81" s="5">
        <v>0</v>
      </c>
      <c r="K81" s="5">
        <v>6.2030169416112002E-2</v>
      </c>
      <c r="L81" s="4">
        <v>3791.4038165326301</v>
      </c>
      <c r="M81" s="4">
        <f t="shared" si="12"/>
        <v>7594.8076330652602</v>
      </c>
      <c r="N81" s="4">
        <f t="shared" si="13"/>
        <v>7617.2270668501351</v>
      </c>
      <c r="O81" s="11">
        <v>271.16417824074006</v>
      </c>
      <c r="P81" s="4">
        <v>292.16417824074006</v>
      </c>
      <c r="Q81" s="4">
        <v>313.16417824074006</v>
      </c>
      <c r="R81" s="4">
        <v>323.16417824074006</v>
      </c>
      <c r="S81" s="5">
        <v>7.172896314217569</v>
      </c>
      <c r="T81" s="5">
        <v>35.566021803207704</v>
      </c>
      <c r="U81" s="5">
        <v>0</v>
      </c>
      <c r="V81" s="5">
        <v>0.248081309625198</v>
      </c>
      <c r="W81" s="4">
        <v>3739.8870122143599</v>
      </c>
      <c r="X81" s="4">
        <f t="shared" si="14"/>
        <v>7495.7740244287197</v>
      </c>
      <c r="Y81" s="4">
        <f t="shared" si="15"/>
        <v>7525.6666028085529</v>
      </c>
      <c r="Z81" s="11">
        <f t="shared" si="16"/>
        <v>99.033608636540521</v>
      </c>
      <c r="AA81" s="4">
        <f t="shared" si="17"/>
        <v>91.560464041582236</v>
      </c>
    </row>
    <row r="82" spans="1:27" x14ac:dyDescent="0.4">
      <c r="A82" s="1">
        <v>80</v>
      </c>
      <c r="B82" s="6" t="s">
        <v>39</v>
      </c>
      <c r="C82" s="6">
        <v>2018</v>
      </c>
      <c r="D82" s="6" t="s">
        <v>21</v>
      </c>
      <c r="E82" s="6">
        <v>414</v>
      </c>
      <c r="F82" s="4">
        <v>63.158495370370019</v>
      </c>
      <c r="G82" s="4">
        <v>167.15849537037002</v>
      </c>
      <c r="H82" s="5">
        <v>0.9231879442113331</v>
      </c>
      <c r="I82" s="5">
        <v>24.925860402346196</v>
      </c>
      <c r="J82" s="5">
        <v>0</v>
      </c>
      <c r="K82" s="5">
        <v>0</v>
      </c>
      <c r="L82" s="4">
        <v>4698.0329165596804</v>
      </c>
      <c r="M82" s="4">
        <f t="shared" si="12"/>
        <v>9408.0658331193608</v>
      </c>
      <c r="N82" s="4">
        <f t="shared" si="13"/>
        <v>9432.2210289623126</v>
      </c>
      <c r="O82" s="11">
        <v>63.158495370370019</v>
      </c>
      <c r="P82" s="4">
        <v>95.158495370370019</v>
      </c>
      <c r="Q82" s="4">
        <v>115.15849537037002</v>
      </c>
      <c r="R82" s="4">
        <v>167.66476851851985</v>
      </c>
      <c r="S82" s="5">
        <v>1.0513774292016502</v>
      </c>
      <c r="T82" s="5">
        <v>30.511417882431299</v>
      </c>
      <c r="U82" s="5">
        <v>0</v>
      </c>
      <c r="V82" s="5">
        <v>0</v>
      </c>
      <c r="W82" s="4">
        <v>4630.3511013216703</v>
      </c>
      <c r="X82" s="4">
        <f t="shared" si="14"/>
        <v>9276.7022026433406</v>
      </c>
      <c r="Y82" s="4">
        <f t="shared" si="15"/>
        <v>9308.9091304339436</v>
      </c>
      <c r="Z82" s="11">
        <f t="shared" si="16"/>
        <v>131.36363047602026</v>
      </c>
      <c r="AA82" s="4">
        <f t="shared" si="17"/>
        <v>123.31189852836906</v>
      </c>
    </row>
    <row r="83" spans="1:27" x14ac:dyDescent="0.4">
      <c r="A83" s="1">
        <v>81</v>
      </c>
      <c r="B83" s="6" t="s">
        <v>39</v>
      </c>
      <c r="C83" s="6">
        <v>2018</v>
      </c>
      <c r="D83" s="6" t="s">
        <v>20</v>
      </c>
      <c r="E83" s="6">
        <v>243</v>
      </c>
      <c r="F83" s="4">
        <v>284.15422453704014</v>
      </c>
      <c r="G83" s="4">
        <v>302.16065972221986</v>
      </c>
      <c r="H83" s="5">
        <v>14.8773556807677</v>
      </c>
      <c r="I83" s="5">
        <v>57.936965789047505</v>
      </c>
      <c r="J83" s="5">
        <v>0</v>
      </c>
      <c r="K83" s="5">
        <v>3.5018721123266802E-2</v>
      </c>
      <c r="L83" s="4">
        <v>3081.4095271228698</v>
      </c>
      <c r="M83" s="4">
        <f t="shared" si="12"/>
        <v>6174.8190542457396</v>
      </c>
      <c r="N83" s="4">
        <f t="shared" si="13"/>
        <v>6195.7774229057832</v>
      </c>
      <c r="O83" s="11">
        <v>209.15422453704014</v>
      </c>
      <c r="P83" s="4">
        <v>224.15422453704014</v>
      </c>
      <c r="Q83" s="4">
        <v>286.15422453704014</v>
      </c>
      <c r="R83" s="4">
        <v>302.16065972221986</v>
      </c>
      <c r="S83" s="5">
        <v>9.4183463120910496</v>
      </c>
      <c r="T83" s="5">
        <v>55.036577579816004</v>
      </c>
      <c r="U83" s="5">
        <v>0</v>
      </c>
      <c r="V83" s="5">
        <v>7.4741497711245497E-2</v>
      </c>
      <c r="W83" s="4">
        <v>3032.3134713111999</v>
      </c>
      <c r="X83" s="4">
        <f t="shared" si="14"/>
        <v>6080.6269426223998</v>
      </c>
      <c r="Y83" s="4">
        <f t="shared" si="15"/>
        <v>6108.5714341691246</v>
      </c>
      <c r="Z83" s="11">
        <f t="shared" si="16"/>
        <v>94.19211162333977</v>
      </c>
      <c r="AA83" s="4">
        <f t="shared" si="17"/>
        <v>87.205988736658583</v>
      </c>
    </row>
    <row r="84" spans="1:27" x14ac:dyDescent="0.4">
      <c r="A84" s="1">
        <v>82</v>
      </c>
      <c r="B84" s="6" t="s">
        <v>39</v>
      </c>
      <c r="C84" s="6">
        <v>2019</v>
      </c>
      <c r="D84" s="6" t="s">
        <v>21</v>
      </c>
      <c r="E84" s="6">
        <v>460</v>
      </c>
      <c r="F84" s="4">
        <v>55.667094907410046</v>
      </c>
      <c r="G84" s="4">
        <v>168.65880787036986</v>
      </c>
      <c r="H84" s="5">
        <v>1.9592502095962501</v>
      </c>
      <c r="I84" s="5">
        <v>22.653257089475101</v>
      </c>
      <c r="J84" s="5">
        <v>0</v>
      </c>
      <c r="K84" s="5">
        <v>0</v>
      </c>
      <c r="L84" s="4">
        <v>5354.1831239670701</v>
      </c>
      <c r="M84" s="4">
        <f t="shared" si="12"/>
        <v>10720.36624793414</v>
      </c>
      <c r="N84" s="4">
        <f t="shared" si="13"/>
        <v>10745.153606871039</v>
      </c>
      <c r="O84" s="11">
        <v>55.667094907410046</v>
      </c>
      <c r="P84" s="4">
        <v>94.667094907410046</v>
      </c>
      <c r="Q84" s="4">
        <v>130.66709490741005</v>
      </c>
      <c r="R84" s="4">
        <v>168.65880787036986</v>
      </c>
      <c r="S84" s="5">
        <v>2.37750331752104</v>
      </c>
      <c r="T84" s="5">
        <v>32.244201215667196</v>
      </c>
      <c r="U84" s="5">
        <v>0</v>
      </c>
      <c r="V84" s="5">
        <v>0</v>
      </c>
      <c r="W84" s="4">
        <v>5283.1385349222201</v>
      </c>
      <c r="X84" s="4">
        <f t="shared" si="14"/>
        <v>10582.27706984444</v>
      </c>
      <c r="Y84" s="4">
        <f t="shared" si="15"/>
        <v>10615.326881760306</v>
      </c>
      <c r="Z84" s="11">
        <f t="shared" si="16"/>
        <v>138.0891780897</v>
      </c>
      <c r="AA84" s="4">
        <f t="shared" si="17"/>
        <v>129.82672511073361</v>
      </c>
    </row>
    <row r="85" spans="1:27" x14ac:dyDescent="0.4">
      <c r="A85" s="1">
        <v>83</v>
      </c>
      <c r="B85" s="6" t="s">
        <v>39</v>
      </c>
      <c r="C85" s="6">
        <v>2020</v>
      </c>
      <c r="D85" s="6" t="s">
        <v>21</v>
      </c>
      <c r="E85" s="6">
        <v>229</v>
      </c>
      <c r="F85" s="4">
        <v>51.176111111110004</v>
      </c>
      <c r="G85" s="4">
        <v>95.176111111110004</v>
      </c>
      <c r="H85" s="5">
        <v>8.2137174724256887</v>
      </c>
      <c r="I85" s="5">
        <v>35.000102974745801</v>
      </c>
      <c r="J85" s="5">
        <v>0</v>
      </c>
      <c r="K85" s="5">
        <v>0</v>
      </c>
      <c r="L85" s="4">
        <v>2853.44910449909</v>
      </c>
      <c r="M85" s="4">
        <f t="shared" si="12"/>
        <v>5718.8982089981801</v>
      </c>
      <c r="N85" s="4">
        <f t="shared" si="13"/>
        <v>5739.5005410195054</v>
      </c>
      <c r="O85" s="11">
        <v>51.176111111110004</v>
      </c>
      <c r="P85" s="4">
        <v>64.176111111110004</v>
      </c>
      <c r="Q85" s="4">
        <v>84.176111111110004</v>
      </c>
      <c r="R85" s="4">
        <v>95.176111111110004</v>
      </c>
      <c r="S85" s="5">
        <v>7.3524119020776597</v>
      </c>
      <c r="T85" s="5">
        <v>71.301093323905292</v>
      </c>
      <c r="U85" s="5">
        <v>0</v>
      </c>
      <c r="V85" s="5">
        <v>0.44094783563534901</v>
      </c>
      <c r="W85" s="4">
        <v>2790.8288313201301</v>
      </c>
      <c r="X85" s="4">
        <f t="shared" si="14"/>
        <v>5597.6576626402602</v>
      </c>
      <c r="Y85" s="4">
        <f t="shared" si="15"/>
        <v>5625.1274386686946</v>
      </c>
      <c r="Z85" s="11">
        <f t="shared" si="16"/>
        <v>121.24054635791981</v>
      </c>
      <c r="AA85" s="4">
        <f t="shared" si="17"/>
        <v>114.37310235081077</v>
      </c>
    </row>
    <row r="86" spans="1:27" x14ac:dyDescent="0.4">
      <c r="A86" s="1">
        <v>84</v>
      </c>
      <c r="B86" s="6" t="s">
        <v>39</v>
      </c>
      <c r="C86" s="6">
        <v>2020</v>
      </c>
      <c r="D86" s="6" t="s">
        <v>20</v>
      </c>
      <c r="E86" s="6">
        <v>397</v>
      </c>
      <c r="F86" s="4">
        <v>270.1795833333299</v>
      </c>
      <c r="G86" s="4">
        <v>278.1795833333299</v>
      </c>
      <c r="H86" s="5">
        <v>8.2401929741673907</v>
      </c>
      <c r="I86" s="5">
        <v>79.907596195399989</v>
      </c>
      <c r="J86" s="5">
        <v>0</v>
      </c>
      <c r="K86" s="5">
        <v>0.17599812797508299</v>
      </c>
      <c r="L86" s="4">
        <v>4744.0952219784303</v>
      </c>
      <c r="M86" s="4">
        <f t="shared" si="12"/>
        <v>9500.1904439568607</v>
      </c>
      <c r="N86" s="4">
        <f t="shared" si="13"/>
        <v>9524.0940616409844</v>
      </c>
      <c r="O86" s="11">
        <v>171.1795833333299</v>
      </c>
      <c r="P86" s="4">
        <v>277.1795833333299</v>
      </c>
      <c r="Q86" s="4">
        <v>351.1795833333299</v>
      </c>
      <c r="R86" s="4">
        <v>367.1795833333299</v>
      </c>
      <c r="S86" s="5">
        <v>0.92827848309239303</v>
      </c>
      <c r="T86" s="5">
        <v>17.495192991852697</v>
      </c>
      <c r="U86" s="5">
        <v>0</v>
      </c>
      <c r="V86" s="5">
        <v>0</v>
      </c>
      <c r="W86" s="4">
        <v>4553.6136062409196</v>
      </c>
      <c r="X86" s="4">
        <f t="shared" si="14"/>
        <v>9123.2272124818392</v>
      </c>
      <c r="Y86" s="4">
        <f t="shared" si="15"/>
        <v>9155.0987027273368</v>
      </c>
      <c r="Z86" s="11">
        <f t="shared" si="16"/>
        <v>376.96323147502153</v>
      </c>
      <c r="AA86" s="4">
        <f t="shared" si="17"/>
        <v>368.99535891364758</v>
      </c>
    </row>
    <row r="87" spans="1:27" x14ac:dyDescent="0.4">
      <c r="A87" s="1">
        <v>85</v>
      </c>
      <c r="B87" s="6" t="s">
        <v>39</v>
      </c>
      <c r="C87" s="6">
        <v>2021</v>
      </c>
      <c r="D87" s="6" t="s">
        <v>21</v>
      </c>
      <c r="E87" s="6">
        <v>259</v>
      </c>
      <c r="F87" s="4">
        <v>68.140277777779829</v>
      </c>
      <c r="G87" s="4">
        <v>98.140277777780284</v>
      </c>
      <c r="H87" s="5">
        <v>1.6613441823890902</v>
      </c>
      <c r="I87" s="5">
        <v>59.457174560150392</v>
      </c>
      <c r="J87" s="5">
        <v>0</v>
      </c>
      <c r="K87" s="5">
        <v>0.249967259148589</v>
      </c>
      <c r="L87" s="4">
        <v>2860.2093683550502</v>
      </c>
      <c r="M87" s="4">
        <f t="shared" si="12"/>
        <v>5732.4187367101003</v>
      </c>
      <c r="N87" s="4">
        <f t="shared" si="13"/>
        <v>5753.7597050802979</v>
      </c>
      <c r="O87" s="11">
        <v>68.140277777779829</v>
      </c>
      <c r="P87" s="4">
        <v>98.140277777780284</v>
      </c>
      <c r="Q87" s="4">
        <v>138.14027777778028</v>
      </c>
      <c r="R87" s="4">
        <v>145.6197916666697</v>
      </c>
      <c r="S87" s="5">
        <v>1.6194988668685002</v>
      </c>
      <c r="T87" s="5">
        <v>56.665005165578307</v>
      </c>
      <c r="U87" s="5">
        <v>0</v>
      </c>
      <c r="V87" s="5">
        <v>0.160526759302866</v>
      </c>
      <c r="W87" s="4">
        <v>2863.5948811285598</v>
      </c>
      <c r="X87" s="4">
        <f t="shared" si="14"/>
        <v>5743.1897622571196</v>
      </c>
      <c r="Y87" s="4">
        <f t="shared" si="15"/>
        <v>5771.644386750716</v>
      </c>
      <c r="Z87" s="11">
        <f t="shared" si="16"/>
        <v>-10.771025547019235</v>
      </c>
      <c r="AA87" s="4">
        <f t="shared" si="17"/>
        <v>-17.884681670418104</v>
      </c>
    </row>
    <row r="88" spans="1:27" x14ac:dyDescent="0.4">
      <c r="A88" s="1">
        <v>86</v>
      </c>
      <c r="B88" s="6" t="s">
        <v>40</v>
      </c>
      <c r="C88" s="6">
        <v>2016</v>
      </c>
      <c r="D88" s="6" t="s">
        <v>20</v>
      </c>
      <c r="E88" s="6">
        <v>335</v>
      </c>
      <c r="F88" s="4">
        <v>231.66645833332996</v>
      </c>
      <c r="G88" s="4">
        <v>304.66645833332996</v>
      </c>
      <c r="H88" s="5">
        <v>1.3676968376132699</v>
      </c>
      <c r="I88" s="5">
        <v>32.749494851553401</v>
      </c>
      <c r="J88" s="5">
        <v>0</v>
      </c>
      <c r="K88" s="5">
        <v>0</v>
      </c>
      <c r="L88" s="4">
        <v>3839.3190663057499</v>
      </c>
      <c r="M88" s="4">
        <f t="shared" si="12"/>
        <v>7690.6381326114997</v>
      </c>
      <c r="N88" s="4">
        <f t="shared" si="13"/>
        <v>7713.5229158024504</v>
      </c>
      <c r="O88" s="11">
        <v>231.66645833332996</v>
      </c>
      <c r="P88" s="4">
        <v>278.66645833332996</v>
      </c>
      <c r="Q88" s="4">
        <v>291.66645833332996</v>
      </c>
      <c r="R88" s="4">
        <v>304.66645833332996</v>
      </c>
      <c r="S88" s="5">
        <v>1.5857017604684298</v>
      </c>
      <c r="T88" s="5">
        <v>39.236637859216899</v>
      </c>
      <c r="U88" s="5">
        <v>0</v>
      </c>
      <c r="V88" s="5">
        <v>0</v>
      </c>
      <c r="W88" s="4">
        <v>3809.0151934518599</v>
      </c>
      <c r="X88" s="4">
        <f t="shared" si="14"/>
        <v>7634.0303869037198</v>
      </c>
      <c r="Y88" s="4">
        <f t="shared" si="15"/>
        <v>7664.5434311583203</v>
      </c>
      <c r="Z88" s="11">
        <f t="shared" si="16"/>
        <v>56.607745707779941</v>
      </c>
      <c r="AA88" s="4">
        <f t="shared" si="17"/>
        <v>48.979484644130025</v>
      </c>
    </row>
    <row r="89" spans="1:27" x14ac:dyDescent="0.4">
      <c r="A89" s="1">
        <v>87</v>
      </c>
      <c r="B89" s="6" t="s">
        <v>40</v>
      </c>
      <c r="C89" s="6">
        <v>2017</v>
      </c>
      <c r="D89" s="6" t="s">
        <v>21</v>
      </c>
      <c r="E89" s="6">
        <v>393</v>
      </c>
      <c r="F89" s="4">
        <v>65.137534722220153</v>
      </c>
      <c r="G89" s="4">
        <v>82.137534722220153</v>
      </c>
      <c r="H89" s="5">
        <v>1.4584538820337201</v>
      </c>
      <c r="I89" s="5">
        <v>84.991447242353502</v>
      </c>
      <c r="J89" s="5">
        <v>0</v>
      </c>
      <c r="K89" s="5">
        <v>0.648401647765662</v>
      </c>
      <c r="L89" s="4">
        <v>4113.8248161122801</v>
      </c>
      <c r="M89" s="4">
        <f t="shared" si="12"/>
        <v>8239.6496322245603</v>
      </c>
      <c r="N89" s="4">
        <f t="shared" si="13"/>
        <v>8263.4924898957761</v>
      </c>
      <c r="O89" s="11">
        <v>30.137534722220153</v>
      </c>
      <c r="P89" s="4">
        <v>38.137534722220153</v>
      </c>
      <c r="Q89" s="4">
        <v>65.137534722220153</v>
      </c>
      <c r="R89" s="4">
        <v>82.137534722220153</v>
      </c>
      <c r="S89" s="5">
        <v>1.1520725233750801</v>
      </c>
      <c r="T89" s="5">
        <v>60.202336060190099</v>
      </c>
      <c r="U89" s="5">
        <v>0</v>
      </c>
      <c r="V89" s="5">
        <v>0.309225265534324</v>
      </c>
      <c r="W89" s="4">
        <v>4083.2487188998298</v>
      </c>
      <c r="X89" s="4">
        <f t="shared" si="14"/>
        <v>8182.4974377996596</v>
      </c>
      <c r="Y89" s="4">
        <f t="shared" si="15"/>
        <v>8214.2879146946143</v>
      </c>
      <c r="Z89" s="11">
        <f t="shared" si="16"/>
        <v>57.152194424900699</v>
      </c>
      <c r="AA89" s="4">
        <f t="shared" si="17"/>
        <v>49.204575201161788</v>
      </c>
    </row>
    <row r="90" spans="1:27" x14ac:dyDescent="0.4">
      <c r="A90" s="1">
        <v>88</v>
      </c>
      <c r="B90" s="6" t="s">
        <v>40</v>
      </c>
      <c r="C90" s="6">
        <v>2017</v>
      </c>
      <c r="D90" s="6" t="s">
        <v>20</v>
      </c>
      <c r="E90" s="6">
        <v>467</v>
      </c>
      <c r="F90" s="4">
        <v>255.6665509259301</v>
      </c>
      <c r="G90" s="4">
        <v>295.6665509259301</v>
      </c>
      <c r="H90" s="5">
        <v>2.9391993777933596</v>
      </c>
      <c r="I90" s="5">
        <v>43.527770446860401</v>
      </c>
      <c r="J90" s="5">
        <v>0</v>
      </c>
      <c r="K90" s="5">
        <v>0</v>
      </c>
      <c r="L90" s="4">
        <v>5278.3093509625396</v>
      </c>
      <c r="M90" s="4">
        <f t="shared" si="12"/>
        <v>10568.618701925079</v>
      </c>
      <c r="N90" s="4">
        <f t="shared" si="13"/>
        <v>10593.496677471092</v>
      </c>
      <c r="O90" s="11">
        <v>255.6665509259301</v>
      </c>
      <c r="P90" s="4">
        <v>295.6665509259301</v>
      </c>
      <c r="Q90" s="4">
        <v>363.6665509259301</v>
      </c>
      <c r="R90" s="4">
        <v>397.66488425925991</v>
      </c>
      <c r="S90" s="5">
        <v>1.0162852271198699</v>
      </c>
      <c r="T90" s="5">
        <v>29.491721311754301</v>
      </c>
      <c r="U90" s="5">
        <v>0</v>
      </c>
      <c r="V90" s="5">
        <v>0</v>
      </c>
      <c r="W90" s="4">
        <v>5069.0288682786604</v>
      </c>
      <c r="X90" s="4">
        <f t="shared" si="14"/>
        <v>10154.057736557321</v>
      </c>
      <c r="Y90" s="4">
        <f t="shared" si="15"/>
        <v>10187.228370618672</v>
      </c>
      <c r="Z90" s="11">
        <f t="shared" si="16"/>
        <v>414.5609653677584</v>
      </c>
      <c r="AA90" s="4">
        <f t="shared" si="17"/>
        <v>406.26830685242021</v>
      </c>
    </row>
    <row r="91" spans="1:27" x14ac:dyDescent="0.4">
      <c r="A91" s="1">
        <v>89</v>
      </c>
      <c r="B91" s="6" t="s">
        <v>40</v>
      </c>
      <c r="C91" s="6">
        <v>2018</v>
      </c>
      <c r="D91" s="6" t="s">
        <v>21</v>
      </c>
      <c r="E91" s="6">
        <v>263</v>
      </c>
      <c r="F91" s="4">
        <v>37.148865740739893</v>
      </c>
      <c r="G91" s="4">
        <v>81.148865740739893</v>
      </c>
      <c r="H91" s="5">
        <v>1.4428015726851</v>
      </c>
      <c r="I91" s="5">
        <v>50.937838224645802</v>
      </c>
      <c r="J91" s="5">
        <v>0</v>
      </c>
      <c r="K91" s="5">
        <v>8.81184873627021E-2</v>
      </c>
      <c r="L91" s="4">
        <v>2971.8447220386201</v>
      </c>
      <c r="M91" s="4">
        <f t="shared" si="12"/>
        <v>5955.6894440772403</v>
      </c>
      <c r="N91" s="4">
        <f t="shared" si="13"/>
        <v>5977.1223682703067</v>
      </c>
      <c r="O91" s="11">
        <v>37.148865740739893</v>
      </c>
      <c r="P91" s="4">
        <v>81.148865740739893</v>
      </c>
      <c r="Q91" s="4">
        <v>150.14886574073989</v>
      </c>
      <c r="R91" s="4">
        <v>157.15486111111022</v>
      </c>
      <c r="S91" s="5">
        <v>1.3579362388367999</v>
      </c>
      <c r="T91" s="5">
        <v>44.098160991466195</v>
      </c>
      <c r="U91" s="5">
        <v>0</v>
      </c>
      <c r="V91" s="5">
        <v>0</v>
      </c>
      <c r="W91" s="4">
        <v>2998.1592565773299</v>
      </c>
      <c r="X91" s="4">
        <f t="shared" si="14"/>
        <v>6012.3185131546597</v>
      </c>
      <c r="Y91" s="4">
        <f t="shared" si="15"/>
        <v>6040.8957454120819</v>
      </c>
      <c r="Z91" s="11">
        <f t="shared" si="16"/>
        <v>-56.629069077419445</v>
      </c>
      <c r="AA91" s="4">
        <f t="shared" si="17"/>
        <v>-63.7733771417752</v>
      </c>
    </row>
    <row r="92" spans="1:27" x14ac:dyDescent="0.4">
      <c r="A92" s="1">
        <v>90</v>
      </c>
      <c r="B92" s="6" t="s">
        <v>40</v>
      </c>
      <c r="C92" s="6">
        <v>2018</v>
      </c>
      <c r="D92" s="6" t="s">
        <v>20</v>
      </c>
      <c r="E92" s="6">
        <v>308</v>
      </c>
      <c r="F92" s="4">
        <v>238.66559027778021</v>
      </c>
      <c r="G92" s="4">
        <v>290.66559027778021</v>
      </c>
      <c r="H92" s="5">
        <v>0.89704111370163098</v>
      </c>
      <c r="I92" s="5">
        <v>47.266548124266095</v>
      </c>
      <c r="J92" s="5">
        <v>0</v>
      </c>
      <c r="K92" s="5">
        <v>0</v>
      </c>
      <c r="L92" s="4">
        <v>3350.5816529804301</v>
      </c>
      <c r="M92" s="4">
        <f t="shared" si="12"/>
        <v>6713.1633059608603</v>
      </c>
      <c r="N92" s="4">
        <f t="shared" si="13"/>
        <v>6735.5439046587016</v>
      </c>
      <c r="O92" s="11">
        <v>213.66559027778021</v>
      </c>
      <c r="P92" s="4">
        <v>221.66559027778021</v>
      </c>
      <c r="Q92" s="4">
        <v>238.66559027778021</v>
      </c>
      <c r="R92" s="4">
        <v>290.66559027778021</v>
      </c>
      <c r="S92" s="5">
        <v>0.83777423883995206</v>
      </c>
      <c r="T92" s="5">
        <v>40.677090704860397</v>
      </c>
      <c r="U92" s="5">
        <v>0</v>
      </c>
      <c r="V92" s="5">
        <v>0</v>
      </c>
      <c r="W92" s="4">
        <v>3384.2792398373099</v>
      </c>
      <c r="X92" s="4">
        <f t="shared" si="14"/>
        <v>6784.5584796746198</v>
      </c>
      <c r="Y92" s="4">
        <f t="shared" si="15"/>
        <v>6814.399277938408</v>
      </c>
      <c r="Z92" s="11">
        <f t="shared" si="16"/>
        <v>-71.395173713759505</v>
      </c>
      <c r="AA92" s="4">
        <f t="shared" si="17"/>
        <v>-78.855373279706328</v>
      </c>
    </row>
    <row r="93" spans="1:27" x14ac:dyDescent="0.4">
      <c r="A93" s="1">
        <v>91</v>
      </c>
      <c r="B93" s="6" t="s">
        <v>40</v>
      </c>
      <c r="C93" s="6">
        <v>2019</v>
      </c>
      <c r="D93" s="6" t="s">
        <v>21</v>
      </c>
      <c r="E93" s="6">
        <v>348</v>
      </c>
      <c r="F93" s="4">
        <v>75.163611111110185</v>
      </c>
      <c r="G93" s="4">
        <v>88.163611111110185</v>
      </c>
      <c r="H93" s="5">
        <v>0.83532779703836002</v>
      </c>
      <c r="I93" s="5">
        <v>107.435420015548</v>
      </c>
      <c r="J93" s="5">
        <v>0</v>
      </c>
      <c r="K93" s="5">
        <v>1.15441694233847</v>
      </c>
      <c r="L93" s="4">
        <v>3448.4144744239902</v>
      </c>
      <c r="M93" s="4">
        <f t="shared" si="12"/>
        <v>6908.8289488479804</v>
      </c>
      <c r="N93" s="4">
        <f t="shared" si="13"/>
        <v>6931.9421637266269</v>
      </c>
      <c r="O93" s="11">
        <v>362.16361111111019</v>
      </c>
      <c r="P93" s="4">
        <v>370.16361111111019</v>
      </c>
      <c r="Q93" s="4">
        <v>440.16361111111019</v>
      </c>
      <c r="R93" s="4">
        <v>453.16361111111019</v>
      </c>
      <c r="S93" s="5">
        <v>0.83532779703836002</v>
      </c>
      <c r="T93" s="5">
        <v>107.435420015548</v>
      </c>
      <c r="U93" s="5">
        <v>0</v>
      </c>
      <c r="V93" s="5">
        <v>1.15441694233847</v>
      </c>
      <c r="W93" s="4">
        <v>3448.4144744239902</v>
      </c>
      <c r="X93" s="4">
        <f t="shared" si="14"/>
        <v>6912.8289488479804</v>
      </c>
      <c r="Y93" s="4">
        <f t="shared" si="15"/>
        <v>6943.6465686861766</v>
      </c>
      <c r="Z93" s="11">
        <f t="shared" si="16"/>
        <v>-4</v>
      </c>
      <c r="AA93" s="4">
        <f t="shared" si="17"/>
        <v>-11.70440495954972</v>
      </c>
    </row>
    <row r="94" spans="1:27" x14ac:dyDescent="0.4">
      <c r="A94" s="1">
        <v>92</v>
      </c>
      <c r="B94" s="6" t="s">
        <v>41</v>
      </c>
      <c r="C94" s="6">
        <v>2016</v>
      </c>
      <c r="D94" s="6" t="s">
        <v>20</v>
      </c>
      <c r="E94" s="6">
        <v>294</v>
      </c>
      <c r="F94" s="4">
        <v>224.16004629630015</v>
      </c>
      <c r="G94" s="4">
        <v>297.66802083333005</v>
      </c>
      <c r="H94" s="5">
        <v>3.1353650204478702</v>
      </c>
      <c r="I94" s="5">
        <v>25.259421582725103</v>
      </c>
      <c r="J94" s="5">
        <v>0</v>
      </c>
      <c r="K94" s="5">
        <v>0</v>
      </c>
      <c r="L94" s="4">
        <v>3527.2951930558002</v>
      </c>
      <c r="M94" s="4">
        <f t="shared" si="12"/>
        <v>7066.5903861116003</v>
      </c>
      <c r="N94" s="4">
        <f t="shared" si="13"/>
        <v>7088.6918647156326</v>
      </c>
      <c r="O94" s="11">
        <v>223.16004629630015</v>
      </c>
      <c r="P94" s="4">
        <v>231.16004629630015</v>
      </c>
      <c r="Q94" s="4">
        <v>282.16004629630015</v>
      </c>
      <c r="R94" s="4">
        <v>298.16004629630015</v>
      </c>
      <c r="S94" s="5">
        <v>3.1918303462836004</v>
      </c>
      <c r="T94" s="5">
        <v>79.187097204835098</v>
      </c>
      <c r="U94" s="5">
        <v>0</v>
      </c>
      <c r="V94" s="5">
        <v>0</v>
      </c>
      <c r="W94" s="4">
        <v>3359.2152528236902</v>
      </c>
      <c r="X94" s="4">
        <f t="shared" si="14"/>
        <v>6734.4305056473804</v>
      </c>
      <c r="Y94" s="4">
        <f t="shared" si="15"/>
        <v>6763.8991437860896</v>
      </c>
      <c r="Z94" s="11">
        <f t="shared" si="16"/>
        <v>332.1598804642199</v>
      </c>
      <c r="AA94" s="4">
        <f t="shared" si="17"/>
        <v>324.79272092954307</v>
      </c>
    </row>
    <row r="95" spans="1:27" x14ac:dyDescent="0.4">
      <c r="A95" s="1">
        <v>93</v>
      </c>
      <c r="B95" s="6" t="s">
        <v>41</v>
      </c>
      <c r="C95" s="6">
        <v>2017</v>
      </c>
      <c r="D95" s="6" t="s">
        <v>21</v>
      </c>
      <c r="E95" s="6">
        <v>435</v>
      </c>
      <c r="F95" s="4">
        <v>72.175381944439778</v>
      </c>
      <c r="G95" s="4">
        <v>99.175381944439778</v>
      </c>
      <c r="H95" s="5">
        <v>2.1266025742413195</v>
      </c>
      <c r="I95" s="5">
        <v>53.980357556787894</v>
      </c>
      <c r="J95" s="5">
        <v>0</v>
      </c>
      <c r="K95" s="5">
        <v>0.16494149034691499</v>
      </c>
      <c r="L95" s="4">
        <v>4740.66509751595</v>
      </c>
      <c r="M95" s="4">
        <f t="shared" si="12"/>
        <v>9493.3301950319001</v>
      </c>
      <c r="N95" s="4">
        <f t="shared" si="13"/>
        <v>9517.7822712184316</v>
      </c>
      <c r="O95" s="11">
        <v>72.175381944439778</v>
      </c>
      <c r="P95" s="4">
        <v>99.175381944439778</v>
      </c>
      <c r="Q95" s="4">
        <v>143.17538194443978</v>
      </c>
      <c r="R95" s="4">
        <v>150.17652777777994</v>
      </c>
      <c r="S95" s="5">
        <v>2.1254208466846101</v>
      </c>
      <c r="T95" s="5">
        <v>43.356096129509901</v>
      </c>
      <c r="U95" s="5">
        <v>0</v>
      </c>
      <c r="V95" s="5">
        <v>0</v>
      </c>
      <c r="W95" s="4">
        <v>4769.50795050943</v>
      </c>
      <c r="X95" s="4">
        <f t="shared" si="14"/>
        <v>9555.0159010188599</v>
      </c>
      <c r="Y95" s="4">
        <f t="shared" si="15"/>
        <v>9587.6186692675692</v>
      </c>
      <c r="Z95" s="11">
        <f t="shared" si="16"/>
        <v>-61.685705986959874</v>
      </c>
      <c r="AA95" s="4">
        <f t="shared" si="17"/>
        <v>-69.836398049137642</v>
      </c>
    </row>
    <row r="96" spans="1:27" x14ac:dyDescent="0.4">
      <c r="A96" s="1">
        <v>94</v>
      </c>
      <c r="B96" s="6" t="s">
        <v>42</v>
      </c>
      <c r="C96" s="6">
        <v>2017</v>
      </c>
      <c r="D96" s="6" t="s">
        <v>20</v>
      </c>
      <c r="E96" s="6">
        <v>370</v>
      </c>
      <c r="F96" s="4">
        <v>232.16336805556011</v>
      </c>
      <c r="G96" s="4">
        <v>245.16336805556011</v>
      </c>
      <c r="H96" s="5">
        <v>2.8865944166483999</v>
      </c>
      <c r="I96" s="5">
        <v>55.797210999500606</v>
      </c>
      <c r="J96" s="5">
        <v>0</v>
      </c>
      <c r="K96" s="5">
        <v>0</v>
      </c>
      <c r="L96" s="4">
        <v>4073.4148761352099</v>
      </c>
      <c r="M96" s="4">
        <f t="shared" si="12"/>
        <v>8158.8297522704197</v>
      </c>
      <c r="N96" s="4">
        <f t="shared" si="13"/>
        <v>8182.3107703042497</v>
      </c>
      <c r="O96" s="11">
        <v>232.16336805556011</v>
      </c>
      <c r="P96" s="4">
        <v>245.16336805556011</v>
      </c>
      <c r="Q96" s="4">
        <v>298.16336805556011</v>
      </c>
      <c r="R96" s="4">
        <v>306.16336805556011</v>
      </c>
      <c r="S96" s="5">
        <v>2.6218286017585202</v>
      </c>
      <c r="T96" s="5">
        <v>37.322359116231901</v>
      </c>
      <c r="U96" s="5">
        <v>0</v>
      </c>
      <c r="V96" s="5">
        <v>0</v>
      </c>
      <c r="W96" s="4">
        <v>4071.4610642156199</v>
      </c>
      <c r="X96" s="4">
        <f t="shared" si="14"/>
        <v>8158.9221284312398</v>
      </c>
      <c r="Y96" s="4">
        <f t="shared" si="15"/>
        <v>8190.2301524763461</v>
      </c>
      <c r="Z96" s="11">
        <f t="shared" si="16"/>
        <v>-9.237616082009481E-2</v>
      </c>
      <c r="AA96" s="4">
        <f t="shared" si="17"/>
        <v>-7.9193821720964479</v>
      </c>
    </row>
    <row r="97" spans="1:27" x14ac:dyDescent="0.4">
      <c r="A97" s="1">
        <v>95</v>
      </c>
      <c r="B97" s="6" t="s">
        <v>42</v>
      </c>
      <c r="C97" s="6">
        <v>2018</v>
      </c>
      <c r="D97" s="6" t="s">
        <v>21</v>
      </c>
      <c r="E97" s="6">
        <v>359</v>
      </c>
      <c r="F97" s="4">
        <v>73.201400462960009</v>
      </c>
      <c r="G97" s="4">
        <v>81.201400462960009</v>
      </c>
      <c r="H97" s="5">
        <v>2.8716449051973303</v>
      </c>
      <c r="I97" s="5">
        <v>78.611509524699699</v>
      </c>
      <c r="J97" s="5">
        <v>0</v>
      </c>
      <c r="K97" s="5">
        <v>0.16794053784791799</v>
      </c>
      <c r="L97" s="4">
        <v>3930.8016531783501</v>
      </c>
      <c r="M97" s="4">
        <f t="shared" si="12"/>
        <v>7873.6033063567002</v>
      </c>
      <c r="N97" s="4">
        <f t="shared" si="13"/>
        <v>7896.9032406876295</v>
      </c>
      <c r="O97" s="11">
        <v>73.201400462960009</v>
      </c>
      <c r="P97" s="4">
        <v>81.201400462960009</v>
      </c>
      <c r="Q97" s="4">
        <v>131.20140046296001</v>
      </c>
      <c r="R97" s="4">
        <v>139.20140046296001</v>
      </c>
      <c r="S97" s="5">
        <v>2.5287415312984898</v>
      </c>
      <c r="T97" s="5">
        <v>43.152746739265901</v>
      </c>
      <c r="U97" s="5">
        <v>0</v>
      </c>
      <c r="V97" s="5">
        <v>0</v>
      </c>
      <c r="W97" s="4">
        <v>3924.3415604973402</v>
      </c>
      <c r="X97" s="4">
        <f t="shared" si="14"/>
        <v>7864.6831209946804</v>
      </c>
      <c r="Y97" s="4">
        <f t="shared" si="15"/>
        <v>7895.7497001025868</v>
      </c>
      <c r="Z97" s="11">
        <f t="shared" si="16"/>
        <v>8.9201853620197653</v>
      </c>
      <c r="AA97" s="4">
        <f t="shared" si="17"/>
        <v>1.1535405850427196</v>
      </c>
    </row>
    <row r="98" spans="1:27" x14ac:dyDescent="0.4">
      <c r="A98" s="1">
        <v>96</v>
      </c>
      <c r="B98" s="6" t="s">
        <v>43</v>
      </c>
      <c r="C98" s="6">
        <v>2017</v>
      </c>
      <c r="D98" s="6" t="s">
        <v>20</v>
      </c>
      <c r="E98" s="6">
        <v>494</v>
      </c>
      <c r="F98" s="4">
        <v>218.66681712963009</v>
      </c>
      <c r="G98" s="4">
        <v>368.66681712963009</v>
      </c>
      <c r="H98" s="5">
        <v>1.0919169341203401</v>
      </c>
      <c r="I98" s="5">
        <v>6.6275059383489605</v>
      </c>
      <c r="J98" s="5">
        <v>0</v>
      </c>
      <c r="K98" s="5">
        <v>0</v>
      </c>
      <c r="L98" s="4">
        <v>5446.4803570654203</v>
      </c>
      <c r="M98" s="4">
        <f t="shared" si="12"/>
        <v>10904.960714130841</v>
      </c>
      <c r="N98" s="4">
        <f t="shared" si="13"/>
        <v>10930.175927233968</v>
      </c>
      <c r="O98" s="11">
        <v>234.66681712963009</v>
      </c>
      <c r="P98" s="4">
        <v>268.66681712963009</v>
      </c>
      <c r="Q98" s="4">
        <v>321.66681712963009</v>
      </c>
      <c r="R98" s="4">
        <v>368.66681712963009</v>
      </c>
      <c r="S98" s="5">
        <v>1.6671774933725803</v>
      </c>
      <c r="T98" s="5">
        <v>10.495119929935699</v>
      </c>
      <c r="U98" s="5">
        <v>0</v>
      </c>
      <c r="V98" s="5">
        <v>0</v>
      </c>
      <c r="W98" s="4">
        <v>5390.7566295815896</v>
      </c>
      <c r="X98" s="4">
        <f t="shared" si="14"/>
        <v>10797.513259163179</v>
      </c>
      <c r="Y98" s="4">
        <f t="shared" si="15"/>
        <v>10831.133543300683</v>
      </c>
      <c r="Z98" s="11">
        <f t="shared" si="16"/>
        <v>107.44745496766154</v>
      </c>
      <c r="AA98" s="4">
        <f t="shared" si="17"/>
        <v>99.042383933285237</v>
      </c>
    </row>
    <row r="99" spans="1:27" x14ac:dyDescent="0.4">
      <c r="A99" s="1">
        <v>97</v>
      </c>
      <c r="B99" s="6" t="s">
        <v>43</v>
      </c>
      <c r="C99" s="6">
        <v>2018</v>
      </c>
      <c r="D99" s="6" t="s">
        <v>21</v>
      </c>
      <c r="E99" s="6">
        <v>234</v>
      </c>
      <c r="F99" s="4">
        <v>66.670474537039809</v>
      </c>
      <c r="G99" s="4">
        <v>84.670474537039809</v>
      </c>
      <c r="H99" s="5">
        <v>2.3016216821584199</v>
      </c>
      <c r="I99" s="5">
        <v>34.580178814732797</v>
      </c>
      <c r="J99" s="5">
        <v>0</v>
      </c>
      <c r="K99" s="5">
        <v>0</v>
      </c>
      <c r="L99" s="4">
        <v>2578.1854913227799</v>
      </c>
      <c r="M99" s="4">
        <f t="shared" ref="M99:M101" si="18">2*L99+2*6</f>
        <v>5168.3709826455597</v>
      </c>
      <c r="N99" s="4">
        <f t="shared" si="13"/>
        <v>5189.1029093377056</v>
      </c>
      <c r="O99" s="11">
        <v>66.670474537039809</v>
      </c>
      <c r="P99" s="4">
        <v>84.670474537039809</v>
      </c>
      <c r="Q99" s="4">
        <v>131.67047453703981</v>
      </c>
      <c r="R99" s="4">
        <v>139.67047453703981</v>
      </c>
      <c r="S99" s="5">
        <v>2.0894862586357696</v>
      </c>
      <c r="T99" s="5">
        <v>25.077477931737803</v>
      </c>
      <c r="U99" s="5">
        <v>0</v>
      </c>
      <c r="V99" s="5">
        <v>0</v>
      </c>
      <c r="W99" s="4">
        <v>2588.8663143363401</v>
      </c>
      <c r="X99" s="4">
        <f t="shared" ref="X99:X101" si="19">2*W99+2*8</f>
        <v>5193.7326286726802</v>
      </c>
      <c r="Y99" s="4">
        <f t="shared" si="15"/>
        <v>5221.375197595542</v>
      </c>
      <c r="Z99" s="11">
        <f t="shared" si="16"/>
        <v>-25.361646027120514</v>
      </c>
      <c r="AA99" s="4">
        <f t="shared" si="17"/>
        <v>-32.272288257836408</v>
      </c>
    </row>
    <row r="100" spans="1:27" x14ac:dyDescent="0.4">
      <c r="A100" s="1">
        <v>98</v>
      </c>
      <c r="B100" s="6" t="s">
        <v>43</v>
      </c>
      <c r="C100" s="6">
        <v>2018</v>
      </c>
      <c r="D100" s="6" t="s">
        <v>20</v>
      </c>
      <c r="E100" s="6">
        <v>503</v>
      </c>
      <c r="F100" s="4">
        <v>217.66699074073995</v>
      </c>
      <c r="G100" s="4">
        <v>238.66699074073995</v>
      </c>
      <c r="H100" s="5">
        <v>3.0934826190950799</v>
      </c>
      <c r="I100" s="5">
        <v>27.422749257579703</v>
      </c>
      <c r="J100" s="5">
        <v>0</v>
      </c>
      <c r="K100" s="5">
        <v>4.2210448995506104E-3</v>
      </c>
      <c r="L100" s="4">
        <v>5566.2259053737098</v>
      </c>
      <c r="M100" s="4">
        <f t="shared" si="18"/>
        <v>11144.45181074742</v>
      </c>
      <c r="N100" s="4">
        <f t="shared" si="13"/>
        <v>11169.775351768018</v>
      </c>
      <c r="O100" s="11">
        <v>217.66699074073995</v>
      </c>
      <c r="P100" s="4">
        <v>238.66699074073995</v>
      </c>
      <c r="Q100" s="4">
        <v>257.66699074073995</v>
      </c>
      <c r="R100" s="4">
        <v>266.66699074073995</v>
      </c>
      <c r="S100" s="5">
        <v>2.7257598500023401</v>
      </c>
      <c r="T100" s="5">
        <v>21.913426931720998</v>
      </c>
      <c r="U100" s="5">
        <v>0</v>
      </c>
      <c r="V100" s="5">
        <v>6.0183669957667003E-2</v>
      </c>
      <c r="W100" s="4">
        <v>5540.6769697162999</v>
      </c>
      <c r="X100" s="4">
        <f t="shared" si="19"/>
        <v>11097.3539394326</v>
      </c>
      <c r="Y100" s="4">
        <f t="shared" si="15"/>
        <v>11131.118660793398</v>
      </c>
      <c r="Z100" s="11">
        <f t="shared" si="16"/>
        <v>47.097871314819713</v>
      </c>
      <c r="AA100" s="4">
        <f t="shared" si="17"/>
        <v>38.656690974619778</v>
      </c>
    </row>
    <row r="101" spans="1:27" x14ac:dyDescent="0.4">
      <c r="A101" s="1">
        <v>99</v>
      </c>
      <c r="B101" s="6" t="s">
        <v>43</v>
      </c>
      <c r="C101" s="6">
        <v>2019</v>
      </c>
      <c r="D101" s="6" t="s">
        <v>21</v>
      </c>
      <c r="E101" s="6">
        <v>225</v>
      </c>
      <c r="F101" s="4">
        <v>61.667951388889833</v>
      </c>
      <c r="G101" s="4">
        <v>79.667951388889833</v>
      </c>
      <c r="H101" s="5">
        <v>1.6903185870281399</v>
      </c>
      <c r="I101" s="5">
        <v>19.5365696737699</v>
      </c>
      <c r="J101" s="5">
        <v>0</v>
      </c>
      <c r="K101" s="5">
        <v>0</v>
      </c>
      <c r="L101" s="4">
        <v>2401.96626392604</v>
      </c>
      <c r="M101" s="4">
        <f t="shared" si="18"/>
        <v>4815.9325278520801</v>
      </c>
      <c r="N101" s="4">
        <f t="shared" si="13"/>
        <v>4836.4291302653064</v>
      </c>
      <c r="O101" s="11">
        <v>61.667951388889833</v>
      </c>
      <c r="P101" s="4">
        <v>79.667951388889833</v>
      </c>
      <c r="Q101" s="4">
        <v>148.66795138888983</v>
      </c>
      <c r="R101" s="4">
        <v>156.66501157406992</v>
      </c>
      <c r="S101" s="5">
        <v>1.5848189689304601</v>
      </c>
      <c r="T101" s="5">
        <v>14.255959518822298</v>
      </c>
      <c r="U101" s="5">
        <v>0</v>
      </c>
      <c r="V101" s="5">
        <v>0</v>
      </c>
      <c r="W101" s="4">
        <v>2413.7810488533701</v>
      </c>
      <c r="X101" s="4">
        <f t="shared" si="19"/>
        <v>4843.5620977067401</v>
      </c>
      <c r="Y101" s="4">
        <f t="shared" si="15"/>
        <v>4870.8909009243753</v>
      </c>
      <c r="Z101" s="11">
        <f t="shared" si="16"/>
        <v>-27.629569854660076</v>
      </c>
      <c r="AA101" s="4">
        <f t="shared" si="17"/>
        <v>-34.461770659068861</v>
      </c>
    </row>
    <row r="102" spans="1:27" x14ac:dyDescent="0.4">
      <c r="B102" s="6"/>
      <c r="C102" s="6"/>
      <c r="D102" s="6"/>
      <c r="E102" s="6"/>
      <c r="H102" s="5"/>
      <c r="I102" s="5"/>
      <c r="J102" s="5"/>
      <c r="K102" s="5"/>
      <c r="L102" s="4"/>
      <c r="S102" s="5"/>
      <c r="T102" s="5"/>
      <c r="U102" s="5"/>
      <c r="V102" s="5"/>
      <c r="W102" s="4"/>
      <c r="Z102" s="11"/>
      <c r="AA102" s="4"/>
    </row>
    <row r="103" spans="1:27" x14ac:dyDescent="0.4">
      <c r="B103" s="6"/>
      <c r="C103" s="6"/>
      <c r="D103" s="6"/>
      <c r="E103" s="6"/>
      <c r="H103" s="5"/>
      <c r="I103" s="5"/>
      <c r="J103" s="5"/>
      <c r="K103" s="5"/>
      <c r="L103" s="4"/>
      <c r="S103" s="5"/>
      <c r="T103" s="5"/>
      <c r="U103" s="5"/>
      <c r="V103" s="5"/>
      <c r="W103" s="4"/>
      <c r="Z103" s="11"/>
      <c r="AA103" s="4"/>
    </row>
    <row r="104" spans="1:27" x14ac:dyDescent="0.4">
      <c r="B104" s="6"/>
      <c r="C104" s="6"/>
      <c r="D104" s="6"/>
      <c r="E104" s="6"/>
      <c r="H104" s="5"/>
      <c r="I104" s="5"/>
      <c r="J104" s="5"/>
      <c r="K104" s="5"/>
      <c r="L104" s="4"/>
      <c r="S104" s="5"/>
      <c r="T104" s="5"/>
      <c r="U104" s="5"/>
      <c r="V104" s="5"/>
      <c r="W104" s="4"/>
      <c r="Z104" s="11"/>
      <c r="AA104" s="4"/>
    </row>
    <row r="105" spans="1:27" x14ac:dyDescent="0.4">
      <c r="B105" s="6"/>
      <c r="C105" s="6"/>
      <c r="D105" s="6"/>
      <c r="E105" s="6"/>
      <c r="H105" s="5"/>
      <c r="I105" s="5"/>
      <c r="J105" s="5"/>
      <c r="K105" s="5"/>
      <c r="L105" s="4"/>
      <c r="S105" s="5"/>
      <c r="T105" s="5"/>
      <c r="U105" s="5"/>
      <c r="V105" s="5"/>
      <c r="W105" s="4"/>
      <c r="Z105" s="11"/>
      <c r="AA105" s="4"/>
    </row>
  </sheetData>
  <sortState xmlns:xlrd2="http://schemas.microsoft.com/office/spreadsheetml/2017/richdata2" ref="A3:AA101">
    <sortCondition ref="A3:A101"/>
  </sortState>
  <mergeCells count="9">
    <mergeCell ref="Z1:Z2"/>
    <mergeCell ref="AA1:AA2"/>
    <mergeCell ref="A1:A2"/>
    <mergeCell ref="B1:B2"/>
    <mergeCell ref="C1:C2"/>
    <mergeCell ref="D1:D2"/>
    <mergeCell ref="E1:E2"/>
    <mergeCell ref="F1:N1"/>
    <mergeCell ref="O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E244-8132-4775-83B0-2694F3911E21}">
  <dimension ref="A1:AA10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9" sqref="F29"/>
    </sheetView>
  </sheetViews>
  <sheetFormatPr defaultRowHeight="12.3" x14ac:dyDescent="0.4"/>
  <cols>
    <col min="1" max="1" width="3.27734375" style="1" bestFit="1" customWidth="1"/>
    <col min="2" max="2" width="8.109375" style="1" bestFit="1" customWidth="1"/>
    <col min="3" max="3" width="4.94140625" style="1" customWidth="1"/>
    <col min="4" max="4" width="7.44140625" style="1" bestFit="1" customWidth="1"/>
    <col min="5" max="5" width="7.44140625" style="1" customWidth="1"/>
    <col min="6" max="7" width="8.21875" style="4" bestFit="1" customWidth="1"/>
    <col min="8" max="9" width="9" style="1" bestFit="1" customWidth="1"/>
    <col min="10" max="11" width="7.27734375" style="1" bestFit="1" customWidth="1"/>
    <col min="12" max="12" width="10.88671875" style="1" customWidth="1"/>
    <col min="13" max="14" width="8.27734375" style="4" bestFit="1" customWidth="1"/>
    <col min="15" max="15" width="8.21875" style="11" bestFit="1" customWidth="1"/>
    <col min="16" max="18" width="8.21875" style="4" bestFit="1" customWidth="1"/>
    <col min="19" max="20" width="9" style="1" bestFit="1" customWidth="1"/>
    <col min="21" max="22" width="7.27734375" style="1" bestFit="1" customWidth="1"/>
    <col min="23" max="23" width="10.88671875" style="1" bestFit="1" customWidth="1"/>
    <col min="24" max="24" width="7.71875" style="4" bestFit="1" customWidth="1"/>
    <col min="25" max="25" width="6.5" style="4" bestFit="1" customWidth="1"/>
    <col min="26" max="26" width="7.27734375" style="12" customWidth="1"/>
    <col min="27" max="27" width="7.27734375" style="1" bestFit="1" customWidth="1"/>
    <col min="28" max="16384" width="8.88671875" style="1"/>
  </cols>
  <sheetData>
    <row r="1" spans="1:27" s="2" customFormat="1" x14ac:dyDescent="0.4">
      <c r="A1" s="21" t="s">
        <v>125</v>
      </c>
      <c r="B1" s="21" t="s">
        <v>0</v>
      </c>
      <c r="C1" s="21" t="s">
        <v>18</v>
      </c>
      <c r="D1" s="21" t="s">
        <v>19</v>
      </c>
      <c r="E1" s="21" t="s">
        <v>44</v>
      </c>
      <c r="F1" s="21" t="s">
        <v>114</v>
      </c>
      <c r="G1" s="21"/>
      <c r="H1" s="21"/>
      <c r="I1" s="21"/>
      <c r="J1" s="21"/>
      <c r="K1" s="21"/>
      <c r="L1" s="21"/>
      <c r="M1" s="21"/>
      <c r="N1" s="21"/>
      <c r="O1" s="21" t="s">
        <v>115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2" t="s">
        <v>12</v>
      </c>
      <c r="AA1" s="21" t="s">
        <v>13</v>
      </c>
    </row>
    <row r="2" spans="1:27" s="2" customFormat="1" x14ac:dyDescent="0.4">
      <c r="A2" s="21"/>
      <c r="B2" s="21"/>
      <c r="C2" s="21"/>
      <c r="D2" s="21"/>
      <c r="E2" s="21"/>
      <c r="F2" s="3" t="s">
        <v>3</v>
      </c>
      <c r="G2" s="3" t="s">
        <v>4</v>
      </c>
      <c r="H2" s="2" t="s">
        <v>130</v>
      </c>
      <c r="I2" s="2" t="s">
        <v>131</v>
      </c>
      <c r="J2" s="2" t="s">
        <v>5</v>
      </c>
      <c r="K2" s="2" t="s">
        <v>6</v>
      </c>
      <c r="L2" s="2" t="s">
        <v>9</v>
      </c>
      <c r="M2" s="3" t="s">
        <v>10</v>
      </c>
      <c r="N2" s="3" t="s">
        <v>11</v>
      </c>
      <c r="O2" s="14" t="s">
        <v>3</v>
      </c>
      <c r="P2" s="3" t="s">
        <v>4</v>
      </c>
      <c r="Q2" s="3" t="s">
        <v>7</v>
      </c>
      <c r="R2" s="3" t="s">
        <v>8</v>
      </c>
      <c r="S2" s="2" t="s">
        <v>130</v>
      </c>
      <c r="T2" s="2" t="s">
        <v>131</v>
      </c>
      <c r="U2" s="2" t="s">
        <v>5</v>
      </c>
      <c r="V2" s="2" t="s">
        <v>6</v>
      </c>
      <c r="W2" s="2" t="s">
        <v>9</v>
      </c>
      <c r="X2" s="3" t="s">
        <v>10</v>
      </c>
      <c r="Y2" s="3" t="s">
        <v>11</v>
      </c>
      <c r="Z2" s="22"/>
      <c r="AA2" s="21"/>
    </row>
    <row r="3" spans="1:27" x14ac:dyDescent="0.4">
      <c r="A3" s="1">
        <v>1</v>
      </c>
      <c r="B3" s="6" t="s">
        <v>22</v>
      </c>
      <c r="C3" s="6">
        <v>2013</v>
      </c>
      <c r="D3" s="6" t="s">
        <v>20</v>
      </c>
      <c r="E3" s="6">
        <v>174</v>
      </c>
      <c r="F3" s="4">
        <v>232.66650462963003</v>
      </c>
      <c r="G3" s="4">
        <v>345.66650462963003</v>
      </c>
      <c r="H3" s="5">
        <v>2.1280770954770603</v>
      </c>
      <c r="I3" s="5">
        <v>36.028504908393899</v>
      </c>
      <c r="J3" s="5">
        <v>0</v>
      </c>
      <c r="K3" s="5">
        <v>0</v>
      </c>
      <c r="L3" s="4">
        <v>2104.25012772936</v>
      </c>
      <c r="M3" s="4">
        <f t="shared" ref="M3:M34" si="0">2*L3+2*6</f>
        <v>4220.5002554587199</v>
      </c>
      <c r="N3" s="4">
        <f t="shared" ref="N3:N34" si="1">L3*2+6*LN(E3)</f>
        <v>4239.4545872540075</v>
      </c>
      <c r="O3" s="11">
        <v>232.66650462963003</v>
      </c>
      <c r="P3" s="4">
        <v>254.66650462963003</v>
      </c>
      <c r="Q3" s="4">
        <v>296.66650462963003</v>
      </c>
      <c r="R3" s="4">
        <v>346.66342592592991</v>
      </c>
      <c r="S3" s="5">
        <v>2.5067057542214002</v>
      </c>
      <c r="T3" s="5">
        <v>64.016115259706993</v>
      </c>
      <c r="U3" s="5">
        <v>0</v>
      </c>
      <c r="V3" s="5">
        <v>0</v>
      </c>
      <c r="W3" s="4">
        <v>2029.4052149459501</v>
      </c>
      <c r="X3" s="4">
        <f t="shared" ref="X3:X34" si="2">2*W3+2*8</f>
        <v>4074.8104298919002</v>
      </c>
      <c r="Y3" s="4">
        <f t="shared" ref="Y3:Y34" si="3">W3*2+8*LN(E3)</f>
        <v>4100.0828722856168</v>
      </c>
      <c r="Z3" s="11">
        <f t="shared" ref="Z3:Z34" si="4">M3-X3</f>
        <v>145.68982556681976</v>
      </c>
      <c r="AA3" s="4">
        <f t="shared" ref="AA3:AA34" si="5">N3-Y3</f>
        <v>139.37171496839073</v>
      </c>
    </row>
    <row r="4" spans="1:27" x14ac:dyDescent="0.4">
      <c r="A4" s="1">
        <v>2</v>
      </c>
      <c r="B4" s="6" t="s">
        <v>22</v>
      </c>
      <c r="C4" s="6">
        <v>2014</v>
      </c>
      <c r="D4" s="6" t="s">
        <v>21</v>
      </c>
      <c r="E4" s="6">
        <v>144</v>
      </c>
      <c r="F4" s="4">
        <v>78.661157407409974</v>
      </c>
      <c r="G4" s="4">
        <v>111.66768518519007</v>
      </c>
      <c r="H4" s="5">
        <v>7.05998875172161</v>
      </c>
      <c r="I4" s="5">
        <v>83.790104906531198</v>
      </c>
      <c r="J4" s="5">
        <v>0</v>
      </c>
      <c r="K4" s="5">
        <v>0.41004719244959298</v>
      </c>
      <c r="L4" s="4">
        <v>1770.28742481412</v>
      </c>
      <c r="M4" s="4">
        <f t="shared" si="0"/>
        <v>3552.5748496282399</v>
      </c>
      <c r="N4" s="4">
        <f t="shared" si="1"/>
        <v>3570.3937294256957</v>
      </c>
      <c r="O4" s="11">
        <v>348.66115740740997</v>
      </c>
      <c r="P4" s="4">
        <v>356.66115740740997</v>
      </c>
      <c r="Q4" s="4">
        <v>443.66115740740997</v>
      </c>
      <c r="R4" s="4">
        <v>476.66768518519007</v>
      </c>
      <c r="S4" s="5">
        <v>6.1405075897439794</v>
      </c>
      <c r="T4" s="5">
        <v>72.713762460904292</v>
      </c>
      <c r="U4" s="5">
        <v>0</v>
      </c>
      <c r="V4" s="5">
        <v>0.27702678071060299</v>
      </c>
      <c r="W4" s="4">
        <v>1768.6026960029301</v>
      </c>
      <c r="X4" s="4">
        <f t="shared" si="2"/>
        <v>3553.2053920058602</v>
      </c>
      <c r="Y4" s="4">
        <f t="shared" si="3"/>
        <v>3576.9638984024682</v>
      </c>
      <c r="Z4" s="11">
        <f t="shared" si="4"/>
        <v>-0.63054237762025878</v>
      </c>
      <c r="AA4" s="4">
        <f t="shared" si="5"/>
        <v>-6.5701689767724929</v>
      </c>
    </row>
    <row r="5" spans="1:27" x14ac:dyDescent="0.4">
      <c r="A5" s="1">
        <v>3</v>
      </c>
      <c r="B5" s="6" t="s">
        <v>23</v>
      </c>
      <c r="C5" s="6">
        <v>2013</v>
      </c>
      <c r="D5" s="6" t="s">
        <v>20</v>
      </c>
      <c r="E5" s="6">
        <v>205</v>
      </c>
      <c r="F5" s="4">
        <v>225.66796296296002</v>
      </c>
      <c r="G5" s="4">
        <v>306.66796296296002</v>
      </c>
      <c r="H5" s="5">
        <v>1.56289714614765</v>
      </c>
      <c r="I5" s="5">
        <v>60.100008439372601</v>
      </c>
      <c r="J5" s="5">
        <v>0</v>
      </c>
      <c r="K5" s="5">
        <v>0.14042258846602801</v>
      </c>
      <c r="L5" s="4">
        <v>2386.6842392192798</v>
      </c>
      <c r="M5" s="4">
        <f t="shared" si="0"/>
        <v>4785.3684784385596</v>
      </c>
      <c r="N5" s="4">
        <f t="shared" si="1"/>
        <v>4805.3065383133899</v>
      </c>
      <c r="O5" s="11">
        <v>225.66796296296002</v>
      </c>
      <c r="P5" s="4">
        <v>265.66796296296002</v>
      </c>
      <c r="Q5" s="4">
        <v>288.66796296296002</v>
      </c>
      <c r="R5" s="4">
        <v>306.66796296296002</v>
      </c>
      <c r="S5" s="5">
        <v>1.7860178830988001</v>
      </c>
      <c r="T5" s="5">
        <v>83.144022144968901</v>
      </c>
      <c r="U5" s="5">
        <v>0</v>
      </c>
      <c r="V5" s="5">
        <v>0.39977760543648899</v>
      </c>
      <c r="W5" s="4">
        <v>2338.4890286918198</v>
      </c>
      <c r="X5" s="4">
        <f t="shared" si="2"/>
        <v>4692.9780573836397</v>
      </c>
      <c r="Y5" s="4">
        <f t="shared" si="3"/>
        <v>4719.562137216747</v>
      </c>
      <c r="Z5" s="11">
        <f t="shared" si="4"/>
        <v>92.390421054919898</v>
      </c>
      <c r="AA5" s="4">
        <f t="shared" si="5"/>
        <v>85.744401096642832</v>
      </c>
    </row>
    <row r="6" spans="1:27" x14ac:dyDescent="0.4">
      <c r="A6" s="1">
        <v>4</v>
      </c>
      <c r="B6" s="6" t="s">
        <v>23</v>
      </c>
      <c r="C6" s="6">
        <v>2014</v>
      </c>
      <c r="D6" s="6" t="s">
        <v>21</v>
      </c>
      <c r="E6" s="6">
        <v>158</v>
      </c>
      <c r="F6" s="4">
        <v>67.657164351850042</v>
      </c>
      <c r="G6" s="4">
        <v>88.657164351850042</v>
      </c>
      <c r="H6" s="5">
        <v>1.13474869450035</v>
      </c>
      <c r="I6" s="5">
        <v>149.36723647021103</v>
      </c>
      <c r="J6" s="5">
        <v>0</v>
      </c>
      <c r="K6" s="5">
        <v>0.69003617258689998</v>
      </c>
      <c r="L6" s="4">
        <v>1660.1270412621</v>
      </c>
      <c r="M6" s="4">
        <f t="shared" si="0"/>
        <v>3332.2540825241999</v>
      </c>
      <c r="N6" s="4">
        <f t="shared" si="1"/>
        <v>3350.6296527223617</v>
      </c>
      <c r="O6" s="11">
        <v>30.657164351850042</v>
      </c>
      <c r="P6" s="4">
        <v>38.657164351850042</v>
      </c>
      <c r="Q6" s="4">
        <v>67.657164351850042</v>
      </c>
      <c r="R6" s="4">
        <v>88.657164351850042</v>
      </c>
      <c r="S6" s="5">
        <v>1.0578629561055199</v>
      </c>
      <c r="T6" s="5">
        <v>112.459758075556</v>
      </c>
      <c r="U6" s="5">
        <v>0</v>
      </c>
      <c r="V6" s="5">
        <v>0.17385213704341401</v>
      </c>
      <c r="W6" s="4">
        <v>1679.4062712134801</v>
      </c>
      <c r="X6" s="4">
        <f t="shared" si="2"/>
        <v>3374.8125424269601</v>
      </c>
      <c r="Y6" s="4">
        <f t="shared" si="3"/>
        <v>3399.313302691176</v>
      </c>
      <c r="Z6" s="11">
        <f t="shared" si="4"/>
        <v>-42.558459902760205</v>
      </c>
      <c r="AA6" s="4">
        <f t="shared" si="5"/>
        <v>-48.683649968814279</v>
      </c>
    </row>
    <row r="7" spans="1:27" x14ac:dyDescent="0.4">
      <c r="A7" s="1">
        <v>5</v>
      </c>
      <c r="B7" s="6" t="s">
        <v>23</v>
      </c>
      <c r="C7" s="6">
        <v>2014</v>
      </c>
      <c r="D7" s="6" t="s">
        <v>20</v>
      </c>
      <c r="E7" s="6">
        <v>276</v>
      </c>
      <c r="F7" s="4">
        <v>292.66700231480991</v>
      </c>
      <c r="G7" s="4">
        <v>311.66700231480991</v>
      </c>
      <c r="H7" s="5">
        <v>9.5787221492461505</v>
      </c>
      <c r="I7" s="5">
        <v>166.21073586181402</v>
      </c>
      <c r="J7" s="5">
        <v>0</v>
      </c>
      <c r="K7" s="5">
        <v>1.2562673421834301</v>
      </c>
      <c r="L7" s="4">
        <v>3362.9314407719999</v>
      </c>
      <c r="M7" s="4">
        <f t="shared" si="0"/>
        <v>6737.8628815439997</v>
      </c>
      <c r="N7" s="4">
        <f t="shared" si="1"/>
        <v>6759.5852867383028</v>
      </c>
      <c r="O7" s="11">
        <v>291.66700231480991</v>
      </c>
      <c r="P7" s="4">
        <v>311.66700231480991</v>
      </c>
      <c r="Q7" s="4">
        <v>426.66700231480991</v>
      </c>
      <c r="R7" s="4">
        <v>434.66542824074008</v>
      </c>
      <c r="S7" s="5">
        <v>5.9710724487040601</v>
      </c>
      <c r="T7" s="5">
        <v>148.34636247877401</v>
      </c>
      <c r="U7" s="5">
        <v>0</v>
      </c>
      <c r="V7" s="5">
        <v>0.85644978728672505</v>
      </c>
      <c r="W7" s="4">
        <v>3269.5315248218599</v>
      </c>
      <c r="X7" s="4">
        <f t="shared" si="2"/>
        <v>6555.0630496437198</v>
      </c>
      <c r="Y7" s="4">
        <f t="shared" si="3"/>
        <v>6584.0262565694566</v>
      </c>
      <c r="Z7" s="11">
        <f t="shared" si="4"/>
        <v>182.79983190027997</v>
      </c>
      <c r="AA7" s="4">
        <f t="shared" si="5"/>
        <v>175.55903016884622</v>
      </c>
    </row>
    <row r="8" spans="1:27" x14ac:dyDescent="0.4">
      <c r="A8" s="1">
        <v>6</v>
      </c>
      <c r="B8" s="6" t="s">
        <v>23</v>
      </c>
      <c r="C8" s="6">
        <v>2015</v>
      </c>
      <c r="D8" s="6" t="s">
        <v>21</v>
      </c>
      <c r="E8" s="6">
        <v>86</v>
      </c>
      <c r="F8" s="4">
        <v>73.666284722220098</v>
      </c>
      <c r="G8" s="4">
        <v>84.666284722220098</v>
      </c>
      <c r="H8" s="5">
        <v>1.2999493923255301</v>
      </c>
      <c r="I8" s="5">
        <v>279.13826893660405</v>
      </c>
      <c r="J8" s="5">
        <v>0</v>
      </c>
      <c r="K8" s="5">
        <v>3.31455640670612</v>
      </c>
      <c r="L8" s="4">
        <v>909.78611452661801</v>
      </c>
      <c r="M8" s="4">
        <f t="shared" si="0"/>
        <v>1831.572229053236</v>
      </c>
      <c r="N8" s="4">
        <f t="shared" si="1"/>
        <v>1846.2983128307571</v>
      </c>
      <c r="O8" s="11">
        <v>73.666284722220098</v>
      </c>
      <c r="P8" s="4">
        <v>84.666284722220098</v>
      </c>
      <c r="Q8" s="4">
        <v>138.6662847222201</v>
      </c>
      <c r="R8" s="4">
        <v>145.66694444444011</v>
      </c>
      <c r="S8" s="5">
        <v>1.14519112065621</v>
      </c>
      <c r="T8" s="5">
        <v>171.32385917666602</v>
      </c>
      <c r="U8" s="5">
        <v>0</v>
      </c>
      <c r="V8" s="5">
        <v>0.56401563665226295</v>
      </c>
      <c r="W8" s="4">
        <v>938.69625074078101</v>
      </c>
      <c r="X8" s="4">
        <f t="shared" si="2"/>
        <v>1893.392501481562</v>
      </c>
      <c r="Y8" s="4">
        <f t="shared" si="3"/>
        <v>1913.02727985159</v>
      </c>
      <c r="Z8" s="11">
        <f t="shared" si="4"/>
        <v>-61.820272428326007</v>
      </c>
      <c r="AA8" s="4">
        <f t="shared" si="5"/>
        <v>-66.728967020832897</v>
      </c>
    </row>
    <row r="9" spans="1:27" x14ac:dyDescent="0.4">
      <c r="A9" s="1">
        <v>7</v>
      </c>
      <c r="B9" s="6" t="s">
        <v>23</v>
      </c>
      <c r="C9" s="6">
        <v>2016</v>
      </c>
      <c r="D9" s="6" t="s">
        <v>21</v>
      </c>
      <c r="E9" s="6">
        <v>146</v>
      </c>
      <c r="F9" s="4">
        <v>58.675775462959791</v>
      </c>
      <c r="G9" s="4">
        <v>79.675775462959791</v>
      </c>
      <c r="H9" s="5">
        <v>1.09039871142194</v>
      </c>
      <c r="I9" s="5">
        <v>200.68798635292802</v>
      </c>
      <c r="J9" s="5">
        <v>0</v>
      </c>
      <c r="K9" s="5">
        <v>0.86521735401302202</v>
      </c>
      <c r="L9" s="4">
        <v>1541.68481811468</v>
      </c>
      <c r="M9" s="4">
        <f t="shared" si="0"/>
        <v>3095.3696362293599</v>
      </c>
      <c r="N9" s="4">
        <f t="shared" si="1"/>
        <v>3113.2712759596097</v>
      </c>
      <c r="O9" s="11">
        <v>21.675775462959791</v>
      </c>
      <c r="P9" s="4">
        <v>29.675775462959791</v>
      </c>
      <c r="Q9" s="4">
        <v>58.675775462959791</v>
      </c>
      <c r="R9" s="4">
        <v>79.675775462959791</v>
      </c>
      <c r="S9" s="5">
        <v>1.0230680435017598</v>
      </c>
      <c r="T9" s="5">
        <v>150.86690980823502</v>
      </c>
      <c r="U9" s="5">
        <v>0</v>
      </c>
      <c r="V9" s="5">
        <v>0.34043102676588399</v>
      </c>
      <c r="W9" s="4">
        <v>1565.40774693665</v>
      </c>
      <c r="X9" s="4">
        <f t="shared" si="2"/>
        <v>3146.8154938733001</v>
      </c>
      <c r="Y9" s="4">
        <f t="shared" si="3"/>
        <v>3170.6843468469669</v>
      </c>
      <c r="Z9" s="11">
        <f t="shared" si="4"/>
        <v>-51.445857643940144</v>
      </c>
      <c r="AA9" s="4">
        <f t="shared" si="5"/>
        <v>-57.413070887357208</v>
      </c>
    </row>
    <row r="10" spans="1:27" x14ac:dyDescent="0.4">
      <c r="A10" s="1">
        <v>8</v>
      </c>
      <c r="B10" s="6" t="s">
        <v>23</v>
      </c>
      <c r="C10" s="6">
        <v>2016</v>
      </c>
      <c r="D10" s="6" t="s">
        <v>20</v>
      </c>
      <c r="E10" s="6">
        <v>172</v>
      </c>
      <c r="F10" s="4">
        <v>246.66652777778017</v>
      </c>
      <c r="G10" s="4">
        <v>313.66652777778017</v>
      </c>
      <c r="H10" s="5">
        <v>2.1510324224274999</v>
      </c>
      <c r="I10" s="5">
        <v>61.247094399850994</v>
      </c>
      <c r="J10" s="5">
        <v>0</v>
      </c>
      <c r="K10" s="5">
        <v>1.9761410624182199E-2</v>
      </c>
      <c r="L10" s="4">
        <v>2014.3785229412699</v>
      </c>
      <c r="M10" s="4">
        <f t="shared" si="0"/>
        <v>4040.7570458825398</v>
      </c>
      <c r="N10" s="4">
        <f t="shared" si="1"/>
        <v>4059.6420127434208</v>
      </c>
      <c r="O10" s="11">
        <v>246.66652777778017</v>
      </c>
      <c r="P10" s="4">
        <v>279.66652777778017</v>
      </c>
      <c r="Q10" s="4">
        <v>296.66652777778017</v>
      </c>
      <c r="R10" s="4">
        <v>313.66652777778017</v>
      </c>
      <c r="S10" s="5">
        <v>2.2321208264922703</v>
      </c>
      <c r="T10" s="5">
        <v>84.593774667020895</v>
      </c>
      <c r="U10" s="5">
        <v>0</v>
      </c>
      <c r="V10" s="5">
        <v>0.25483730918949499</v>
      </c>
      <c r="W10" s="4">
        <v>1974.7327011417999</v>
      </c>
      <c r="X10" s="4">
        <f t="shared" si="2"/>
        <v>3965.4654022835998</v>
      </c>
      <c r="Y10" s="4">
        <f t="shared" si="3"/>
        <v>3990.6453580981074</v>
      </c>
      <c r="Z10" s="11">
        <f t="shared" si="4"/>
        <v>75.291643598940027</v>
      </c>
      <c r="AA10" s="4">
        <f t="shared" si="5"/>
        <v>68.996654645313356</v>
      </c>
    </row>
    <row r="11" spans="1:27" x14ac:dyDescent="0.4">
      <c r="A11" s="1">
        <v>9</v>
      </c>
      <c r="B11" s="6" t="s">
        <v>23</v>
      </c>
      <c r="C11" s="6">
        <v>2017</v>
      </c>
      <c r="D11" s="6" t="s">
        <v>21</v>
      </c>
      <c r="E11" s="6">
        <v>183</v>
      </c>
      <c r="F11" s="4">
        <v>64.65896990741021</v>
      </c>
      <c r="G11" s="4">
        <v>78.65896990741021</v>
      </c>
      <c r="H11" s="5">
        <v>2.62646584194164</v>
      </c>
      <c r="I11" s="5">
        <v>200.85470963704998</v>
      </c>
      <c r="J11" s="5">
        <v>0</v>
      </c>
      <c r="K11" s="5">
        <v>3.07424890838307</v>
      </c>
      <c r="L11" s="4">
        <v>2012.4985254727801</v>
      </c>
      <c r="M11" s="4">
        <f t="shared" si="0"/>
        <v>4036.9970509455602</v>
      </c>
      <c r="N11" s="4">
        <f t="shared" si="1"/>
        <v>4056.2539678626085</v>
      </c>
      <c r="O11" s="11">
        <v>64.65896990741021</v>
      </c>
      <c r="P11" s="4">
        <v>96.65896990741021</v>
      </c>
      <c r="Q11" s="4">
        <v>114.65896990741021</v>
      </c>
      <c r="R11" s="4">
        <v>124.65896990741021</v>
      </c>
      <c r="S11" s="5">
        <v>1.4797043602806199</v>
      </c>
      <c r="T11" s="5">
        <v>76.730269974995309</v>
      </c>
      <c r="U11" s="5">
        <v>0</v>
      </c>
      <c r="V11" s="5">
        <v>0</v>
      </c>
      <c r="W11" s="4">
        <v>2021.7951927924</v>
      </c>
      <c r="X11" s="4">
        <f t="shared" si="2"/>
        <v>4059.5903855848001</v>
      </c>
      <c r="Y11" s="4">
        <f t="shared" si="3"/>
        <v>4085.2662748075313</v>
      </c>
      <c r="Z11" s="11">
        <f t="shared" si="4"/>
        <v>-22.593334639239856</v>
      </c>
      <c r="AA11" s="4">
        <f t="shared" si="5"/>
        <v>-29.012306944922784</v>
      </c>
    </row>
    <row r="12" spans="1:27" x14ac:dyDescent="0.4">
      <c r="A12" s="1">
        <v>10</v>
      </c>
      <c r="B12" s="6" t="s">
        <v>23</v>
      </c>
      <c r="C12" s="6">
        <v>2018</v>
      </c>
      <c r="D12" s="6" t="s">
        <v>21</v>
      </c>
      <c r="E12" s="6">
        <v>173</v>
      </c>
      <c r="F12" s="4">
        <v>65.661874999999782</v>
      </c>
      <c r="G12" s="4">
        <v>87.661874999999782</v>
      </c>
      <c r="H12" s="5">
        <v>3.3275981459029298</v>
      </c>
      <c r="I12" s="5">
        <v>191.60874496268599</v>
      </c>
      <c r="J12" s="5">
        <v>0</v>
      </c>
      <c r="K12" s="5">
        <v>0.82970604717667096</v>
      </c>
      <c r="L12" s="4">
        <v>1980.1801200519899</v>
      </c>
      <c r="M12" s="4">
        <f t="shared" si="0"/>
        <v>3972.3602401039798</v>
      </c>
      <c r="N12" s="4">
        <f t="shared" si="1"/>
        <v>3991.2799896709666</v>
      </c>
      <c r="O12" s="11">
        <v>65.661874999999782</v>
      </c>
      <c r="P12" s="4">
        <v>87.661874999999782</v>
      </c>
      <c r="Q12" s="4">
        <v>128.66187499999978</v>
      </c>
      <c r="R12" s="4">
        <v>135.66730324073978</v>
      </c>
      <c r="S12" s="5">
        <v>1.9315473494529898</v>
      </c>
      <c r="T12" s="5">
        <v>148.56316871224399</v>
      </c>
      <c r="U12" s="5">
        <v>0</v>
      </c>
      <c r="V12" s="5">
        <v>0.17440142422733801</v>
      </c>
      <c r="W12" s="4">
        <v>1930.3253723627099</v>
      </c>
      <c r="X12" s="4">
        <f t="shared" si="2"/>
        <v>3876.6507447254198</v>
      </c>
      <c r="Y12" s="4">
        <f t="shared" si="3"/>
        <v>3901.877077481402</v>
      </c>
      <c r="Z12" s="11">
        <f t="shared" si="4"/>
        <v>95.70949537855995</v>
      </c>
      <c r="AA12" s="4">
        <f t="shared" si="5"/>
        <v>89.402912189564631</v>
      </c>
    </row>
    <row r="13" spans="1:27" x14ac:dyDescent="0.4">
      <c r="A13" s="1">
        <v>11</v>
      </c>
      <c r="B13" s="6" t="s">
        <v>23</v>
      </c>
      <c r="C13" s="6">
        <v>2019</v>
      </c>
      <c r="D13" s="6" t="s">
        <v>21</v>
      </c>
      <c r="E13" s="6">
        <v>103</v>
      </c>
      <c r="F13" s="4">
        <v>69.670034722219953</v>
      </c>
      <c r="G13" s="4">
        <v>85.670034722219953</v>
      </c>
      <c r="H13" s="5">
        <v>6.7571629752924398</v>
      </c>
      <c r="I13" s="5">
        <v>194.64746339630497</v>
      </c>
      <c r="J13" s="5">
        <v>0</v>
      </c>
      <c r="K13" s="5">
        <v>2.3711490152727501</v>
      </c>
      <c r="L13" s="4">
        <v>1243.93658007818</v>
      </c>
      <c r="M13" s="4">
        <f t="shared" si="0"/>
        <v>2499.87316015636</v>
      </c>
      <c r="N13" s="4">
        <f t="shared" si="1"/>
        <v>2515.6815340857379</v>
      </c>
      <c r="O13" s="11">
        <v>69.670034722219953</v>
      </c>
      <c r="P13" s="4">
        <v>85.670034722219953</v>
      </c>
      <c r="Q13" s="4">
        <v>139.67003472221995</v>
      </c>
      <c r="R13" s="4">
        <v>147.66623842592981</v>
      </c>
      <c r="S13" s="5">
        <v>5.8936283533892899</v>
      </c>
      <c r="T13" s="5">
        <v>139.27365031784799</v>
      </c>
      <c r="U13" s="5">
        <v>0</v>
      </c>
      <c r="V13" s="5">
        <v>1.21105870517792</v>
      </c>
      <c r="W13" s="4">
        <v>1253.58943634307</v>
      </c>
      <c r="X13" s="4">
        <f t="shared" si="2"/>
        <v>2523.17887268614</v>
      </c>
      <c r="Y13" s="4">
        <f t="shared" si="3"/>
        <v>2544.2567045919773</v>
      </c>
      <c r="Z13" s="11">
        <f t="shared" si="4"/>
        <v>-23.305712529780067</v>
      </c>
      <c r="AA13" s="4">
        <f t="shared" si="5"/>
        <v>-28.575170506239374</v>
      </c>
    </row>
    <row r="14" spans="1:27" x14ac:dyDescent="0.4">
      <c r="A14" s="1">
        <v>12</v>
      </c>
      <c r="B14" s="6" t="s">
        <v>23</v>
      </c>
      <c r="C14" s="6">
        <v>2020</v>
      </c>
      <c r="D14" s="6" t="s">
        <v>21</v>
      </c>
      <c r="E14" s="6">
        <v>101</v>
      </c>
      <c r="F14" s="4">
        <v>65.671423611110185</v>
      </c>
      <c r="G14" s="4">
        <v>86.671423611110185</v>
      </c>
      <c r="H14" s="5">
        <v>4.2293663817858791</v>
      </c>
      <c r="I14" s="5">
        <v>179.10969522645101</v>
      </c>
      <c r="J14" s="5">
        <v>0</v>
      </c>
      <c r="K14" s="5">
        <v>0.89139063832138099</v>
      </c>
      <c r="L14" s="4">
        <v>1201.8847043123601</v>
      </c>
      <c r="M14" s="4">
        <f t="shared" si="0"/>
        <v>2415.7694086247202</v>
      </c>
      <c r="N14" s="4">
        <f t="shared" si="1"/>
        <v>2431.460131725768</v>
      </c>
      <c r="O14" s="11">
        <v>65.671423611110185</v>
      </c>
      <c r="P14" s="4">
        <v>86.671423611110185</v>
      </c>
      <c r="Q14" s="4">
        <v>115.67142361111019</v>
      </c>
      <c r="R14" s="4">
        <v>123.67142361111019</v>
      </c>
      <c r="S14" s="5">
        <v>3.6673480692380598</v>
      </c>
      <c r="T14" s="5">
        <v>129.962791393103</v>
      </c>
      <c r="U14" s="5">
        <v>0</v>
      </c>
      <c r="V14" s="5">
        <v>7.6885583648862402E-2</v>
      </c>
      <c r="W14" s="4">
        <v>1216.1908884069401</v>
      </c>
      <c r="X14" s="4">
        <f t="shared" si="2"/>
        <v>2448.3817768138802</v>
      </c>
      <c r="Y14" s="4">
        <f t="shared" si="3"/>
        <v>2469.3027409486103</v>
      </c>
      <c r="Z14" s="11">
        <f t="shared" si="4"/>
        <v>-32.612368189159952</v>
      </c>
      <c r="AA14" s="4">
        <f t="shared" si="5"/>
        <v>-37.842609222842384</v>
      </c>
    </row>
    <row r="15" spans="1:27" x14ac:dyDescent="0.4">
      <c r="A15" s="1">
        <v>13</v>
      </c>
      <c r="B15" s="6" t="s">
        <v>23</v>
      </c>
      <c r="C15" s="6">
        <v>2021</v>
      </c>
      <c r="D15" s="6" t="s">
        <v>21</v>
      </c>
      <c r="E15" s="6">
        <v>84</v>
      </c>
      <c r="F15" s="4">
        <v>77.662071759260016</v>
      </c>
      <c r="G15" s="4">
        <v>96.662071759259561</v>
      </c>
      <c r="H15" s="5">
        <v>0.8667795890301111</v>
      </c>
      <c r="I15" s="5">
        <v>172.965380046848</v>
      </c>
      <c r="J15" s="5">
        <v>0</v>
      </c>
      <c r="K15" s="5">
        <v>2.1241536438955499</v>
      </c>
      <c r="L15" s="4">
        <v>895.72574806394402</v>
      </c>
      <c r="M15" s="4">
        <f t="shared" si="0"/>
        <v>1803.451496127888</v>
      </c>
      <c r="N15" s="4">
        <f t="shared" si="1"/>
        <v>1818.0363969209479</v>
      </c>
      <c r="O15" s="11">
        <v>77.662071759260016</v>
      </c>
      <c r="P15" s="4">
        <v>96.662071759259561</v>
      </c>
      <c r="Q15" s="4">
        <v>116.66207175925956</v>
      </c>
      <c r="R15" s="4">
        <v>124.66207175925956</v>
      </c>
      <c r="S15" s="5">
        <v>0.75612763855974907</v>
      </c>
      <c r="T15" s="5">
        <v>126.755006139408</v>
      </c>
      <c r="U15" s="5">
        <v>0</v>
      </c>
      <c r="V15" s="5">
        <v>1.0228249166382899</v>
      </c>
      <c r="W15" s="4">
        <v>922.78929473846904</v>
      </c>
      <c r="X15" s="4">
        <f t="shared" si="2"/>
        <v>1861.5785894769381</v>
      </c>
      <c r="Y15" s="4">
        <f t="shared" si="3"/>
        <v>1881.0251238676847</v>
      </c>
      <c r="Z15" s="11">
        <f t="shared" si="4"/>
        <v>-58.127093349050028</v>
      </c>
      <c r="AA15" s="4">
        <f t="shared" si="5"/>
        <v>-62.988726946736733</v>
      </c>
    </row>
    <row r="16" spans="1:27" x14ac:dyDescent="0.4">
      <c r="A16" s="1">
        <v>14</v>
      </c>
      <c r="B16" s="6" t="s">
        <v>24</v>
      </c>
      <c r="C16" s="6">
        <v>2013</v>
      </c>
      <c r="D16" s="6" t="s">
        <v>20</v>
      </c>
      <c r="E16" s="6">
        <v>215</v>
      </c>
      <c r="F16" s="4">
        <v>216.66633101851994</v>
      </c>
      <c r="G16" s="4">
        <v>320.66633101851994</v>
      </c>
      <c r="H16" s="5">
        <v>1.65885735035773</v>
      </c>
      <c r="I16" s="5">
        <v>53.4148301454224</v>
      </c>
      <c r="J16" s="5">
        <v>0</v>
      </c>
      <c r="K16" s="5">
        <v>0.192822501620634</v>
      </c>
      <c r="L16" s="4">
        <v>2567.43292202469</v>
      </c>
      <c r="M16" s="4">
        <f t="shared" si="0"/>
        <v>5146.86584404938</v>
      </c>
      <c r="N16" s="4">
        <f t="shared" si="1"/>
        <v>5167.089672218146</v>
      </c>
      <c r="O16" s="11">
        <v>216.66633101851994</v>
      </c>
      <c r="P16" s="4">
        <v>297.66633101851994</v>
      </c>
      <c r="Q16" s="4">
        <v>312.66633101851994</v>
      </c>
      <c r="R16" s="4">
        <v>320.66633101851994</v>
      </c>
      <c r="S16" s="5">
        <v>1.8168693676570498</v>
      </c>
      <c r="T16" s="5">
        <v>62.035604371355603</v>
      </c>
      <c r="U16" s="5">
        <v>0</v>
      </c>
      <c r="V16" s="5">
        <v>0.31630720705183701</v>
      </c>
      <c r="W16" s="4">
        <v>2538.29758896873</v>
      </c>
      <c r="X16" s="4">
        <f t="shared" si="2"/>
        <v>5092.59517793746</v>
      </c>
      <c r="Y16" s="4">
        <f t="shared" si="3"/>
        <v>5119.5602821624816</v>
      </c>
      <c r="Z16" s="11">
        <f t="shared" si="4"/>
        <v>54.270666111920036</v>
      </c>
      <c r="AA16" s="4">
        <f t="shared" si="5"/>
        <v>47.529390055664408</v>
      </c>
    </row>
    <row r="17" spans="1:27" x14ac:dyDescent="0.4">
      <c r="A17" s="1">
        <v>15</v>
      </c>
      <c r="B17" s="6" t="s">
        <v>24</v>
      </c>
      <c r="C17" s="6">
        <v>2014</v>
      </c>
      <c r="D17" s="6" t="s">
        <v>21</v>
      </c>
      <c r="E17" s="6">
        <v>148</v>
      </c>
      <c r="F17" s="4">
        <v>71.666724537039954</v>
      </c>
      <c r="G17" s="4">
        <v>90.666724537039954</v>
      </c>
      <c r="H17" s="5">
        <v>1.9086225796353598</v>
      </c>
      <c r="I17" s="5">
        <v>136.03240033625599</v>
      </c>
      <c r="J17" s="5">
        <v>0</v>
      </c>
      <c r="K17" s="5">
        <v>0.36674069160026501</v>
      </c>
      <c r="L17" s="4">
        <v>1618.72327734739</v>
      </c>
      <c r="M17" s="4">
        <f t="shared" si="0"/>
        <v>3249.4465546947799</v>
      </c>
      <c r="N17" s="4">
        <f t="shared" si="1"/>
        <v>3267.4298283373646</v>
      </c>
      <c r="O17" s="11">
        <v>29.666724537039954</v>
      </c>
      <c r="P17" s="4">
        <v>37.666724537039954</v>
      </c>
      <c r="Q17" s="4">
        <v>70.666724537039954</v>
      </c>
      <c r="R17" s="4">
        <v>90.666724537039954</v>
      </c>
      <c r="S17" s="5">
        <v>1.5659616491530299</v>
      </c>
      <c r="T17" s="5">
        <v>94.118646557983098</v>
      </c>
      <c r="U17" s="5">
        <v>0</v>
      </c>
      <c r="V17" s="5">
        <v>0.14181611065587901</v>
      </c>
      <c r="W17" s="4">
        <v>1623.7429548315899</v>
      </c>
      <c r="X17" s="4">
        <f t="shared" si="2"/>
        <v>3263.4859096631799</v>
      </c>
      <c r="Y17" s="4">
        <f t="shared" si="3"/>
        <v>3287.4636078532926</v>
      </c>
      <c r="Z17" s="11">
        <f t="shared" si="4"/>
        <v>-14.039354968399948</v>
      </c>
      <c r="AA17" s="4">
        <f t="shared" si="5"/>
        <v>-20.033779515928018</v>
      </c>
    </row>
    <row r="18" spans="1:27" x14ac:dyDescent="0.4">
      <c r="A18" s="1">
        <v>16</v>
      </c>
      <c r="B18" s="6" t="s">
        <v>24</v>
      </c>
      <c r="C18" s="6">
        <v>2015</v>
      </c>
      <c r="D18" s="6" t="s">
        <v>21</v>
      </c>
      <c r="E18" s="6">
        <v>189</v>
      </c>
      <c r="F18" s="4">
        <v>70.667187499999955</v>
      </c>
      <c r="G18" s="4">
        <v>78.667187499999955</v>
      </c>
      <c r="H18" s="5">
        <v>4.49735011420145</v>
      </c>
      <c r="I18" s="5">
        <v>349.90364544697297</v>
      </c>
      <c r="J18" s="5">
        <v>0</v>
      </c>
      <c r="K18" s="5">
        <v>1.0466758307175501</v>
      </c>
      <c r="L18" s="4">
        <v>2155.0623362619299</v>
      </c>
      <c r="M18" s="4">
        <f t="shared" si="0"/>
        <v>4322.1246725238598</v>
      </c>
      <c r="N18" s="4">
        <f t="shared" si="1"/>
        <v>4341.5751546142174</v>
      </c>
      <c r="O18" s="11">
        <v>347.66718749999995</v>
      </c>
      <c r="P18" s="4">
        <v>357.66718749999995</v>
      </c>
      <c r="Q18" s="4">
        <v>435.66718749999995</v>
      </c>
      <c r="R18" s="4">
        <v>443.66718749999995</v>
      </c>
      <c r="S18" s="5">
        <v>2.3276840229021101</v>
      </c>
      <c r="T18" s="5">
        <v>178.70871287247098</v>
      </c>
      <c r="U18" s="5">
        <v>0</v>
      </c>
      <c r="V18" s="5">
        <v>0</v>
      </c>
      <c r="W18" s="4">
        <v>2071.2668475712699</v>
      </c>
      <c r="X18" s="4">
        <f t="shared" si="2"/>
        <v>4158.5336951425397</v>
      </c>
      <c r="Y18" s="4">
        <f t="shared" si="3"/>
        <v>4184.4676712630171</v>
      </c>
      <c r="Z18" s="11">
        <f t="shared" si="4"/>
        <v>163.59097738132004</v>
      </c>
      <c r="AA18" s="4">
        <f t="shared" si="5"/>
        <v>157.10748335120024</v>
      </c>
    </row>
    <row r="19" spans="1:27" x14ac:dyDescent="0.4">
      <c r="A19" s="1">
        <v>17</v>
      </c>
      <c r="B19" s="6" t="s">
        <v>24</v>
      </c>
      <c r="C19" s="6">
        <v>2015</v>
      </c>
      <c r="D19" s="6" t="s">
        <v>20</v>
      </c>
      <c r="E19" s="6">
        <v>166</v>
      </c>
      <c r="F19" s="4">
        <v>227.66636574073982</v>
      </c>
      <c r="G19" s="4">
        <v>323.67749999999978</v>
      </c>
      <c r="H19" s="5">
        <v>1.5537796167839599</v>
      </c>
      <c r="I19" s="5">
        <v>42.357340461149903</v>
      </c>
      <c r="J19" s="5">
        <v>0</v>
      </c>
      <c r="K19" s="5">
        <v>0</v>
      </c>
      <c r="L19" s="4">
        <v>2011.7115410469701</v>
      </c>
      <c r="M19" s="4">
        <f t="shared" si="0"/>
        <v>4035.4230820939401</v>
      </c>
      <c r="N19" s="4">
        <f t="shared" si="1"/>
        <v>4054.0950088240793</v>
      </c>
      <c r="O19" s="11">
        <v>227.66636574073982</v>
      </c>
      <c r="P19" s="4">
        <v>252.66636574073982</v>
      </c>
      <c r="Q19" s="4">
        <v>260.66636574073982</v>
      </c>
      <c r="R19" s="4">
        <v>323.67749999999978</v>
      </c>
      <c r="S19" s="5">
        <v>2.13362377359543</v>
      </c>
      <c r="T19" s="5">
        <v>45.114310216970601</v>
      </c>
      <c r="U19" s="5">
        <v>0</v>
      </c>
      <c r="V19" s="5">
        <v>0</v>
      </c>
      <c r="W19" s="4">
        <v>2016.1610545250101</v>
      </c>
      <c r="X19" s="4">
        <f t="shared" si="2"/>
        <v>4048.3221090500201</v>
      </c>
      <c r="Y19" s="4">
        <f t="shared" si="3"/>
        <v>4073.2180113568725</v>
      </c>
      <c r="Z19" s="11">
        <f t="shared" si="4"/>
        <v>-12.899026956079979</v>
      </c>
      <c r="AA19" s="4">
        <f t="shared" si="5"/>
        <v>-19.12300253279318</v>
      </c>
    </row>
    <row r="20" spans="1:27" x14ac:dyDescent="0.4">
      <c r="A20" s="1">
        <v>18</v>
      </c>
      <c r="B20" s="6" t="s">
        <v>24</v>
      </c>
      <c r="C20" s="6">
        <v>2016</v>
      </c>
      <c r="D20" s="6" t="s">
        <v>21</v>
      </c>
      <c r="E20" s="6">
        <v>199</v>
      </c>
      <c r="F20" s="4">
        <v>64.669606481480059</v>
      </c>
      <c r="G20" s="4">
        <v>73.669606481480059</v>
      </c>
      <c r="H20" s="5">
        <v>2.2015270586659099</v>
      </c>
      <c r="I20" s="5">
        <v>269.22280067223198</v>
      </c>
      <c r="J20" s="5">
        <v>0</v>
      </c>
      <c r="K20" s="5">
        <v>1.2940172068573099</v>
      </c>
      <c r="L20" s="4">
        <v>2136.8864616944202</v>
      </c>
      <c r="M20" s="4">
        <f t="shared" si="0"/>
        <v>4285.7729233888404</v>
      </c>
      <c r="N20" s="4">
        <f t="shared" si="1"/>
        <v>4305.532752337187</v>
      </c>
      <c r="O20" s="11">
        <v>20.669606481480059</v>
      </c>
      <c r="P20" s="4">
        <v>28.669606481480059</v>
      </c>
      <c r="Q20" s="4">
        <v>64.669606481480059</v>
      </c>
      <c r="R20" s="4">
        <v>73.669606481480059</v>
      </c>
      <c r="S20" s="5">
        <v>2.1606949308770198</v>
      </c>
      <c r="T20" s="5">
        <v>151.94285327003701</v>
      </c>
      <c r="U20" s="5">
        <v>0</v>
      </c>
      <c r="V20" s="5">
        <v>0</v>
      </c>
      <c r="W20" s="4">
        <v>2160.9715050885702</v>
      </c>
      <c r="X20" s="4">
        <f t="shared" si="2"/>
        <v>4337.9430101771404</v>
      </c>
      <c r="Y20" s="4">
        <f t="shared" si="3"/>
        <v>4364.2894487749363</v>
      </c>
      <c r="Z20" s="11">
        <f t="shared" si="4"/>
        <v>-52.170086788300068</v>
      </c>
      <c r="AA20" s="4">
        <f t="shared" si="5"/>
        <v>-58.75669643774927</v>
      </c>
    </row>
    <row r="21" spans="1:27" x14ac:dyDescent="0.4">
      <c r="A21" s="1">
        <v>19</v>
      </c>
      <c r="B21" s="6" t="s">
        <v>25</v>
      </c>
      <c r="C21" s="6">
        <v>2014</v>
      </c>
      <c r="D21" s="6" t="s">
        <v>20</v>
      </c>
      <c r="E21" s="6">
        <v>131</v>
      </c>
      <c r="F21" s="4">
        <v>290.6667476851901</v>
      </c>
      <c r="G21" s="4">
        <v>313.67478009259003</v>
      </c>
      <c r="H21" s="5">
        <v>34.596213579968797</v>
      </c>
      <c r="I21" s="5">
        <v>17.227239364336199</v>
      </c>
      <c r="J21" s="5">
        <v>0</v>
      </c>
      <c r="K21" s="5">
        <v>1.4792050979728499</v>
      </c>
      <c r="L21" s="4">
        <v>1741.3057842539099</v>
      </c>
      <c r="M21" s="4">
        <f t="shared" si="0"/>
        <v>3494.6115685078198</v>
      </c>
      <c r="N21" s="4">
        <f t="shared" si="1"/>
        <v>3511.8627524470267</v>
      </c>
      <c r="O21" s="11">
        <v>213.6667476851901</v>
      </c>
      <c r="P21" s="4">
        <v>245.6667476851901</v>
      </c>
      <c r="Q21" s="4">
        <v>289.6667476851901</v>
      </c>
      <c r="R21" s="4">
        <v>313.67478009259003</v>
      </c>
      <c r="S21" s="5">
        <v>7.7989503119193895</v>
      </c>
      <c r="T21" s="5">
        <v>82.141699540679795</v>
      </c>
      <c r="U21" s="5">
        <v>0</v>
      </c>
      <c r="V21" s="5">
        <v>0.54999338630622097</v>
      </c>
      <c r="W21" s="4">
        <v>1681.0455627204799</v>
      </c>
      <c r="X21" s="4">
        <f t="shared" si="2"/>
        <v>3378.0911254409598</v>
      </c>
      <c r="Y21" s="4">
        <f t="shared" si="3"/>
        <v>3401.0927040265692</v>
      </c>
      <c r="Z21" s="11">
        <f t="shared" si="4"/>
        <v>116.52044306686003</v>
      </c>
      <c r="AA21" s="4">
        <f t="shared" si="5"/>
        <v>110.77004842045744</v>
      </c>
    </row>
    <row r="22" spans="1:27" x14ac:dyDescent="0.4">
      <c r="A22" s="1">
        <v>20</v>
      </c>
      <c r="B22" s="6" t="s">
        <v>25</v>
      </c>
      <c r="C22" s="6">
        <v>2015</v>
      </c>
      <c r="D22" s="6" t="s">
        <v>20</v>
      </c>
      <c r="E22" s="6">
        <v>139</v>
      </c>
      <c r="F22" s="4">
        <v>276.66690972222023</v>
      </c>
      <c r="G22" s="4">
        <v>312.66579861110995</v>
      </c>
      <c r="H22" s="5">
        <v>29.0708838763614</v>
      </c>
      <c r="I22" s="5">
        <v>11.211808842647601</v>
      </c>
      <c r="J22" s="5">
        <v>0</v>
      </c>
      <c r="K22" s="5">
        <v>1.0850187523380099</v>
      </c>
      <c r="L22" s="4">
        <v>1826.0164469347201</v>
      </c>
      <c r="M22" s="4">
        <f t="shared" si="0"/>
        <v>3664.0328938694402</v>
      </c>
      <c r="N22" s="4">
        <f t="shared" si="1"/>
        <v>3681.6397374682242</v>
      </c>
      <c r="O22" s="11">
        <v>197.66690972222</v>
      </c>
      <c r="P22" s="4">
        <v>226.66690972222023</v>
      </c>
      <c r="Q22" s="4">
        <v>268.66690972222023</v>
      </c>
      <c r="R22" s="4">
        <v>312.66579861110995</v>
      </c>
      <c r="S22" s="5">
        <v>3.5644628826921498</v>
      </c>
      <c r="T22" s="5">
        <v>59.281943057074201</v>
      </c>
      <c r="U22" s="5">
        <v>0</v>
      </c>
      <c r="V22" s="5">
        <v>0.45376152043661999</v>
      </c>
      <c r="W22" s="4">
        <v>1734.36210231513</v>
      </c>
      <c r="X22" s="4">
        <f t="shared" si="2"/>
        <v>3484.7242046302599</v>
      </c>
      <c r="Y22" s="4">
        <f t="shared" si="3"/>
        <v>3508.1999960953053</v>
      </c>
      <c r="Z22" s="11">
        <f t="shared" si="4"/>
        <v>179.30868923918024</v>
      </c>
      <c r="AA22" s="4">
        <f t="shared" si="5"/>
        <v>173.43974137291889</v>
      </c>
    </row>
    <row r="23" spans="1:27" x14ac:dyDescent="0.4">
      <c r="A23" s="1">
        <v>21</v>
      </c>
      <c r="B23" s="6" t="s">
        <v>25</v>
      </c>
      <c r="C23" s="6">
        <v>2016</v>
      </c>
      <c r="D23" s="6" t="s">
        <v>21</v>
      </c>
      <c r="E23" s="6">
        <v>225</v>
      </c>
      <c r="F23" s="4">
        <v>47.663368055560113</v>
      </c>
      <c r="G23" s="4">
        <v>88.663368055560113</v>
      </c>
      <c r="H23" s="5">
        <v>4.6765353583546903</v>
      </c>
      <c r="I23" s="5">
        <v>98.078040234903199</v>
      </c>
      <c r="J23" s="5">
        <v>0</v>
      </c>
      <c r="K23" s="5">
        <v>0</v>
      </c>
      <c r="L23" s="4">
        <v>2666.52392910141</v>
      </c>
      <c r="M23" s="4">
        <f t="shared" si="0"/>
        <v>5345.04785820282</v>
      </c>
      <c r="N23" s="4">
        <f t="shared" si="1"/>
        <v>5365.5444606160463</v>
      </c>
      <c r="O23" s="11">
        <v>47.663368055560113</v>
      </c>
      <c r="P23" s="4">
        <v>88.663368055560113</v>
      </c>
      <c r="Q23" s="4">
        <v>134.66336805556011</v>
      </c>
      <c r="R23" s="4">
        <v>142.66336805556011</v>
      </c>
      <c r="S23" s="5">
        <v>4.0931836444125409</v>
      </c>
      <c r="T23" s="5">
        <v>84.744025259983488</v>
      </c>
      <c r="U23" s="5">
        <v>0</v>
      </c>
      <c r="V23" s="5">
        <v>0</v>
      </c>
      <c r="W23" s="4">
        <v>2660.6617204219901</v>
      </c>
      <c r="X23" s="4">
        <f t="shared" si="2"/>
        <v>5337.3234408439803</v>
      </c>
      <c r="Y23" s="4">
        <f t="shared" si="3"/>
        <v>5364.6522440616154</v>
      </c>
      <c r="Z23" s="11">
        <f t="shared" si="4"/>
        <v>7.7244173588396734</v>
      </c>
      <c r="AA23" s="4">
        <f t="shared" si="5"/>
        <v>0.89221655443088821</v>
      </c>
    </row>
    <row r="24" spans="1:27" x14ac:dyDescent="0.4">
      <c r="A24" s="1">
        <v>22</v>
      </c>
      <c r="B24" s="6" t="s">
        <v>26</v>
      </c>
      <c r="C24" s="6">
        <v>2013</v>
      </c>
      <c r="D24" s="6" t="s">
        <v>20</v>
      </c>
      <c r="E24" s="6">
        <v>155</v>
      </c>
      <c r="F24" s="4">
        <v>226.66428240740993</v>
      </c>
      <c r="G24" s="4">
        <v>302.66428240740993</v>
      </c>
      <c r="H24" s="5">
        <v>2.7471998808504301</v>
      </c>
      <c r="I24" s="5">
        <v>52.887285582677592</v>
      </c>
      <c r="J24" s="5">
        <v>0</v>
      </c>
      <c r="K24" s="5">
        <v>0</v>
      </c>
      <c r="L24" s="4">
        <v>1892.82947335835</v>
      </c>
      <c r="M24" s="4">
        <f t="shared" si="0"/>
        <v>3797.6589467167</v>
      </c>
      <c r="N24" s="4">
        <f t="shared" si="1"/>
        <v>3815.9194974182155</v>
      </c>
      <c r="O24" s="11">
        <v>229.66428240740993</v>
      </c>
      <c r="P24" s="4">
        <v>237.66428240740993</v>
      </c>
      <c r="Q24" s="4">
        <v>293.66428240740993</v>
      </c>
      <c r="R24" s="4">
        <v>302.66428240740993</v>
      </c>
      <c r="S24" s="5">
        <v>2.8684319705033001</v>
      </c>
      <c r="T24" s="5">
        <v>232.22150271018802</v>
      </c>
      <c r="U24" s="5">
        <v>0</v>
      </c>
      <c r="V24" s="5">
        <v>4.1667204648462803</v>
      </c>
      <c r="W24" s="4">
        <v>1730.89256419307</v>
      </c>
      <c r="X24" s="4">
        <f t="shared" si="2"/>
        <v>3477.7851283861401</v>
      </c>
      <c r="Y24" s="4">
        <f t="shared" si="3"/>
        <v>3502.1325293214941</v>
      </c>
      <c r="Z24" s="11">
        <f t="shared" si="4"/>
        <v>319.87381833055997</v>
      </c>
      <c r="AA24" s="4">
        <f t="shared" si="5"/>
        <v>313.78696809672147</v>
      </c>
    </row>
    <row r="25" spans="1:27" x14ac:dyDescent="0.4">
      <c r="A25" s="1">
        <v>23</v>
      </c>
      <c r="B25" s="6" t="s">
        <v>27</v>
      </c>
      <c r="C25" s="6">
        <v>2013</v>
      </c>
      <c r="D25" s="6" t="s">
        <v>20</v>
      </c>
      <c r="E25" s="6">
        <v>210</v>
      </c>
      <c r="F25" s="4">
        <v>287.66659722221993</v>
      </c>
      <c r="G25" s="4">
        <v>317.66659722221993</v>
      </c>
      <c r="H25" s="5">
        <v>4.7396866572591598</v>
      </c>
      <c r="I25" s="5">
        <v>101.445718378853</v>
      </c>
      <c r="J25" s="5">
        <v>0</v>
      </c>
      <c r="K25" s="5">
        <v>1.1980650358702001</v>
      </c>
      <c r="L25" s="4">
        <v>2458.1349606040899</v>
      </c>
      <c r="M25" s="4">
        <f t="shared" si="0"/>
        <v>4928.2699212081798</v>
      </c>
      <c r="N25" s="4">
        <f t="shared" si="1"/>
        <v>4948.3525663924847</v>
      </c>
      <c r="O25" s="11">
        <v>175.66659722221993</v>
      </c>
      <c r="P25" s="4">
        <v>193.66659722221993</v>
      </c>
      <c r="Q25" s="4">
        <v>287.66659722221993</v>
      </c>
      <c r="R25" s="4">
        <v>317.66659722221993</v>
      </c>
      <c r="S25" s="5">
        <v>3.0641045923549202</v>
      </c>
      <c r="T25" s="5">
        <v>70.733829321078403</v>
      </c>
      <c r="U25" s="5">
        <v>0</v>
      </c>
      <c r="V25" s="5">
        <v>0.21712154324587399</v>
      </c>
      <c r="W25" s="4">
        <v>2433.8858901069498</v>
      </c>
      <c r="X25" s="4">
        <f t="shared" si="2"/>
        <v>4883.7717802138995</v>
      </c>
      <c r="Y25" s="4">
        <f t="shared" si="3"/>
        <v>4910.5486404596395</v>
      </c>
      <c r="Z25" s="11">
        <f t="shared" si="4"/>
        <v>44.49814099428022</v>
      </c>
      <c r="AA25" s="4">
        <f t="shared" si="5"/>
        <v>37.803925932845232</v>
      </c>
    </row>
    <row r="26" spans="1:27" x14ac:dyDescent="0.4">
      <c r="A26" s="1">
        <v>24</v>
      </c>
      <c r="B26" s="6" t="s">
        <v>27</v>
      </c>
      <c r="C26" s="6">
        <v>2014</v>
      </c>
      <c r="D26" s="6" t="s">
        <v>21</v>
      </c>
      <c r="E26" s="6">
        <v>153</v>
      </c>
      <c r="F26" s="4">
        <v>70.665011574069922</v>
      </c>
      <c r="G26" s="4">
        <v>96.665011574069922</v>
      </c>
      <c r="H26" s="5">
        <v>8.0672030206915295</v>
      </c>
      <c r="I26" s="5">
        <v>121.748022425519</v>
      </c>
      <c r="J26" s="5">
        <v>0</v>
      </c>
      <c r="K26" s="5">
        <v>0.13371825800040299</v>
      </c>
      <c r="L26" s="4">
        <v>1882.6362574453301</v>
      </c>
      <c r="M26" s="4">
        <f t="shared" si="0"/>
        <v>3777.2725148906602</v>
      </c>
      <c r="N26" s="4">
        <f t="shared" si="1"/>
        <v>3795.4551424190149</v>
      </c>
      <c r="O26" s="11">
        <v>44.665011574069922</v>
      </c>
      <c r="P26" s="4">
        <v>52.665011574069922</v>
      </c>
      <c r="Q26" s="4">
        <v>70.665011574069922</v>
      </c>
      <c r="R26" s="4">
        <v>96.665011574069922</v>
      </c>
      <c r="S26" s="5">
        <v>7.5228971477438797</v>
      </c>
      <c r="T26" s="5">
        <v>98.446224514164214</v>
      </c>
      <c r="U26" s="5">
        <v>0</v>
      </c>
      <c r="V26" s="5">
        <v>0</v>
      </c>
      <c r="W26" s="4">
        <v>1887.1197842920401</v>
      </c>
      <c r="X26" s="4">
        <f t="shared" si="2"/>
        <v>3790.2395685840802</v>
      </c>
      <c r="Y26" s="4">
        <f t="shared" si="3"/>
        <v>3814.4830719552197</v>
      </c>
      <c r="Z26" s="11">
        <f t="shared" si="4"/>
        <v>-12.967053693419984</v>
      </c>
      <c r="AA26" s="4">
        <f t="shared" si="5"/>
        <v>-19.027929536204738</v>
      </c>
    </row>
    <row r="27" spans="1:27" x14ac:dyDescent="0.4">
      <c r="A27" s="1">
        <v>25</v>
      </c>
      <c r="B27" s="6" t="s">
        <v>28</v>
      </c>
      <c r="C27" s="6">
        <v>2016</v>
      </c>
      <c r="D27" s="6" t="s">
        <v>20</v>
      </c>
      <c r="E27" s="6">
        <v>162</v>
      </c>
      <c r="F27" s="4">
        <v>232.66641203704012</v>
      </c>
      <c r="G27" s="4">
        <v>289.66641203704012</v>
      </c>
      <c r="H27" s="5">
        <v>6.95617775527412</v>
      </c>
      <c r="I27" s="5">
        <v>60.465731218042805</v>
      </c>
      <c r="J27" s="5">
        <v>0</v>
      </c>
      <c r="K27" s="5">
        <v>0.285895702587045</v>
      </c>
      <c r="L27" s="4">
        <v>2019.0805253133401</v>
      </c>
      <c r="M27" s="4">
        <f t="shared" si="0"/>
        <v>4050.1610506266802</v>
      </c>
      <c r="N27" s="4">
        <f t="shared" si="1"/>
        <v>4068.6866286380746</v>
      </c>
      <c r="O27" s="11">
        <v>232.66641203704012</v>
      </c>
      <c r="P27" s="4">
        <v>289.66641203704012</v>
      </c>
      <c r="Q27" s="4">
        <v>302.66641203704012</v>
      </c>
      <c r="R27" s="4">
        <v>320.66935185185002</v>
      </c>
      <c r="S27" s="5">
        <v>4.1481782270260004</v>
      </c>
      <c r="T27" s="5">
        <v>51.905034028889197</v>
      </c>
      <c r="U27" s="5">
        <v>0</v>
      </c>
      <c r="V27" s="5">
        <v>5.4635852801043903E-2</v>
      </c>
      <c r="W27" s="4">
        <v>2001.87854351939</v>
      </c>
      <c r="X27" s="4">
        <f t="shared" si="2"/>
        <v>4019.7570870387799</v>
      </c>
      <c r="Y27" s="4">
        <f t="shared" si="3"/>
        <v>4044.4578577206389</v>
      </c>
      <c r="Z27" s="11">
        <f t="shared" si="4"/>
        <v>30.403963587900307</v>
      </c>
      <c r="AA27" s="4">
        <f t="shared" si="5"/>
        <v>24.228770917435668</v>
      </c>
    </row>
    <row r="28" spans="1:27" x14ac:dyDescent="0.4">
      <c r="A28" s="1">
        <v>26</v>
      </c>
      <c r="B28" s="6" t="s">
        <v>28</v>
      </c>
      <c r="C28" s="6">
        <v>2017</v>
      </c>
      <c r="D28" s="6" t="s">
        <v>21</v>
      </c>
      <c r="E28" s="6">
        <v>201</v>
      </c>
      <c r="F28" s="4">
        <v>70.66197916666988</v>
      </c>
      <c r="G28" s="4">
        <v>78.66197916666988</v>
      </c>
      <c r="H28" s="5">
        <v>7.4381701884202807</v>
      </c>
      <c r="I28" s="5">
        <v>210.698724085902</v>
      </c>
      <c r="J28" s="5">
        <v>0</v>
      </c>
      <c r="K28" s="5">
        <v>2.7588398611958</v>
      </c>
      <c r="L28" s="4">
        <v>2382.9239603231699</v>
      </c>
      <c r="M28" s="4">
        <f t="shared" si="0"/>
        <v>4777.8479206463398</v>
      </c>
      <c r="N28" s="4">
        <f t="shared" si="1"/>
        <v>4797.6677500946944</v>
      </c>
      <c r="O28" s="11">
        <v>39.66197916666988</v>
      </c>
      <c r="P28" s="4">
        <v>47.66197916666988</v>
      </c>
      <c r="Q28" s="4">
        <v>70.66197916666988</v>
      </c>
      <c r="R28" s="4">
        <v>78.66197916666988</v>
      </c>
      <c r="S28" s="5">
        <v>6.4038353772483401</v>
      </c>
      <c r="T28" s="5">
        <v>118.34288928264698</v>
      </c>
      <c r="U28" s="5">
        <v>0</v>
      </c>
      <c r="V28" s="5">
        <v>0.232818602320471</v>
      </c>
      <c r="W28" s="4">
        <v>2379.4040681846</v>
      </c>
      <c r="X28" s="4">
        <f t="shared" si="2"/>
        <v>4774.8081363691999</v>
      </c>
      <c r="Y28" s="4">
        <f t="shared" si="3"/>
        <v>4801.2345756336726</v>
      </c>
      <c r="Z28" s="11">
        <f t="shared" si="4"/>
        <v>3.0397842771399155</v>
      </c>
      <c r="AA28" s="4">
        <f t="shared" si="5"/>
        <v>-3.5668255389782644</v>
      </c>
    </row>
    <row r="29" spans="1:27" x14ac:dyDescent="0.4">
      <c r="A29" s="1">
        <v>27</v>
      </c>
      <c r="B29" s="6" t="s">
        <v>28</v>
      </c>
      <c r="C29" s="6">
        <v>2018</v>
      </c>
      <c r="D29" s="6" t="s">
        <v>21</v>
      </c>
      <c r="E29" s="6">
        <v>123</v>
      </c>
      <c r="F29" s="4">
        <v>60.672500000000127</v>
      </c>
      <c r="G29" s="4">
        <v>80.672500000000127</v>
      </c>
      <c r="H29" s="5">
        <v>6.1930279067961411</v>
      </c>
      <c r="I29" s="5">
        <v>89.3869451946466</v>
      </c>
      <c r="J29" s="5">
        <v>0</v>
      </c>
      <c r="K29" s="5">
        <v>1.17104179899109</v>
      </c>
      <c r="L29" s="4">
        <v>1472.27216172315</v>
      </c>
      <c r="M29" s="4">
        <f t="shared" si="0"/>
        <v>2956.5443234463</v>
      </c>
      <c r="N29" s="4">
        <f t="shared" si="1"/>
        <v>2973.4174295785347</v>
      </c>
      <c r="O29" s="11">
        <v>60.672500000000127</v>
      </c>
      <c r="P29" s="4">
        <v>80.672500000000127</v>
      </c>
      <c r="Q29" s="4">
        <v>119.67250000000013</v>
      </c>
      <c r="R29" s="4">
        <v>127.67250000000013</v>
      </c>
      <c r="S29" s="5">
        <v>5.9125021223881005</v>
      </c>
      <c r="T29" s="5">
        <v>65.079365653161204</v>
      </c>
      <c r="U29" s="5">
        <v>0</v>
      </c>
      <c r="V29" s="5">
        <v>0.85411806228626397</v>
      </c>
      <c r="W29" s="4">
        <v>1482.39466019118</v>
      </c>
      <c r="X29" s="4">
        <f t="shared" si="2"/>
        <v>2980.7893203823601</v>
      </c>
      <c r="Y29" s="4">
        <f t="shared" si="3"/>
        <v>3003.2867952253396</v>
      </c>
      <c r="Z29" s="11">
        <f t="shared" si="4"/>
        <v>-24.244996936060033</v>
      </c>
      <c r="AA29" s="4">
        <f t="shared" si="5"/>
        <v>-29.869365646804908</v>
      </c>
    </row>
    <row r="30" spans="1:27" x14ac:dyDescent="0.4">
      <c r="A30" s="1">
        <v>28</v>
      </c>
      <c r="B30" s="6" t="s">
        <v>28</v>
      </c>
      <c r="C30" s="6">
        <v>2018</v>
      </c>
      <c r="D30" s="6" t="s">
        <v>20</v>
      </c>
      <c r="E30" s="6">
        <v>130</v>
      </c>
      <c r="F30" s="4">
        <v>219.6708449074099</v>
      </c>
      <c r="G30" s="4">
        <v>276.6708449074099</v>
      </c>
      <c r="H30" s="5">
        <v>3.9836216027592499</v>
      </c>
      <c r="I30" s="5">
        <v>60.784922189920394</v>
      </c>
      <c r="J30" s="5">
        <v>0</v>
      </c>
      <c r="K30" s="5">
        <v>0.29082884084328497</v>
      </c>
      <c r="L30" s="4">
        <v>1604.38242051816</v>
      </c>
      <c r="M30" s="4">
        <f t="shared" si="0"/>
        <v>3220.7648410363199</v>
      </c>
      <c r="N30" s="4">
        <f t="shared" si="1"/>
        <v>3237.9700477390534</v>
      </c>
      <c r="O30" s="11">
        <v>173.6708449074099</v>
      </c>
      <c r="P30" s="4">
        <v>181.6708449074099</v>
      </c>
      <c r="Q30" s="4">
        <v>219.6708449074099</v>
      </c>
      <c r="R30" s="4">
        <v>276.6708449074099</v>
      </c>
      <c r="S30" s="5">
        <v>3.4526988459745693</v>
      </c>
      <c r="T30" s="5">
        <v>54.365524753475</v>
      </c>
      <c r="U30" s="5">
        <v>0</v>
      </c>
      <c r="V30" s="5">
        <v>0.15061049696762699</v>
      </c>
      <c r="W30" s="4">
        <v>1610.8350383935101</v>
      </c>
      <c r="X30" s="4">
        <f t="shared" si="2"/>
        <v>3237.6700767870202</v>
      </c>
      <c r="Y30" s="4">
        <f t="shared" si="3"/>
        <v>3260.610352390665</v>
      </c>
      <c r="Z30" s="11">
        <f t="shared" si="4"/>
        <v>-16.905235750700285</v>
      </c>
      <c r="AA30" s="4">
        <f t="shared" si="5"/>
        <v>-22.640304651611586</v>
      </c>
    </row>
    <row r="31" spans="1:27" x14ac:dyDescent="0.4">
      <c r="A31" s="1">
        <v>29</v>
      </c>
      <c r="B31" s="6" t="s">
        <v>28</v>
      </c>
      <c r="C31" s="6">
        <v>2019</v>
      </c>
      <c r="D31" s="6" t="s">
        <v>21</v>
      </c>
      <c r="E31" s="6">
        <v>230</v>
      </c>
      <c r="F31" s="4">
        <v>78.662916666669844</v>
      </c>
      <c r="G31" s="4">
        <v>88.662916666669844</v>
      </c>
      <c r="H31" s="5">
        <v>3.4259939780636799</v>
      </c>
      <c r="I31" s="5">
        <v>172.729792615587</v>
      </c>
      <c r="J31" s="5">
        <v>0</v>
      </c>
      <c r="K31" s="5">
        <v>1.84320395408252</v>
      </c>
      <c r="L31" s="4">
        <v>2558.9278580602199</v>
      </c>
      <c r="M31" s="4">
        <f t="shared" si="0"/>
        <v>5129.8557161204399</v>
      </c>
      <c r="N31" s="4">
        <f t="shared" si="1"/>
        <v>5150.4841919739793</v>
      </c>
      <c r="O31" s="11">
        <v>78.662916666669844</v>
      </c>
      <c r="P31" s="4">
        <v>88.662916666669844</v>
      </c>
      <c r="Q31" s="4">
        <v>134.66291666666984</v>
      </c>
      <c r="R31" s="4">
        <v>142.66291666666984</v>
      </c>
      <c r="S31" s="5">
        <v>3.2337300420259099</v>
      </c>
      <c r="T31" s="5">
        <v>98.417797725601503</v>
      </c>
      <c r="U31" s="5">
        <v>0</v>
      </c>
      <c r="V31" s="5">
        <v>0.492537831453631</v>
      </c>
      <c r="W31" s="4">
        <v>2572.4500277759298</v>
      </c>
      <c r="X31" s="4">
        <f t="shared" si="2"/>
        <v>5160.9000555518596</v>
      </c>
      <c r="Y31" s="4">
        <f t="shared" si="3"/>
        <v>5188.4046900232452</v>
      </c>
      <c r="Z31" s="11">
        <f t="shared" si="4"/>
        <v>-31.044339431419758</v>
      </c>
      <c r="AA31" s="4">
        <f t="shared" si="5"/>
        <v>-37.920498049265916</v>
      </c>
    </row>
    <row r="32" spans="1:27" x14ac:dyDescent="0.4">
      <c r="A32" s="1">
        <v>30</v>
      </c>
      <c r="B32" s="6" t="s">
        <v>29</v>
      </c>
      <c r="C32" s="6">
        <v>2014</v>
      </c>
      <c r="D32" s="6" t="s">
        <v>20</v>
      </c>
      <c r="E32" s="6">
        <v>257</v>
      </c>
      <c r="F32" s="4">
        <v>175.66699074073995</v>
      </c>
      <c r="G32" s="4">
        <v>284.66699074073995</v>
      </c>
      <c r="H32" s="5">
        <v>0.26446640996151499</v>
      </c>
      <c r="I32" s="5">
        <v>41.726936038412504</v>
      </c>
      <c r="J32" s="5">
        <v>0</v>
      </c>
      <c r="K32" s="5">
        <v>0</v>
      </c>
      <c r="L32" s="4">
        <v>2694.8950869363898</v>
      </c>
      <c r="M32" s="4">
        <f t="shared" si="0"/>
        <v>5401.7901738727796</v>
      </c>
      <c r="N32" s="4">
        <f t="shared" si="1"/>
        <v>5423.0846303821509</v>
      </c>
      <c r="O32" s="11">
        <v>175.66699074073995</v>
      </c>
      <c r="P32" s="4">
        <v>284.66699074073995</v>
      </c>
      <c r="Q32" s="4">
        <v>426.66699074073995</v>
      </c>
      <c r="R32" s="4">
        <v>434.6653587963001</v>
      </c>
      <c r="S32" s="5">
        <v>0.255029683817591</v>
      </c>
      <c r="T32" s="5">
        <v>39.140654307907795</v>
      </c>
      <c r="U32" s="5">
        <v>0</v>
      </c>
      <c r="V32" s="5">
        <v>0</v>
      </c>
      <c r="W32" s="4">
        <v>2717.95259395727</v>
      </c>
      <c r="X32" s="4">
        <f t="shared" si="2"/>
        <v>5451.90518791454</v>
      </c>
      <c r="Y32" s="4">
        <f t="shared" si="3"/>
        <v>5480.2977965937016</v>
      </c>
      <c r="Z32" s="11">
        <f t="shared" si="4"/>
        <v>-50.115014041760332</v>
      </c>
      <c r="AA32" s="4">
        <f t="shared" si="5"/>
        <v>-57.213166211550742</v>
      </c>
    </row>
    <row r="33" spans="1:27" x14ac:dyDescent="0.4">
      <c r="A33" s="1">
        <v>31</v>
      </c>
      <c r="B33" s="6" t="s">
        <v>29</v>
      </c>
      <c r="C33" s="6">
        <v>2015</v>
      </c>
      <c r="D33" s="6" t="s">
        <v>21</v>
      </c>
      <c r="E33" s="6">
        <v>103</v>
      </c>
      <c r="F33" s="4">
        <v>81.667141203700112</v>
      </c>
      <c r="G33" s="4">
        <v>90.667141203700112</v>
      </c>
      <c r="H33" s="5">
        <v>3.5119950371626598</v>
      </c>
      <c r="I33" s="5">
        <v>282.517289557813</v>
      </c>
      <c r="J33" s="5">
        <v>0</v>
      </c>
      <c r="K33" s="5">
        <v>8.7598669665018498</v>
      </c>
      <c r="L33" s="4">
        <v>1162.46085670307</v>
      </c>
      <c r="M33" s="4">
        <f t="shared" si="0"/>
        <v>2336.92171340614</v>
      </c>
      <c r="N33" s="4">
        <f t="shared" si="1"/>
        <v>2352.730087335518</v>
      </c>
      <c r="O33" s="11">
        <v>81.667141203700112</v>
      </c>
      <c r="P33" s="4">
        <v>93.667141203700112</v>
      </c>
      <c r="Q33" s="4">
        <v>139.66714120370011</v>
      </c>
      <c r="R33" s="4">
        <v>147.66714120370011</v>
      </c>
      <c r="S33" s="5">
        <v>3.1418839614338099</v>
      </c>
      <c r="T33" s="5">
        <v>150.699748484173</v>
      </c>
      <c r="U33" s="5">
        <v>0</v>
      </c>
      <c r="V33" s="5">
        <v>0.620539642234894</v>
      </c>
      <c r="W33" s="4">
        <v>1193.94196675066</v>
      </c>
      <c r="X33" s="4">
        <f t="shared" si="2"/>
        <v>2403.8839335013199</v>
      </c>
      <c r="Y33" s="4">
        <f t="shared" si="3"/>
        <v>2424.9617654071571</v>
      </c>
      <c r="Z33" s="11">
        <f t="shared" si="4"/>
        <v>-66.962220095179873</v>
      </c>
      <c r="AA33" s="4">
        <f t="shared" si="5"/>
        <v>-72.23167807163918</v>
      </c>
    </row>
    <row r="34" spans="1:27" x14ac:dyDescent="0.4">
      <c r="A34" s="1">
        <v>32</v>
      </c>
      <c r="B34" s="6" t="s">
        <v>30</v>
      </c>
      <c r="C34" s="6">
        <v>2015</v>
      </c>
      <c r="D34" s="6" t="s">
        <v>21</v>
      </c>
      <c r="E34" s="6">
        <v>149</v>
      </c>
      <c r="F34" s="4">
        <v>63.651875000000018</v>
      </c>
      <c r="G34" s="4">
        <v>74.651875000000018</v>
      </c>
      <c r="H34" s="5">
        <v>2.1748881886348799</v>
      </c>
      <c r="I34" s="5">
        <v>260.54597137173198</v>
      </c>
      <c r="J34" s="5">
        <v>0</v>
      </c>
      <c r="K34" s="5">
        <v>2.5463277674943501</v>
      </c>
      <c r="L34" s="4">
        <v>1608.4686338848601</v>
      </c>
      <c r="M34" s="4">
        <f t="shared" si="0"/>
        <v>3228.9372677697202</v>
      </c>
      <c r="N34" s="4">
        <f t="shared" si="1"/>
        <v>3246.9609456053931</v>
      </c>
      <c r="O34" s="11">
        <v>6.6518750000000182</v>
      </c>
      <c r="P34" s="4">
        <v>14.651875000000018</v>
      </c>
      <c r="Q34" s="4">
        <v>63.651875000000018</v>
      </c>
      <c r="R34" s="4">
        <v>74.651875000000018</v>
      </c>
      <c r="S34" s="5">
        <v>2.1100909711759201</v>
      </c>
      <c r="T34" s="5">
        <v>186.79546782260803</v>
      </c>
      <c r="U34" s="5">
        <v>0</v>
      </c>
      <c r="V34" s="5">
        <v>1.18833708458259</v>
      </c>
      <c r="W34" s="4">
        <v>1622.37862620073</v>
      </c>
      <c r="X34" s="4">
        <f t="shared" si="2"/>
        <v>3260.7572524014599</v>
      </c>
      <c r="Y34" s="4">
        <f t="shared" si="3"/>
        <v>3284.7888228490237</v>
      </c>
      <c r="Z34" s="11">
        <f t="shared" si="4"/>
        <v>-31.819984631739771</v>
      </c>
      <c r="AA34" s="4">
        <f t="shared" si="5"/>
        <v>-37.82787724363061</v>
      </c>
    </row>
    <row r="35" spans="1:27" x14ac:dyDescent="0.4">
      <c r="A35" s="1">
        <v>33</v>
      </c>
      <c r="B35" s="6" t="s">
        <v>30</v>
      </c>
      <c r="C35" s="6">
        <v>2016</v>
      </c>
      <c r="D35" s="6" t="s">
        <v>21</v>
      </c>
      <c r="E35" s="6">
        <v>178</v>
      </c>
      <c r="F35" s="4">
        <v>52.675312500000018</v>
      </c>
      <c r="G35" s="4">
        <v>67.675312500000018</v>
      </c>
      <c r="H35" s="5">
        <v>1.15779142716311</v>
      </c>
      <c r="I35" s="5">
        <v>236.256177311611</v>
      </c>
      <c r="J35" s="5">
        <v>0</v>
      </c>
      <c r="K35" s="5">
        <v>0.60859263258219898</v>
      </c>
      <c r="L35" s="4">
        <v>1839.3526455993299</v>
      </c>
      <c r="M35" s="4">
        <f t="shared" ref="M35:M66" si="6">2*L35+2*6</f>
        <v>3690.7052911986598</v>
      </c>
      <c r="N35" s="4">
        <f t="shared" ref="N35:N66" si="7">L35*2+6*LN(E35)</f>
        <v>3709.7959925004125</v>
      </c>
      <c r="O35" s="11">
        <v>352.67531250000002</v>
      </c>
      <c r="P35" s="4">
        <v>360.67531250000002</v>
      </c>
      <c r="Q35" s="4">
        <v>417.67531250000002</v>
      </c>
      <c r="R35" s="4">
        <v>432.67531250000002</v>
      </c>
      <c r="S35" s="5">
        <v>1.15779142716311</v>
      </c>
      <c r="T35" s="5">
        <v>236.256177311611</v>
      </c>
      <c r="U35" s="5">
        <v>0</v>
      </c>
      <c r="V35" s="5">
        <v>0.60859263258219898</v>
      </c>
      <c r="W35" s="4">
        <v>1839.3526455993299</v>
      </c>
      <c r="X35" s="4">
        <f t="shared" ref="X35:X66" si="8">2*W35+2*8</f>
        <v>3694.7052911986598</v>
      </c>
      <c r="Y35" s="4">
        <f t="shared" ref="Y35:Y66" si="9">W35*2+8*LN(E35)</f>
        <v>3720.1595596009965</v>
      </c>
      <c r="Z35" s="11">
        <f t="shared" ref="Z35:Z66" si="10">M35-X35</f>
        <v>-4</v>
      </c>
      <c r="AA35" s="4">
        <f t="shared" ref="AA35:AA66" si="11">N35-Y35</f>
        <v>-10.363567100584078</v>
      </c>
    </row>
    <row r="36" spans="1:27" x14ac:dyDescent="0.4">
      <c r="A36" s="1">
        <v>34</v>
      </c>
      <c r="B36" s="6" t="s">
        <v>31</v>
      </c>
      <c r="C36" s="6">
        <v>2014</v>
      </c>
      <c r="D36" s="6" t="s">
        <v>20</v>
      </c>
      <c r="E36" s="6">
        <v>233</v>
      </c>
      <c r="F36" s="4">
        <v>228.66607638888991</v>
      </c>
      <c r="G36" s="4">
        <v>327.66607638888991</v>
      </c>
      <c r="H36" s="5">
        <v>3.0327223781464099</v>
      </c>
      <c r="I36" s="5">
        <v>31.165164910464995</v>
      </c>
      <c r="J36" s="5">
        <v>0</v>
      </c>
      <c r="K36" s="5">
        <v>0</v>
      </c>
      <c r="L36" s="4">
        <v>2769.0843050835301</v>
      </c>
      <c r="M36" s="4">
        <f t="shared" si="6"/>
        <v>5550.1686101670603</v>
      </c>
      <c r="N36" s="4">
        <f t="shared" si="7"/>
        <v>5570.8748408884549</v>
      </c>
      <c r="O36" s="11">
        <v>228.66607638888991</v>
      </c>
      <c r="P36" s="4">
        <v>241.66607638888991</v>
      </c>
      <c r="Q36" s="4">
        <v>278.66607638888991</v>
      </c>
      <c r="R36" s="4">
        <v>311.66607638888991</v>
      </c>
      <c r="S36" s="5">
        <v>4.5649359780381102</v>
      </c>
      <c r="T36" s="5">
        <v>59.311966465974692</v>
      </c>
      <c r="U36" s="5">
        <v>0</v>
      </c>
      <c r="V36" s="5">
        <v>3.6510912992373301E-2</v>
      </c>
      <c r="W36" s="4">
        <v>2745.87854108786</v>
      </c>
      <c r="X36" s="4">
        <f t="shared" si="8"/>
        <v>5507.7570821757199</v>
      </c>
      <c r="Y36" s="4">
        <f t="shared" si="9"/>
        <v>5535.3653898042458</v>
      </c>
      <c r="Z36" s="11">
        <f t="shared" si="10"/>
        <v>42.411527991340336</v>
      </c>
      <c r="AA36" s="4">
        <f t="shared" si="11"/>
        <v>35.509451084209104</v>
      </c>
    </row>
    <row r="37" spans="1:27" x14ac:dyDescent="0.4">
      <c r="A37" s="1">
        <v>35</v>
      </c>
      <c r="B37" s="6" t="s">
        <v>31</v>
      </c>
      <c r="C37" s="6">
        <v>2015</v>
      </c>
      <c r="D37" s="6" t="s">
        <v>21</v>
      </c>
      <c r="E37" s="6">
        <v>112</v>
      </c>
      <c r="F37" s="4">
        <v>69.662118055560086</v>
      </c>
      <c r="G37" s="4">
        <v>79.662118055560086</v>
      </c>
      <c r="H37" s="5">
        <v>3.2025285781394501</v>
      </c>
      <c r="I37" s="5">
        <v>234.41802558268901</v>
      </c>
      <c r="J37" s="5">
        <v>0</v>
      </c>
      <c r="K37" s="5">
        <v>2.3750524572252401</v>
      </c>
      <c r="L37" s="4">
        <v>1254.45153636136</v>
      </c>
      <c r="M37" s="4">
        <f t="shared" si="6"/>
        <v>2520.90307272272</v>
      </c>
      <c r="N37" s="4">
        <f t="shared" si="7"/>
        <v>2537.2140659504907</v>
      </c>
      <c r="O37" s="11">
        <v>69.662118055560086</v>
      </c>
      <c r="P37" s="4">
        <v>79.662118055560086</v>
      </c>
      <c r="Q37" s="4">
        <v>123.66211805556009</v>
      </c>
      <c r="R37" s="4">
        <v>131.66211805556009</v>
      </c>
      <c r="S37" s="5">
        <v>2.8029747412234398</v>
      </c>
      <c r="T37" s="5">
        <v>126.736402995446</v>
      </c>
      <c r="U37" s="5">
        <v>0</v>
      </c>
      <c r="V37" s="5">
        <v>5.5917186981524598E-2</v>
      </c>
      <c r="W37" s="4">
        <v>1272.1004958160099</v>
      </c>
      <c r="X37" s="4">
        <f t="shared" si="8"/>
        <v>2560.2009916320198</v>
      </c>
      <c r="Y37" s="4">
        <f t="shared" si="9"/>
        <v>2581.9489826023805</v>
      </c>
      <c r="Z37" s="11">
        <f t="shared" si="10"/>
        <v>-39.297918909299824</v>
      </c>
      <c r="AA37" s="4">
        <f t="shared" si="11"/>
        <v>-44.734916651889762</v>
      </c>
    </row>
    <row r="38" spans="1:27" x14ac:dyDescent="0.4">
      <c r="A38" s="1">
        <v>36</v>
      </c>
      <c r="B38" s="6" t="s">
        <v>31</v>
      </c>
      <c r="C38" s="6">
        <v>2016</v>
      </c>
      <c r="D38" s="6" t="s">
        <v>21</v>
      </c>
      <c r="E38" s="6">
        <v>136</v>
      </c>
      <c r="F38" s="4">
        <v>71.660011574069813</v>
      </c>
      <c r="G38" s="4">
        <v>79.660011574069813</v>
      </c>
      <c r="H38" s="5">
        <v>3.1649580720861099</v>
      </c>
      <c r="I38" s="5">
        <v>263.83028405928297</v>
      </c>
      <c r="J38" s="5">
        <v>0</v>
      </c>
      <c r="K38" s="5">
        <v>3.9365484273731499</v>
      </c>
      <c r="L38" s="4">
        <v>1509.4236254402799</v>
      </c>
      <c r="M38" s="4">
        <f t="shared" si="6"/>
        <v>3030.8472508805598</v>
      </c>
      <c r="N38" s="4">
        <f t="shared" si="7"/>
        <v>3048.323180194976</v>
      </c>
      <c r="O38" s="11">
        <v>43.660011574069813</v>
      </c>
      <c r="P38" s="4">
        <v>51.660011574069813</v>
      </c>
      <c r="Q38" s="4">
        <v>71.660011574069813</v>
      </c>
      <c r="R38" s="4">
        <v>79.660011574069813</v>
      </c>
      <c r="S38" s="5">
        <v>2.7268909026176105</v>
      </c>
      <c r="T38" s="5">
        <v>135.639028516552</v>
      </c>
      <c r="U38" s="5">
        <v>0</v>
      </c>
      <c r="V38" s="5">
        <v>0.50990071102279999</v>
      </c>
      <c r="W38" s="4">
        <v>1523.6722365519099</v>
      </c>
      <c r="X38" s="4">
        <f t="shared" si="8"/>
        <v>3063.3444731038198</v>
      </c>
      <c r="Y38" s="4">
        <f t="shared" si="9"/>
        <v>3086.6457121897083</v>
      </c>
      <c r="Z38" s="11">
        <f t="shared" si="10"/>
        <v>-32.497222223259996</v>
      </c>
      <c r="AA38" s="4">
        <f t="shared" si="11"/>
        <v>-38.322531994732344</v>
      </c>
    </row>
    <row r="39" spans="1:27" x14ac:dyDescent="0.4">
      <c r="A39" s="1">
        <v>37</v>
      </c>
      <c r="B39" s="6" t="s">
        <v>31</v>
      </c>
      <c r="C39" s="6">
        <v>2017</v>
      </c>
      <c r="D39" s="6" t="s">
        <v>21</v>
      </c>
      <c r="E39" s="6">
        <v>211</v>
      </c>
      <c r="F39" s="4">
        <v>71.659942129630053</v>
      </c>
      <c r="G39" s="4">
        <v>79.659942129630053</v>
      </c>
      <c r="H39" s="5">
        <v>4.0994243472397009</v>
      </c>
      <c r="I39" s="5">
        <v>261.33692492578399</v>
      </c>
      <c r="J39" s="5">
        <v>0</v>
      </c>
      <c r="K39" s="5">
        <v>2.2537917307142901</v>
      </c>
      <c r="L39" s="4">
        <v>2382.17050130695</v>
      </c>
      <c r="M39" s="4">
        <f t="shared" si="6"/>
        <v>4776.3410026138999</v>
      </c>
      <c r="N39" s="4">
        <f t="shared" si="7"/>
        <v>4796.4521514147564</v>
      </c>
      <c r="O39" s="11">
        <v>334.65994212963005</v>
      </c>
      <c r="P39" s="4">
        <v>342.65994212963005</v>
      </c>
      <c r="Q39" s="4">
        <v>436.65994212963005</v>
      </c>
      <c r="R39" s="4">
        <v>444.65994212963005</v>
      </c>
      <c r="S39" s="5">
        <v>3.67603354847272</v>
      </c>
      <c r="T39" s="5">
        <v>136.25194014548299</v>
      </c>
      <c r="U39" s="5">
        <v>0</v>
      </c>
      <c r="V39" s="5">
        <v>0.62242994467729196</v>
      </c>
      <c r="W39" s="4">
        <v>2387.7995236885799</v>
      </c>
      <c r="X39" s="4">
        <f t="shared" si="8"/>
        <v>4791.5990473771599</v>
      </c>
      <c r="Y39" s="4">
        <f t="shared" si="9"/>
        <v>4818.4139124449684</v>
      </c>
      <c r="Z39" s="11">
        <f t="shared" si="10"/>
        <v>-15.258044763259932</v>
      </c>
      <c r="AA39" s="4">
        <f t="shared" si="11"/>
        <v>-21.961761030212074</v>
      </c>
    </row>
    <row r="40" spans="1:27" x14ac:dyDescent="0.4">
      <c r="A40" s="1">
        <v>38</v>
      </c>
      <c r="B40" s="6" t="s">
        <v>31</v>
      </c>
      <c r="C40" s="6">
        <v>2018</v>
      </c>
      <c r="D40" s="6" t="s">
        <v>21</v>
      </c>
      <c r="E40" s="6">
        <v>129</v>
      </c>
      <c r="F40" s="4">
        <v>70.673877314809943</v>
      </c>
      <c r="G40" s="4">
        <v>80.673877314809943</v>
      </c>
      <c r="H40" s="5">
        <v>3.93589082348866</v>
      </c>
      <c r="I40" s="5">
        <v>207.763351917394</v>
      </c>
      <c r="J40" s="5">
        <v>0</v>
      </c>
      <c r="K40" s="5">
        <v>5.3243742951661499</v>
      </c>
      <c r="L40" s="4">
        <v>1461.80032441202</v>
      </c>
      <c r="M40" s="4">
        <f t="shared" si="6"/>
        <v>2935.60064882404</v>
      </c>
      <c r="N40" s="4">
        <f t="shared" si="7"/>
        <v>2952.7595232502099</v>
      </c>
      <c r="O40" s="11">
        <v>349.67387731480994</v>
      </c>
      <c r="P40" s="4">
        <v>357.67387731480994</v>
      </c>
      <c r="Q40" s="4">
        <v>435.67387731480994</v>
      </c>
      <c r="R40" s="4">
        <v>445.67387731480994</v>
      </c>
      <c r="S40" s="5">
        <v>3.05601540679283</v>
      </c>
      <c r="T40" s="5">
        <v>146.07582072939101</v>
      </c>
      <c r="U40" s="5">
        <v>0</v>
      </c>
      <c r="V40" s="5">
        <v>1.1257433791659699</v>
      </c>
      <c r="W40" s="4">
        <v>1455.7710084416699</v>
      </c>
      <c r="X40" s="4">
        <f t="shared" si="8"/>
        <v>2927.5420168833398</v>
      </c>
      <c r="Y40" s="4">
        <f t="shared" si="9"/>
        <v>2950.4205161182331</v>
      </c>
      <c r="Z40" s="11">
        <f t="shared" si="10"/>
        <v>8.058631940700252</v>
      </c>
      <c r="AA40" s="4">
        <f t="shared" si="11"/>
        <v>2.339007131976814</v>
      </c>
    </row>
    <row r="41" spans="1:27" x14ac:dyDescent="0.4">
      <c r="A41" s="1">
        <v>39</v>
      </c>
      <c r="B41" s="6" t="s">
        <v>32</v>
      </c>
      <c r="C41" s="6">
        <v>2015</v>
      </c>
      <c r="D41" s="6" t="s">
        <v>21</v>
      </c>
      <c r="E41" s="6">
        <v>181</v>
      </c>
      <c r="F41" s="4">
        <v>65.677141203700103</v>
      </c>
      <c r="G41" s="4">
        <v>78.677141203700103</v>
      </c>
      <c r="H41" s="5">
        <v>2.35693869364041</v>
      </c>
      <c r="I41" s="5">
        <v>197.82022641627498</v>
      </c>
      <c r="J41" s="5">
        <v>0</v>
      </c>
      <c r="K41" s="5">
        <v>6.4145975114968001</v>
      </c>
      <c r="L41" s="4">
        <v>1959.9474454126801</v>
      </c>
      <c r="M41" s="4">
        <f t="shared" si="6"/>
        <v>3931.8948908253601</v>
      </c>
      <c r="N41" s="4">
        <f t="shared" si="7"/>
        <v>3951.0858730129548</v>
      </c>
      <c r="O41" s="11">
        <v>42.677141203700103</v>
      </c>
      <c r="P41" s="4">
        <v>51.677141203700103</v>
      </c>
      <c r="Q41" s="4">
        <v>64.677141203700103</v>
      </c>
      <c r="R41" s="4">
        <v>78.677141203700103</v>
      </c>
      <c r="S41" s="5">
        <v>1.97380948382723</v>
      </c>
      <c r="T41" s="5">
        <v>114.82583331812401</v>
      </c>
      <c r="U41" s="5">
        <v>0</v>
      </c>
      <c r="V41" s="5">
        <v>0.937633339587984</v>
      </c>
      <c r="W41" s="4">
        <v>1976.5457526037701</v>
      </c>
      <c r="X41" s="4">
        <f t="shared" si="8"/>
        <v>3969.0915052075402</v>
      </c>
      <c r="Y41" s="4">
        <f t="shared" si="9"/>
        <v>3994.679481457667</v>
      </c>
      <c r="Z41" s="11">
        <f t="shared" si="10"/>
        <v>-37.196614382180087</v>
      </c>
      <c r="AA41" s="4">
        <f t="shared" si="11"/>
        <v>-43.593608444712117</v>
      </c>
    </row>
    <row r="42" spans="1:27" x14ac:dyDescent="0.4">
      <c r="A42" s="1">
        <v>40</v>
      </c>
      <c r="B42" s="6" t="s">
        <v>32</v>
      </c>
      <c r="C42" s="6">
        <v>2016</v>
      </c>
      <c r="D42" s="6" t="s">
        <v>21</v>
      </c>
      <c r="E42" s="6">
        <v>189</v>
      </c>
      <c r="F42" s="4">
        <v>66.658449074070177</v>
      </c>
      <c r="G42" s="4">
        <v>80.658449074070177</v>
      </c>
      <c r="H42" s="5">
        <v>1.6385169650283402</v>
      </c>
      <c r="I42" s="5">
        <v>184.951167376895</v>
      </c>
      <c r="J42" s="5">
        <v>0</v>
      </c>
      <c r="K42" s="5">
        <v>3.8354691696334999</v>
      </c>
      <c r="L42" s="4">
        <v>1987.4996659404301</v>
      </c>
      <c r="M42" s="4">
        <f t="shared" si="6"/>
        <v>3986.9993318808602</v>
      </c>
      <c r="N42" s="4">
        <f t="shared" si="7"/>
        <v>4006.4498139712182</v>
      </c>
      <c r="O42" s="11">
        <v>27.658449074070177</v>
      </c>
      <c r="P42" s="4">
        <v>35.658449074070177</v>
      </c>
      <c r="Q42" s="4">
        <v>66.658449074070177</v>
      </c>
      <c r="R42" s="4">
        <v>80.658449074070177</v>
      </c>
      <c r="S42" s="5">
        <v>1.5400538034992202</v>
      </c>
      <c r="T42" s="5">
        <v>118.54117814553899</v>
      </c>
      <c r="U42" s="5">
        <v>0</v>
      </c>
      <c r="V42" s="5">
        <v>1.2326296208652101</v>
      </c>
      <c r="W42" s="4">
        <v>2012.8765329042101</v>
      </c>
      <c r="X42" s="4">
        <f t="shared" si="8"/>
        <v>4041.7530658084202</v>
      </c>
      <c r="Y42" s="4">
        <f t="shared" si="9"/>
        <v>4067.6870419288971</v>
      </c>
      <c r="Z42" s="11">
        <f t="shared" si="10"/>
        <v>-54.753733927560006</v>
      </c>
      <c r="AA42" s="4">
        <f t="shared" si="11"/>
        <v>-61.237227957678897</v>
      </c>
    </row>
    <row r="43" spans="1:27" x14ac:dyDescent="0.4">
      <c r="A43" s="1">
        <v>41</v>
      </c>
      <c r="B43" s="6" t="s">
        <v>32</v>
      </c>
      <c r="C43" s="6">
        <v>2017</v>
      </c>
      <c r="D43" s="6" t="s">
        <v>21</v>
      </c>
      <c r="E43" s="6">
        <v>101</v>
      </c>
      <c r="F43" s="4">
        <v>64.666539351850133</v>
      </c>
      <c r="G43" s="4">
        <v>79.666539351850133</v>
      </c>
      <c r="H43" s="5">
        <v>1.00576132924618</v>
      </c>
      <c r="I43" s="5">
        <v>184.90587563428599</v>
      </c>
      <c r="J43" s="5">
        <v>0</v>
      </c>
      <c r="K43" s="5">
        <v>2.9596066157438199</v>
      </c>
      <c r="L43" s="4">
        <v>1046.26384548995</v>
      </c>
      <c r="M43" s="4">
        <f t="shared" si="6"/>
        <v>2104.5276909798999</v>
      </c>
      <c r="N43" s="4">
        <f t="shared" si="7"/>
        <v>2120.2184140809477</v>
      </c>
      <c r="O43" s="11">
        <v>64.666539351850133</v>
      </c>
      <c r="P43" s="4">
        <v>79.666539351850133</v>
      </c>
      <c r="Q43" s="4">
        <v>111.66653935185013</v>
      </c>
      <c r="R43" s="4">
        <v>119.66653935185013</v>
      </c>
      <c r="S43" s="5">
        <v>0.99454943549501296</v>
      </c>
      <c r="T43" s="5">
        <v>123.325328582716</v>
      </c>
      <c r="U43" s="5">
        <v>0</v>
      </c>
      <c r="V43" s="5">
        <v>1.19234503843147</v>
      </c>
      <c r="W43" s="4">
        <v>1079.2606945801299</v>
      </c>
      <c r="X43" s="4">
        <f t="shared" si="8"/>
        <v>2174.5213891602598</v>
      </c>
      <c r="Y43" s="4">
        <f t="shared" si="9"/>
        <v>2195.44235329499</v>
      </c>
      <c r="Z43" s="11">
        <f t="shared" si="10"/>
        <v>-69.993698180359843</v>
      </c>
      <c r="AA43" s="4">
        <f t="shared" si="11"/>
        <v>-75.223939214042275</v>
      </c>
    </row>
    <row r="44" spans="1:27" x14ac:dyDescent="0.4">
      <c r="A44" s="1">
        <v>42</v>
      </c>
      <c r="B44" s="6" t="s">
        <v>33</v>
      </c>
      <c r="C44" s="6">
        <v>2014</v>
      </c>
      <c r="D44" s="6" t="s">
        <v>20</v>
      </c>
      <c r="E44" s="6">
        <v>213</v>
      </c>
      <c r="F44" s="4">
        <v>227.66613425925993</v>
      </c>
      <c r="G44" s="4">
        <v>313.66613425925993</v>
      </c>
      <c r="H44" s="5">
        <v>1.68952003423844</v>
      </c>
      <c r="I44" s="5">
        <v>51.496624710446795</v>
      </c>
      <c r="J44" s="5">
        <v>0</v>
      </c>
      <c r="K44" s="5">
        <v>0</v>
      </c>
      <c r="L44" s="4">
        <v>2484.1707484173398</v>
      </c>
      <c r="M44" s="4">
        <f t="shared" si="6"/>
        <v>4980.3414968346797</v>
      </c>
      <c r="N44" s="4">
        <f t="shared" si="7"/>
        <v>5000.5092498289359</v>
      </c>
      <c r="O44" s="11">
        <v>227.66613425925993</v>
      </c>
      <c r="P44" s="4">
        <v>244.66613425925993</v>
      </c>
      <c r="Q44" s="4">
        <v>299.66613425925993</v>
      </c>
      <c r="R44" s="4">
        <v>313.66613425925993</v>
      </c>
      <c r="S44" s="5">
        <v>2.2399323146824002</v>
      </c>
      <c r="T44" s="5">
        <v>134.733767124884</v>
      </c>
      <c r="U44" s="5">
        <v>0</v>
      </c>
      <c r="V44" s="5">
        <v>0.64707442923828595</v>
      </c>
      <c r="W44" s="4">
        <v>2376.11389180373</v>
      </c>
      <c r="X44" s="4">
        <f t="shared" si="8"/>
        <v>4768.22778360746</v>
      </c>
      <c r="Y44" s="4">
        <f t="shared" si="9"/>
        <v>4795.1181209331353</v>
      </c>
      <c r="Z44" s="11">
        <f t="shared" si="10"/>
        <v>212.11371322721971</v>
      </c>
      <c r="AA44" s="4">
        <f t="shared" si="11"/>
        <v>205.39112889580065</v>
      </c>
    </row>
    <row r="45" spans="1:27" x14ac:dyDescent="0.4">
      <c r="A45" s="1">
        <v>43</v>
      </c>
      <c r="B45" s="6" t="s">
        <v>33</v>
      </c>
      <c r="C45" s="6">
        <v>2015</v>
      </c>
      <c r="D45" s="6" t="s">
        <v>21</v>
      </c>
      <c r="E45" s="6">
        <v>147</v>
      </c>
      <c r="F45" s="4">
        <v>67.658379629629962</v>
      </c>
      <c r="G45" s="4">
        <v>81.658379629629962</v>
      </c>
      <c r="H45" s="5">
        <v>1.4862374632109399</v>
      </c>
      <c r="I45" s="5">
        <v>288.69316473977301</v>
      </c>
      <c r="J45" s="5">
        <v>0</v>
      </c>
      <c r="K45" s="5">
        <v>1.46466337571584</v>
      </c>
      <c r="L45" s="4">
        <v>1554.4509448763199</v>
      </c>
      <c r="M45" s="4">
        <f t="shared" si="6"/>
        <v>3120.9018897526398</v>
      </c>
      <c r="N45" s="4">
        <f t="shared" si="7"/>
        <v>3138.8444852733123</v>
      </c>
      <c r="O45" s="11">
        <v>17.658379629629962</v>
      </c>
      <c r="P45" s="4">
        <v>25.658379629629962</v>
      </c>
      <c r="Q45" s="4">
        <v>67.658379629629962</v>
      </c>
      <c r="R45" s="4">
        <v>81.658379629629962</v>
      </c>
      <c r="S45" s="5">
        <v>1.4150736268734299</v>
      </c>
      <c r="T45" s="5">
        <v>209.08146251399899</v>
      </c>
      <c r="U45" s="5">
        <v>0</v>
      </c>
      <c r="V45" s="5">
        <v>0.92945061244082405</v>
      </c>
      <c r="W45" s="4">
        <v>1570.3398688577599</v>
      </c>
      <c r="X45" s="4">
        <f t="shared" si="8"/>
        <v>3156.6797377155199</v>
      </c>
      <c r="Y45" s="4">
        <f t="shared" si="9"/>
        <v>3180.6031984097499</v>
      </c>
      <c r="Z45" s="11">
        <f t="shared" si="10"/>
        <v>-35.77784796288006</v>
      </c>
      <c r="AA45" s="4">
        <f t="shared" si="11"/>
        <v>-41.758713136437564</v>
      </c>
    </row>
    <row r="46" spans="1:27" x14ac:dyDescent="0.4">
      <c r="A46" s="1">
        <v>44</v>
      </c>
      <c r="B46" s="6" t="s">
        <v>33</v>
      </c>
      <c r="C46" s="6">
        <v>2016</v>
      </c>
      <c r="D46" s="6" t="s">
        <v>21</v>
      </c>
      <c r="E46" s="6">
        <v>116</v>
      </c>
      <c r="F46" s="4">
        <v>62.666724537039954</v>
      </c>
      <c r="G46" s="4">
        <v>76.666724537039954</v>
      </c>
      <c r="H46" s="5">
        <v>1.7133977253939698</v>
      </c>
      <c r="I46" s="5">
        <v>267.149548766679</v>
      </c>
      <c r="J46" s="5">
        <v>0</v>
      </c>
      <c r="K46" s="5">
        <v>1.2322250308660201</v>
      </c>
      <c r="L46" s="4">
        <v>1259.60189225662</v>
      </c>
      <c r="M46" s="4">
        <f t="shared" si="6"/>
        <v>2531.20378451324</v>
      </c>
      <c r="N46" s="4">
        <f t="shared" si="7"/>
        <v>2547.7253256598783</v>
      </c>
      <c r="O46" s="11">
        <v>62.666724537039954</v>
      </c>
      <c r="P46" s="4">
        <v>76.666724537039954</v>
      </c>
      <c r="Q46" s="4">
        <v>113.66672453703995</v>
      </c>
      <c r="R46" s="4">
        <v>121.66672453703995</v>
      </c>
      <c r="S46" s="5">
        <v>1.68043272100626</v>
      </c>
      <c r="T46" s="5">
        <v>178.28382030883401</v>
      </c>
      <c r="U46" s="5">
        <v>0</v>
      </c>
      <c r="V46" s="5">
        <v>0.291821208284477</v>
      </c>
      <c r="W46" s="4">
        <v>1288.4102787756201</v>
      </c>
      <c r="X46" s="4">
        <f t="shared" si="8"/>
        <v>2592.8205575512402</v>
      </c>
      <c r="Y46" s="4">
        <f t="shared" si="9"/>
        <v>2614.849279080091</v>
      </c>
      <c r="Z46" s="11">
        <f t="shared" si="10"/>
        <v>-61.616773038000247</v>
      </c>
      <c r="AA46" s="4">
        <f t="shared" si="11"/>
        <v>-67.123953420212729</v>
      </c>
    </row>
    <row r="47" spans="1:27" x14ac:dyDescent="0.4">
      <c r="A47" s="1">
        <v>45</v>
      </c>
      <c r="B47" s="6" t="s">
        <v>33</v>
      </c>
      <c r="C47" s="6">
        <v>2016</v>
      </c>
      <c r="D47" s="6" t="s">
        <v>20</v>
      </c>
      <c r="E47" s="6">
        <v>176</v>
      </c>
      <c r="F47" s="4">
        <v>221.66629629630006</v>
      </c>
      <c r="G47" s="4">
        <v>308.66629629630006</v>
      </c>
      <c r="H47" s="5">
        <v>1.4758606857922201</v>
      </c>
      <c r="I47" s="5">
        <v>62.936745364480004</v>
      </c>
      <c r="J47" s="5">
        <v>0</v>
      </c>
      <c r="K47" s="5">
        <v>1.4310962784433799E-2</v>
      </c>
      <c r="L47" s="4">
        <v>2116.0270247344802</v>
      </c>
      <c r="M47" s="4">
        <f t="shared" si="6"/>
        <v>4244.0540494689603</v>
      </c>
      <c r="N47" s="4">
        <f t="shared" si="7"/>
        <v>4263.0769534391893</v>
      </c>
      <c r="O47" s="11">
        <v>221.66629629630006</v>
      </c>
      <c r="P47" s="4">
        <v>272.66629629630006</v>
      </c>
      <c r="Q47" s="4">
        <v>295.66629629630006</v>
      </c>
      <c r="R47" s="4">
        <v>308.66629629630006</v>
      </c>
      <c r="S47" s="5">
        <v>1.76743145674802</v>
      </c>
      <c r="T47" s="5">
        <v>84.416987543247899</v>
      </c>
      <c r="U47" s="5">
        <v>0</v>
      </c>
      <c r="V47" s="5">
        <v>0.17121651534212801</v>
      </c>
      <c r="W47" s="4">
        <v>2067.6468724576298</v>
      </c>
      <c r="X47" s="4">
        <f t="shared" si="8"/>
        <v>4151.2937449152596</v>
      </c>
      <c r="Y47" s="4">
        <f t="shared" si="9"/>
        <v>4176.6576168755646</v>
      </c>
      <c r="Z47" s="11">
        <f t="shared" si="10"/>
        <v>92.760304553700735</v>
      </c>
      <c r="AA47" s="4">
        <f t="shared" si="11"/>
        <v>86.419336563624711</v>
      </c>
    </row>
    <row r="48" spans="1:27" x14ac:dyDescent="0.4">
      <c r="A48" s="1">
        <v>46</v>
      </c>
      <c r="B48" s="6" t="s">
        <v>33</v>
      </c>
      <c r="C48" s="6">
        <v>2017</v>
      </c>
      <c r="D48" s="6" t="s">
        <v>20</v>
      </c>
      <c r="E48" s="6">
        <v>178</v>
      </c>
      <c r="F48" s="4">
        <v>238.66719907407014</v>
      </c>
      <c r="G48" s="4">
        <v>302.66719907407014</v>
      </c>
      <c r="H48" s="5">
        <v>1.08923179315194</v>
      </c>
      <c r="I48" s="5">
        <v>72.725583176163198</v>
      </c>
      <c r="J48" s="5">
        <v>0</v>
      </c>
      <c r="K48" s="5">
        <v>0.184753825632513</v>
      </c>
      <c r="L48" s="4">
        <v>2019.2235396047799</v>
      </c>
      <c r="M48" s="4">
        <f t="shared" si="6"/>
        <v>4050.4470792095599</v>
      </c>
      <c r="N48" s="4">
        <f t="shared" si="7"/>
        <v>4069.5377805113126</v>
      </c>
      <c r="O48" s="11">
        <v>238.66719907407014</v>
      </c>
      <c r="P48" s="4">
        <v>264.66719907407014</v>
      </c>
      <c r="Q48" s="4">
        <v>281.66719907407014</v>
      </c>
      <c r="R48" s="4">
        <v>302.66719907407014</v>
      </c>
      <c r="S48" s="5">
        <v>1.66879869267482</v>
      </c>
      <c r="T48" s="5">
        <v>96.835467909688504</v>
      </c>
      <c r="U48" s="5">
        <v>0</v>
      </c>
      <c r="V48" s="5">
        <v>0.30677662267012101</v>
      </c>
      <c r="W48" s="4">
        <v>2016.4562335871001</v>
      </c>
      <c r="X48" s="4">
        <f t="shared" si="8"/>
        <v>4048.9124671742002</v>
      </c>
      <c r="Y48" s="4">
        <f t="shared" si="9"/>
        <v>4074.3667355765369</v>
      </c>
      <c r="Z48" s="11">
        <f t="shared" si="10"/>
        <v>1.5346120353597144</v>
      </c>
      <c r="AA48" s="4">
        <f t="shared" si="11"/>
        <v>-4.8289550652243634</v>
      </c>
    </row>
    <row r="49" spans="1:27" x14ac:dyDescent="0.4">
      <c r="A49" s="1">
        <v>47</v>
      </c>
      <c r="B49" s="6" t="s">
        <v>33</v>
      </c>
      <c r="C49" s="6">
        <v>2018</v>
      </c>
      <c r="D49" s="6" t="s">
        <v>21</v>
      </c>
      <c r="E49" s="6">
        <v>172</v>
      </c>
      <c r="F49" s="4">
        <v>68.662442129630108</v>
      </c>
      <c r="G49" s="4">
        <v>88.662442129630108</v>
      </c>
      <c r="H49" s="5">
        <v>1.3692834443400299</v>
      </c>
      <c r="I49" s="5">
        <v>187.60661819087002</v>
      </c>
      <c r="J49" s="5">
        <v>0</v>
      </c>
      <c r="K49" s="5">
        <v>1.76541543912041</v>
      </c>
      <c r="L49" s="4">
        <v>1819.0201636903</v>
      </c>
      <c r="M49" s="4">
        <f t="shared" si="6"/>
        <v>3650.0403273806</v>
      </c>
      <c r="N49" s="4">
        <f t="shared" si="7"/>
        <v>3668.925294241481</v>
      </c>
      <c r="O49" s="11">
        <v>349.66244212963011</v>
      </c>
      <c r="P49" s="4">
        <v>357.66244212963011</v>
      </c>
      <c r="Q49" s="4">
        <v>433.66244212963011</v>
      </c>
      <c r="R49" s="4">
        <v>453.66244212963011</v>
      </c>
      <c r="S49" s="5">
        <v>1.3692834443400299</v>
      </c>
      <c r="T49" s="5">
        <v>187.60661819087002</v>
      </c>
      <c r="U49" s="5">
        <v>0</v>
      </c>
      <c r="V49" s="5">
        <v>1.76541543912041</v>
      </c>
      <c r="W49" s="4">
        <v>1819.0201636903</v>
      </c>
      <c r="X49" s="4">
        <f t="shared" si="8"/>
        <v>3654.0403273806</v>
      </c>
      <c r="Y49" s="4">
        <f t="shared" si="9"/>
        <v>3679.2202831951076</v>
      </c>
      <c r="Z49" s="11">
        <f t="shared" si="10"/>
        <v>-4</v>
      </c>
      <c r="AA49" s="4">
        <f t="shared" si="11"/>
        <v>-10.294988953626671</v>
      </c>
    </row>
    <row r="50" spans="1:27" x14ac:dyDescent="0.4">
      <c r="A50" s="1">
        <v>48</v>
      </c>
      <c r="B50" s="6" t="s">
        <v>33</v>
      </c>
      <c r="C50" s="6">
        <v>2019</v>
      </c>
      <c r="D50" s="6" t="s">
        <v>21</v>
      </c>
      <c r="E50" s="6">
        <v>170</v>
      </c>
      <c r="F50" s="4">
        <v>74.658761574070013</v>
      </c>
      <c r="G50" s="4">
        <v>91.658761574070013</v>
      </c>
      <c r="H50" s="5">
        <v>3.7238631482256501</v>
      </c>
      <c r="I50" s="5">
        <v>209.89170543818497</v>
      </c>
      <c r="J50" s="5">
        <v>0</v>
      </c>
      <c r="K50" s="5">
        <v>1.1262174613389899</v>
      </c>
      <c r="L50" s="4">
        <v>1948.54686309109</v>
      </c>
      <c r="M50" s="4">
        <f t="shared" si="6"/>
        <v>3909.09372618218</v>
      </c>
      <c r="N50" s="4">
        <f t="shared" si="7"/>
        <v>3927.9085168044817</v>
      </c>
      <c r="O50" s="11">
        <v>74.658761574070013</v>
      </c>
      <c r="P50" s="4">
        <v>91.658761574070013</v>
      </c>
      <c r="Q50" s="4">
        <v>121.65876157407001</v>
      </c>
      <c r="R50" s="4">
        <v>133.65876157407001</v>
      </c>
      <c r="S50" s="5">
        <v>1.71895250301541</v>
      </c>
      <c r="T50" s="5">
        <v>137.29771389036199</v>
      </c>
      <c r="U50" s="5">
        <v>0</v>
      </c>
      <c r="V50" s="5">
        <v>0.46730529474094001</v>
      </c>
      <c r="W50" s="4">
        <v>1879.0608989152499</v>
      </c>
      <c r="X50" s="4">
        <f t="shared" si="8"/>
        <v>3774.1217978304999</v>
      </c>
      <c r="Y50" s="4">
        <f t="shared" si="9"/>
        <v>3799.2081853269019</v>
      </c>
      <c r="Z50" s="11">
        <f t="shared" si="10"/>
        <v>134.97192835168016</v>
      </c>
      <c r="AA50" s="4">
        <f t="shared" si="11"/>
        <v>128.70033147757977</v>
      </c>
    </row>
    <row r="51" spans="1:27" x14ac:dyDescent="0.4">
      <c r="A51" s="1">
        <v>49</v>
      </c>
      <c r="B51" s="6" t="s">
        <v>33</v>
      </c>
      <c r="C51" s="6">
        <v>2019</v>
      </c>
      <c r="D51" s="6" t="s">
        <v>20</v>
      </c>
      <c r="E51" s="6">
        <v>135</v>
      </c>
      <c r="F51" s="4">
        <v>205.66437499999984</v>
      </c>
      <c r="G51" s="4">
        <v>283.67703703704001</v>
      </c>
      <c r="H51" s="5">
        <v>1.06552917165824</v>
      </c>
      <c r="I51" s="5">
        <v>86.450543660191187</v>
      </c>
      <c r="J51" s="5">
        <v>0</v>
      </c>
      <c r="K51" s="5">
        <v>0</v>
      </c>
      <c r="L51" s="4">
        <v>1654.8555442776201</v>
      </c>
      <c r="M51" s="4">
        <f t="shared" si="6"/>
        <v>3321.7110885552402</v>
      </c>
      <c r="N51" s="4">
        <f t="shared" si="7"/>
        <v>3339.1427372258709</v>
      </c>
      <c r="O51" s="11">
        <v>171.66437499999984</v>
      </c>
      <c r="P51" s="4">
        <v>179.66437499999984</v>
      </c>
      <c r="Q51" s="4">
        <v>205.66437499999984</v>
      </c>
      <c r="R51" s="4">
        <v>283.67703703704001</v>
      </c>
      <c r="S51" s="5">
        <v>0.9908802929235131</v>
      </c>
      <c r="T51" s="5">
        <v>79.1937948562028</v>
      </c>
      <c r="U51" s="5">
        <v>0</v>
      </c>
      <c r="V51" s="5">
        <v>0</v>
      </c>
      <c r="W51" s="4">
        <v>1674.6900621483901</v>
      </c>
      <c r="X51" s="4">
        <f t="shared" si="8"/>
        <v>3365.3801242967802</v>
      </c>
      <c r="Y51" s="4">
        <f t="shared" si="9"/>
        <v>3388.6223225242875</v>
      </c>
      <c r="Z51" s="11">
        <f t="shared" si="10"/>
        <v>-43.669035741540029</v>
      </c>
      <c r="AA51" s="4">
        <f t="shared" si="11"/>
        <v>-49.479585298416623</v>
      </c>
    </row>
    <row r="52" spans="1:27" x14ac:dyDescent="0.4">
      <c r="A52" s="1">
        <v>50</v>
      </c>
      <c r="B52" s="6" t="s">
        <v>33</v>
      </c>
      <c r="C52" s="6">
        <v>2020</v>
      </c>
      <c r="D52" s="6" t="s">
        <v>21</v>
      </c>
      <c r="E52" s="6">
        <v>214</v>
      </c>
      <c r="F52" s="4">
        <v>70.669479166670044</v>
      </c>
      <c r="G52" s="4">
        <v>94.669479166670044</v>
      </c>
      <c r="H52" s="5">
        <v>1.2734949031351901</v>
      </c>
      <c r="I52" s="5">
        <v>158.380791746287</v>
      </c>
      <c r="J52" s="5">
        <v>0</v>
      </c>
      <c r="K52" s="5">
        <v>1.47535488153737</v>
      </c>
      <c r="L52" s="4">
        <v>2243.9826154011698</v>
      </c>
      <c r="M52" s="4">
        <f t="shared" si="6"/>
        <v>4499.9652308023396</v>
      </c>
      <c r="N52" s="4">
        <f t="shared" si="7"/>
        <v>4520.1610868924708</v>
      </c>
      <c r="O52" s="11">
        <v>13.669479166670044</v>
      </c>
      <c r="P52" s="4">
        <v>21.669479166670044</v>
      </c>
      <c r="Q52" s="4">
        <v>70.669479166670044</v>
      </c>
      <c r="R52" s="4">
        <v>94.669479166670044</v>
      </c>
      <c r="S52" s="5">
        <v>1.2734949031351901</v>
      </c>
      <c r="T52" s="5">
        <v>158.380791746287</v>
      </c>
      <c r="U52" s="5">
        <v>0</v>
      </c>
      <c r="V52" s="5">
        <v>1.47535488153737</v>
      </c>
      <c r="W52" s="4">
        <v>2243.9826154011698</v>
      </c>
      <c r="X52" s="4">
        <f t="shared" si="8"/>
        <v>4503.9652308023396</v>
      </c>
      <c r="Y52" s="4">
        <f t="shared" si="9"/>
        <v>4530.8930389225143</v>
      </c>
      <c r="Z52" s="11">
        <f t="shared" si="10"/>
        <v>-4</v>
      </c>
      <c r="AA52" s="4">
        <f t="shared" si="11"/>
        <v>-10.731952030043431</v>
      </c>
    </row>
    <row r="53" spans="1:27" x14ac:dyDescent="0.4">
      <c r="A53" s="1">
        <v>51</v>
      </c>
      <c r="B53" s="6" t="s">
        <v>45</v>
      </c>
      <c r="C53" s="6">
        <v>2015</v>
      </c>
      <c r="D53" s="6" t="s">
        <v>21</v>
      </c>
      <c r="E53" s="6">
        <v>217</v>
      </c>
      <c r="F53" s="4">
        <v>73.654999999999973</v>
      </c>
      <c r="G53" s="4">
        <v>88.654999999999973</v>
      </c>
      <c r="H53" s="5">
        <v>8.1601900722486995</v>
      </c>
      <c r="I53" s="5">
        <v>170.81457174259498</v>
      </c>
      <c r="J53" s="5">
        <v>0</v>
      </c>
      <c r="K53" s="5">
        <v>0.44917514569470501</v>
      </c>
      <c r="L53" s="4">
        <v>2615.9341211063202</v>
      </c>
      <c r="M53" s="4">
        <f t="shared" si="6"/>
        <v>5243.8682422126403</v>
      </c>
      <c r="N53" s="4">
        <f t="shared" si="7"/>
        <v>5264.1476263338827</v>
      </c>
      <c r="O53" s="11">
        <v>5.6549999999999727</v>
      </c>
      <c r="P53" s="4">
        <v>13.654999999999973</v>
      </c>
      <c r="Q53" s="4">
        <v>73.654999999999973</v>
      </c>
      <c r="R53" s="4">
        <v>88.654999999999973</v>
      </c>
      <c r="S53" s="5">
        <v>7.5103979696476699</v>
      </c>
      <c r="T53" s="5">
        <v>117.53164000205399</v>
      </c>
      <c r="U53" s="5">
        <v>0</v>
      </c>
      <c r="V53" s="5">
        <v>0.11061179050641901</v>
      </c>
      <c r="W53" s="4">
        <v>2616.95077584808</v>
      </c>
      <c r="X53" s="4">
        <f t="shared" si="8"/>
        <v>5249.9015516961599</v>
      </c>
      <c r="Y53" s="4">
        <f t="shared" si="9"/>
        <v>5276.940730524484</v>
      </c>
      <c r="Z53" s="11">
        <f t="shared" si="10"/>
        <v>-6.033309483519588</v>
      </c>
      <c r="AA53" s="4">
        <f t="shared" si="11"/>
        <v>-12.793104190601298</v>
      </c>
    </row>
    <row r="54" spans="1:27" x14ac:dyDescent="0.4">
      <c r="A54" s="1">
        <v>52</v>
      </c>
      <c r="B54" s="6" t="s">
        <v>45</v>
      </c>
      <c r="C54" s="6">
        <v>2015</v>
      </c>
      <c r="D54" s="6" t="s">
        <v>20</v>
      </c>
      <c r="E54" s="6">
        <v>191</v>
      </c>
      <c r="F54" s="4">
        <v>210.66841435185006</v>
      </c>
      <c r="G54" s="4">
        <v>314.66841435185006</v>
      </c>
      <c r="H54" s="5">
        <v>15.9085335020991</v>
      </c>
      <c r="I54" s="5">
        <v>17.396150264949902</v>
      </c>
      <c r="J54" s="5">
        <v>0</v>
      </c>
      <c r="K54" s="5">
        <v>0</v>
      </c>
      <c r="L54" s="4">
        <v>2465.9834508614999</v>
      </c>
      <c r="M54" s="4">
        <f t="shared" si="6"/>
        <v>4943.9669017229999</v>
      </c>
      <c r="N54" s="4">
        <f t="shared" si="7"/>
        <v>4963.4805422912796</v>
      </c>
      <c r="O54" s="11">
        <v>214.66841435185006</v>
      </c>
      <c r="P54" s="4">
        <v>226.66841435185006</v>
      </c>
      <c r="Q54" s="4">
        <v>279.66841435185006</v>
      </c>
      <c r="R54" s="4">
        <v>310.66841435185006</v>
      </c>
      <c r="S54" s="5">
        <v>11.066385274520901</v>
      </c>
      <c r="T54" s="5">
        <v>76.956360189388789</v>
      </c>
      <c r="U54" s="5">
        <v>0</v>
      </c>
      <c r="V54" s="5">
        <v>0.35873024825644201</v>
      </c>
      <c r="W54" s="4">
        <v>2408.3805652525298</v>
      </c>
      <c r="X54" s="4">
        <f t="shared" si="8"/>
        <v>4832.7611305050596</v>
      </c>
      <c r="Y54" s="4">
        <f t="shared" si="9"/>
        <v>4858.7793179294322</v>
      </c>
      <c r="Z54" s="11">
        <f t="shared" si="10"/>
        <v>111.20577121794031</v>
      </c>
      <c r="AA54" s="4">
        <f t="shared" si="11"/>
        <v>104.70122436184738</v>
      </c>
    </row>
    <row r="55" spans="1:27" x14ac:dyDescent="0.4">
      <c r="A55" s="1">
        <v>53</v>
      </c>
      <c r="B55" s="6" t="s">
        <v>45</v>
      </c>
      <c r="C55" s="6">
        <v>2016</v>
      </c>
      <c r="D55" s="6" t="s">
        <v>21</v>
      </c>
      <c r="E55" s="6">
        <v>174</v>
      </c>
      <c r="F55" s="4">
        <v>37.664444444440051</v>
      </c>
      <c r="G55" s="4">
        <v>84.664444444440051</v>
      </c>
      <c r="H55" s="5">
        <v>4.4648457345835606</v>
      </c>
      <c r="I55" s="5">
        <v>78.955141126651</v>
      </c>
      <c r="J55" s="5">
        <v>0</v>
      </c>
      <c r="K55" s="5">
        <v>0</v>
      </c>
      <c r="L55" s="4">
        <v>2096.61220740101</v>
      </c>
      <c r="M55" s="4">
        <f t="shared" si="6"/>
        <v>4205.22441480202</v>
      </c>
      <c r="N55" s="4">
        <f t="shared" si="7"/>
        <v>4224.1787465973075</v>
      </c>
      <c r="O55" s="11">
        <v>8.6644444444400506</v>
      </c>
      <c r="P55" s="4">
        <v>16.664444444440051</v>
      </c>
      <c r="Q55" s="4">
        <v>42.664444444440051</v>
      </c>
      <c r="R55" s="4">
        <v>84.664444444440051</v>
      </c>
      <c r="S55" s="5">
        <v>4.1092212879222698</v>
      </c>
      <c r="T55" s="5">
        <v>77.034506848580207</v>
      </c>
      <c r="U55" s="5">
        <v>0</v>
      </c>
      <c r="V55" s="5">
        <v>0</v>
      </c>
      <c r="W55" s="4">
        <v>2090.7920887690998</v>
      </c>
      <c r="X55" s="4">
        <f t="shared" si="8"/>
        <v>4197.5841775381996</v>
      </c>
      <c r="Y55" s="4">
        <f t="shared" si="9"/>
        <v>4222.8566199319157</v>
      </c>
      <c r="Z55" s="11">
        <f t="shared" si="10"/>
        <v>7.6402372638203815</v>
      </c>
      <c r="AA55" s="4">
        <f t="shared" si="11"/>
        <v>1.3221266653918065</v>
      </c>
    </row>
    <row r="56" spans="1:27" x14ac:dyDescent="0.4">
      <c r="A56" s="1">
        <v>54</v>
      </c>
      <c r="B56" s="6" t="s">
        <v>45</v>
      </c>
      <c r="C56" s="6">
        <v>2016</v>
      </c>
      <c r="D56" s="6" t="s">
        <v>20</v>
      </c>
      <c r="E56" s="6">
        <v>201</v>
      </c>
      <c r="F56" s="4">
        <v>220.66746527778014</v>
      </c>
      <c r="G56" s="4">
        <v>348.66746527778014</v>
      </c>
      <c r="H56" s="5">
        <v>5.4395706609029606</v>
      </c>
      <c r="I56" s="5">
        <v>33.164386073991508</v>
      </c>
      <c r="J56" s="5">
        <v>0</v>
      </c>
      <c r="K56" s="5">
        <v>0</v>
      </c>
      <c r="L56" s="4">
        <v>2536.4239760004202</v>
      </c>
      <c r="M56" s="4">
        <f t="shared" si="6"/>
        <v>5084.8479520008405</v>
      </c>
      <c r="N56" s="4">
        <f t="shared" si="7"/>
        <v>5104.667781449195</v>
      </c>
      <c r="O56" s="11">
        <v>218.66746527778014</v>
      </c>
      <c r="P56" s="4">
        <v>226.66746527778014</v>
      </c>
      <c r="Q56" s="4">
        <v>288.66746527778014</v>
      </c>
      <c r="R56" s="4">
        <v>307.66746527778014</v>
      </c>
      <c r="S56" s="5">
        <v>10.0133337812621</v>
      </c>
      <c r="T56" s="5">
        <v>114.57641452656398</v>
      </c>
      <c r="U56" s="5">
        <v>0</v>
      </c>
      <c r="V56" s="5">
        <v>0.41081659476228</v>
      </c>
      <c r="W56" s="4">
        <v>2488.92524041347</v>
      </c>
      <c r="X56" s="4">
        <f t="shared" si="8"/>
        <v>4993.8504808269399</v>
      </c>
      <c r="Y56" s="4">
        <f t="shared" si="9"/>
        <v>5020.2769200914126</v>
      </c>
      <c r="Z56" s="11">
        <f t="shared" si="10"/>
        <v>90.997471173900522</v>
      </c>
      <c r="AA56" s="4">
        <f t="shared" si="11"/>
        <v>84.390861357782342</v>
      </c>
    </row>
    <row r="57" spans="1:27" x14ac:dyDescent="0.4">
      <c r="A57" s="1">
        <v>55</v>
      </c>
      <c r="B57" s="6" t="s">
        <v>45</v>
      </c>
      <c r="C57" s="6">
        <v>2017</v>
      </c>
      <c r="D57" s="6" t="s">
        <v>21</v>
      </c>
      <c r="E57" s="6">
        <v>157</v>
      </c>
      <c r="F57" s="4">
        <v>61.682013888890197</v>
      </c>
      <c r="G57" s="4">
        <v>79.682013888890197</v>
      </c>
      <c r="H57" s="5">
        <v>3.6587773090295901</v>
      </c>
      <c r="I57" s="5">
        <v>157.43835052161302</v>
      </c>
      <c r="J57" s="5">
        <v>0</v>
      </c>
      <c r="K57" s="5">
        <v>0.911155300550611</v>
      </c>
      <c r="L57" s="4">
        <v>1798.6093520030599</v>
      </c>
      <c r="M57" s="4">
        <f t="shared" si="6"/>
        <v>3609.2187040061199</v>
      </c>
      <c r="N57" s="4">
        <f t="shared" si="7"/>
        <v>3627.5561788382097</v>
      </c>
      <c r="O57" s="11">
        <v>61.682013888890197</v>
      </c>
      <c r="P57" s="4">
        <v>79.682013888890197</v>
      </c>
      <c r="Q57" s="4">
        <v>157.6820138888902</v>
      </c>
      <c r="R57" s="4">
        <v>165.6663425925899</v>
      </c>
      <c r="S57" s="5">
        <v>3.4686043377309601</v>
      </c>
      <c r="T57" s="5">
        <v>114.54932058567701</v>
      </c>
      <c r="U57" s="5">
        <v>0</v>
      </c>
      <c r="V57" s="5">
        <v>0.44904344850991901</v>
      </c>
      <c r="W57" s="4">
        <v>1812.2961755927299</v>
      </c>
      <c r="X57" s="4">
        <f t="shared" si="8"/>
        <v>3640.5923511854598</v>
      </c>
      <c r="Y57" s="4">
        <f t="shared" si="9"/>
        <v>3665.0423176282461</v>
      </c>
      <c r="Z57" s="11">
        <f t="shared" si="10"/>
        <v>-31.373647179339969</v>
      </c>
      <c r="AA57" s="4">
        <f t="shared" si="11"/>
        <v>-37.486138790036421</v>
      </c>
    </row>
    <row r="58" spans="1:27" x14ac:dyDescent="0.4">
      <c r="A58" s="1">
        <v>56</v>
      </c>
      <c r="B58" s="6" t="s">
        <v>45</v>
      </c>
      <c r="C58" s="6">
        <v>2018</v>
      </c>
      <c r="D58" s="6" t="s">
        <v>21</v>
      </c>
      <c r="E58" s="6">
        <v>174</v>
      </c>
      <c r="F58" s="4">
        <v>52.670254629630108</v>
      </c>
      <c r="G58" s="4">
        <v>103.67025462963011</v>
      </c>
      <c r="H58" s="5">
        <v>4.6630182710579504</v>
      </c>
      <c r="I58" s="5">
        <v>96.673960769838303</v>
      </c>
      <c r="J58" s="5">
        <v>0</v>
      </c>
      <c r="K58" s="5">
        <v>0.71610776388799202</v>
      </c>
      <c r="L58" s="4">
        <v>2099.8859011365898</v>
      </c>
      <c r="M58" s="4">
        <f t="shared" si="6"/>
        <v>4211.7718022731797</v>
      </c>
      <c r="N58" s="4">
        <f t="shared" si="7"/>
        <v>4230.7261340684672</v>
      </c>
      <c r="O58" s="11">
        <v>32.670254629630108</v>
      </c>
      <c r="P58" s="4">
        <v>40.670254629630108</v>
      </c>
      <c r="Q58" s="4">
        <v>52.670254629630108</v>
      </c>
      <c r="R58" s="4">
        <v>103.67025462963011</v>
      </c>
      <c r="S58" s="5">
        <v>4.1659141320419799</v>
      </c>
      <c r="T58" s="5">
        <v>85.537694734458995</v>
      </c>
      <c r="U58" s="5">
        <v>0</v>
      </c>
      <c r="V58" s="5">
        <v>0.41070205763151102</v>
      </c>
      <c r="W58" s="4">
        <v>2104.5479356718301</v>
      </c>
      <c r="X58" s="4">
        <f t="shared" si="8"/>
        <v>4225.0958713436603</v>
      </c>
      <c r="Y58" s="4">
        <f t="shared" si="9"/>
        <v>4250.3683137373764</v>
      </c>
      <c r="Z58" s="11">
        <f t="shared" si="10"/>
        <v>-13.324069070480618</v>
      </c>
      <c r="AA58" s="4">
        <f t="shared" si="11"/>
        <v>-19.642179668909193</v>
      </c>
    </row>
    <row r="59" spans="1:27" x14ac:dyDescent="0.4">
      <c r="A59" s="1">
        <v>57</v>
      </c>
      <c r="B59" s="6" t="s">
        <v>34</v>
      </c>
      <c r="C59" s="6">
        <v>2015</v>
      </c>
      <c r="D59" s="6" t="s">
        <v>21</v>
      </c>
      <c r="E59" s="6">
        <v>112</v>
      </c>
      <c r="F59" s="4">
        <v>76.666863425929932</v>
      </c>
      <c r="G59" s="4">
        <v>91.666863425929932</v>
      </c>
      <c r="H59" s="5">
        <v>25.531172539308102</v>
      </c>
      <c r="I59" s="5">
        <v>11.4542971167087</v>
      </c>
      <c r="J59" s="5">
        <v>0</v>
      </c>
      <c r="K59" s="5">
        <v>1.2342788663480899</v>
      </c>
      <c r="L59" s="4">
        <v>1455.48567806046</v>
      </c>
      <c r="M59" s="4">
        <f t="shared" si="6"/>
        <v>2922.9713561209201</v>
      </c>
      <c r="N59" s="4">
        <f t="shared" si="7"/>
        <v>2939.2823493486908</v>
      </c>
      <c r="O59" s="11">
        <v>76.666863425929932</v>
      </c>
      <c r="P59" s="4">
        <v>90.666863425929932</v>
      </c>
      <c r="Q59" s="4">
        <v>133.66686342592993</v>
      </c>
      <c r="R59" s="4">
        <v>147.66686342592993</v>
      </c>
      <c r="S59" s="5">
        <v>18.707431996011003</v>
      </c>
      <c r="T59" s="5">
        <v>25.635203928301301</v>
      </c>
      <c r="U59" s="5">
        <v>0</v>
      </c>
      <c r="V59" s="5">
        <v>0</v>
      </c>
      <c r="W59" s="4">
        <v>1443.7103039454901</v>
      </c>
      <c r="X59" s="4">
        <f t="shared" si="8"/>
        <v>2903.4206078909801</v>
      </c>
      <c r="Y59" s="4">
        <f t="shared" si="9"/>
        <v>2925.1685988613408</v>
      </c>
      <c r="Z59" s="11">
        <f t="shared" si="10"/>
        <v>19.550748229939927</v>
      </c>
      <c r="AA59" s="4">
        <f t="shared" si="11"/>
        <v>14.113750487349989</v>
      </c>
    </row>
    <row r="60" spans="1:27" x14ac:dyDescent="0.4">
      <c r="A60" s="1">
        <v>58</v>
      </c>
      <c r="B60" s="6" t="s">
        <v>35</v>
      </c>
      <c r="C60" s="6">
        <v>2016</v>
      </c>
      <c r="D60" s="6" t="s">
        <v>21</v>
      </c>
      <c r="E60" s="6">
        <v>166</v>
      </c>
      <c r="F60" s="4">
        <v>66.646597222219953</v>
      </c>
      <c r="G60" s="4">
        <v>77.646597222219953</v>
      </c>
      <c r="H60" s="5">
        <v>2.9957168309517499</v>
      </c>
      <c r="I60" s="5">
        <v>273.76856722277199</v>
      </c>
      <c r="J60" s="5">
        <v>0</v>
      </c>
      <c r="K60" s="5">
        <v>6.3742341879515001</v>
      </c>
      <c r="L60" s="4">
        <v>1835.3963291069999</v>
      </c>
      <c r="M60" s="4">
        <f t="shared" si="6"/>
        <v>3682.7926582139999</v>
      </c>
      <c r="N60" s="4">
        <f t="shared" si="7"/>
        <v>3701.464584944139</v>
      </c>
      <c r="O60" s="11">
        <v>19.646597222219953</v>
      </c>
      <c r="P60" s="4">
        <v>27.646597222219953</v>
      </c>
      <c r="Q60" s="4">
        <v>66.646597222219953</v>
      </c>
      <c r="R60" s="4">
        <v>77.646597222219953</v>
      </c>
      <c r="S60" s="5">
        <v>2.6345182619213503</v>
      </c>
      <c r="T60" s="5">
        <v>170.63331833381301</v>
      </c>
      <c r="U60" s="5">
        <v>0</v>
      </c>
      <c r="V60" s="5">
        <v>0.86418932911675495</v>
      </c>
      <c r="W60" s="4">
        <v>1850.9823249226399</v>
      </c>
      <c r="X60" s="4">
        <f t="shared" si="8"/>
        <v>3717.9646498452798</v>
      </c>
      <c r="Y60" s="4">
        <f t="shared" si="9"/>
        <v>3742.8605521521322</v>
      </c>
      <c r="Z60" s="11">
        <f t="shared" si="10"/>
        <v>-35.17199163127998</v>
      </c>
      <c r="AA60" s="4">
        <f t="shared" si="11"/>
        <v>-41.395967207993181</v>
      </c>
    </row>
    <row r="61" spans="1:27" x14ac:dyDescent="0.4">
      <c r="A61" s="1">
        <v>59</v>
      </c>
      <c r="B61" s="6" t="s">
        <v>35</v>
      </c>
      <c r="C61" s="6">
        <v>2017</v>
      </c>
      <c r="D61" s="6" t="s">
        <v>21</v>
      </c>
      <c r="E61" s="6">
        <v>198</v>
      </c>
      <c r="F61" s="4">
        <v>69.663703703699866</v>
      </c>
      <c r="G61" s="4">
        <v>82.663703703699866</v>
      </c>
      <c r="H61" s="5">
        <v>3.4176779985153498</v>
      </c>
      <c r="I61" s="5">
        <v>239.53515620419404</v>
      </c>
      <c r="J61" s="5">
        <v>0</v>
      </c>
      <c r="K61" s="5">
        <v>3.1101210245276198</v>
      </c>
      <c r="L61" s="4">
        <v>2217.1092644354298</v>
      </c>
      <c r="M61" s="4">
        <f t="shared" si="6"/>
        <v>4446.2185288708597</v>
      </c>
      <c r="N61" s="4">
        <f t="shared" si="7"/>
        <v>4465.9481310550273</v>
      </c>
      <c r="O61" s="11">
        <v>336.66370370369987</v>
      </c>
      <c r="P61" s="4">
        <v>344.66370370369987</v>
      </c>
      <c r="Q61" s="4">
        <v>434.66370370369987</v>
      </c>
      <c r="R61" s="4">
        <v>447.66370370369987</v>
      </c>
      <c r="S61" s="5">
        <v>3.1535566523143599</v>
      </c>
      <c r="T61" s="5">
        <v>158.31273592853699</v>
      </c>
      <c r="U61" s="5">
        <v>0</v>
      </c>
      <c r="V61" s="5">
        <v>1.11974968476456</v>
      </c>
      <c r="W61" s="4">
        <v>2230.6856629347799</v>
      </c>
      <c r="X61" s="4">
        <f t="shared" si="8"/>
        <v>4477.3713258695598</v>
      </c>
      <c r="Y61" s="4">
        <f t="shared" si="9"/>
        <v>4503.6774621151162</v>
      </c>
      <c r="Z61" s="11">
        <f t="shared" si="10"/>
        <v>-31.152796998700069</v>
      </c>
      <c r="AA61" s="4">
        <f t="shared" si="11"/>
        <v>-37.729331060088953</v>
      </c>
    </row>
    <row r="62" spans="1:27" x14ac:dyDescent="0.4">
      <c r="A62" s="1">
        <v>60</v>
      </c>
      <c r="B62" s="6" t="s">
        <v>35</v>
      </c>
      <c r="C62" s="6">
        <v>2018</v>
      </c>
      <c r="D62" s="6" t="s">
        <v>21</v>
      </c>
      <c r="E62" s="6">
        <v>153</v>
      </c>
      <c r="F62" s="4">
        <v>67.673877314809943</v>
      </c>
      <c r="G62" s="4">
        <v>81.673877314809943</v>
      </c>
      <c r="H62" s="5">
        <v>2.5102769088674801</v>
      </c>
      <c r="I62" s="5">
        <v>207.19105972749901</v>
      </c>
      <c r="J62" s="5">
        <v>0</v>
      </c>
      <c r="K62" s="5">
        <v>5.7776549257632102</v>
      </c>
      <c r="L62" s="4">
        <v>1676.4290829336701</v>
      </c>
      <c r="M62" s="4">
        <f t="shared" si="6"/>
        <v>3364.8581658673402</v>
      </c>
      <c r="N62" s="4">
        <f t="shared" si="7"/>
        <v>3383.0407933956949</v>
      </c>
      <c r="O62" s="11">
        <v>14.673877314809943</v>
      </c>
      <c r="P62" s="4">
        <v>22.673877314809943</v>
      </c>
      <c r="Q62" s="4">
        <v>42.673877314809943</v>
      </c>
      <c r="R62" s="4">
        <v>81.673877314809943</v>
      </c>
      <c r="S62" s="5">
        <v>0.69710221626767899</v>
      </c>
      <c r="T62" s="5">
        <v>67.6189541347632</v>
      </c>
      <c r="U62" s="5">
        <v>0</v>
      </c>
      <c r="V62" s="5">
        <v>0</v>
      </c>
      <c r="W62" s="4">
        <v>1651.3692936689699</v>
      </c>
      <c r="X62" s="4">
        <f t="shared" si="8"/>
        <v>3318.7385873379399</v>
      </c>
      <c r="Y62" s="4">
        <f t="shared" si="9"/>
        <v>3342.9820907090793</v>
      </c>
      <c r="Z62" s="11">
        <f t="shared" si="10"/>
        <v>46.119578529400314</v>
      </c>
      <c r="AA62" s="4">
        <f t="shared" si="11"/>
        <v>40.058702686615561</v>
      </c>
    </row>
    <row r="63" spans="1:27" x14ac:dyDescent="0.4">
      <c r="A63" s="1">
        <v>61</v>
      </c>
      <c r="B63" s="6" t="s">
        <v>35</v>
      </c>
      <c r="C63" s="6">
        <v>2019</v>
      </c>
      <c r="D63" s="6" t="s">
        <v>21</v>
      </c>
      <c r="E63" s="6">
        <v>178</v>
      </c>
      <c r="F63" s="4">
        <v>75.675763888889833</v>
      </c>
      <c r="G63" s="4">
        <v>86.675763888889833</v>
      </c>
      <c r="H63" s="5">
        <v>3.4948463269612002</v>
      </c>
      <c r="I63" s="5">
        <v>263.55076519136799</v>
      </c>
      <c r="J63" s="5">
        <v>0</v>
      </c>
      <c r="K63" s="5">
        <v>2.2239789629834901</v>
      </c>
      <c r="L63" s="4">
        <v>1998.0840884450799</v>
      </c>
      <c r="M63" s="4">
        <f t="shared" si="6"/>
        <v>4008.1681768901599</v>
      </c>
      <c r="N63" s="4">
        <f t="shared" si="7"/>
        <v>4027.2588781919126</v>
      </c>
      <c r="O63" s="11">
        <v>40.675763888889833</v>
      </c>
      <c r="P63" s="4">
        <v>48.675763888889833</v>
      </c>
      <c r="Q63" s="4">
        <v>75.675763888889833</v>
      </c>
      <c r="R63" s="4">
        <v>86.675763888889833</v>
      </c>
      <c r="S63" s="5">
        <v>3.1374027471446997</v>
      </c>
      <c r="T63" s="5">
        <v>155.93098022015801</v>
      </c>
      <c r="U63" s="5">
        <v>0</v>
      </c>
      <c r="V63" s="5">
        <v>0.56276111560722797</v>
      </c>
      <c r="W63" s="4">
        <v>2011.4199438339399</v>
      </c>
      <c r="X63" s="4">
        <f t="shared" si="8"/>
        <v>4038.8398876678798</v>
      </c>
      <c r="Y63" s="4">
        <f t="shared" si="9"/>
        <v>4064.2941560702166</v>
      </c>
      <c r="Z63" s="11">
        <f t="shared" si="10"/>
        <v>-30.671710777719909</v>
      </c>
      <c r="AA63" s="4">
        <f t="shared" si="11"/>
        <v>-37.035277878303987</v>
      </c>
    </row>
    <row r="64" spans="1:27" x14ac:dyDescent="0.4">
      <c r="A64" s="1">
        <v>62</v>
      </c>
      <c r="B64" s="6" t="s">
        <v>36</v>
      </c>
      <c r="C64" s="6">
        <v>2016</v>
      </c>
      <c r="D64" s="6" t="s">
        <v>21</v>
      </c>
      <c r="E64" s="6">
        <v>204</v>
      </c>
      <c r="F64" s="4">
        <v>56.641932870370056</v>
      </c>
      <c r="G64" s="4">
        <v>73.641932870370056</v>
      </c>
      <c r="H64" s="5">
        <v>3.5798209650145498</v>
      </c>
      <c r="I64" s="5">
        <v>162.24627285117199</v>
      </c>
      <c r="J64" s="5">
        <v>0</v>
      </c>
      <c r="K64" s="5">
        <v>0.44285165626988798</v>
      </c>
      <c r="L64" s="4">
        <v>2312.6745410712101</v>
      </c>
      <c r="M64" s="4">
        <f t="shared" si="6"/>
        <v>4637.3490821424202</v>
      </c>
      <c r="N64" s="4">
        <f t="shared" si="7"/>
        <v>4657.2578021054851</v>
      </c>
      <c r="O64" s="11">
        <v>17.641932870370056</v>
      </c>
      <c r="P64" s="4">
        <v>28.641932870370056</v>
      </c>
      <c r="Q64" s="4">
        <v>56.641932870370056</v>
      </c>
      <c r="R64" s="4">
        <v>73.641932870370056</v>
      </c>
      <c r="S64" s="5">
        <v>2.9643824029096999</v>
      </c>
      <c r="T64" s="5">
        <v>102.99057572290299</v>
      </c>
      <c r="U64" s="5">
        <v>0</v>
      </c>
      <c r="V64" s="5">
        <v>0</v>
      </c>
      <c r="W64" s="4">
        <v>2309.92709106133</v>
      </c>
      <c r="X64" s="4">
        <f t="shared" si="8"/>
        <v>4635.8541821226599</v>
      </c>
      <c r="Y64" s="4">
        <f t="shared" si="9"/>
        <v>4662.3991420734137</v>
      </c>
      <c r="Z64" s="11">
        <f t="shared" si="10"/>
        <v>1.49490001976028</v>
      </c>
      <c r="AA64" s="4">
        <f t="shared" si="11"/>
        <v>-5.1413399679286158</v>
      </c>
    </row>
    <row r="65" spans="1:27" x14ac:dyDescent="0.4">
      <c r="A65" s="1">
        <v>63</v>
      </c>
      <c r="B65" s="6" t="s">
        <v>36</v>
      </c>
      <c r="C65" s="6">
        <v>2016</v>
      </c>
      <c r="D65" s="6" t="s">
        <v>20</v>
      </c>
      <c r="E65" s="6">
        <v>215</v>
      </c>
      <c r="F65" s="4">
        <v>210.66640046296015</v>
      </c>
      <c r="G65" s="4">
        <v>317.66640046296015</v>
      </c>
      <c r="H65" s="5">
        <v>3.2512672018264799</v>
      </c>
      <c r="I65" s="5">
        <v>47.027159990715703</v>
      </c>
      <c r="J65" s="5">
        <v>0</v>
      </c>
      <c r="K65" s="5">
        <v>0</v>
      </c>
      <c r="L65" s="4">
        <v>2644.56691736435</v>
      </c>
      <c r="M65" s="4">
        <f t="shared" si="6"/>
        <v>5301.1338347287001</v>
      </c>
      <c r="N65" s="4">
        <f t="shared" si="7"/>
        <v>5321.3576628974661</v>
      </c>
      <c r="O65" s="11">
        <v>210.66640046296015</v>
      </c>
      <c r="P65" s="4">
        <v>229.66640046296015</v>
      </c>
      <c r="Q65" s="4">
        <v>282.66640046296015</v>
      </c>
      <c r="R65" s="4">
        <v>317.66640046296015</v>
      </c>
      <c r="S65" s="5">
        <v>2.8137767422073496</v>
      </c>
      <c r="T65" s="5">
        <v>94.055014120374011</v>
      </c>
      <c r="U65" s="5">
        <v>0</v>
      </c>
      <c r="V65" s="5">
        <v>9.290428828274E-2</v>
      </c>
      <c r="W65" s="4">
        <v>2512.25041015429</v>
      </c>
      <c r="X65" s="4">
        <f t="shared" si="8"/>
        <v>5040.5008203085799</v>
      </c>
      <c r="Y65" s="4">
        <f t="shared" si="9"/>
        <v>5067.4659245336015</v>
      </c>
      <c r="Z65" s="11">
        <f t="shared" si="10"/>
        <v>260.63301442012016</v>
      </c>
      <c r="AA65" s="4">
        <f t="shared" si="11"/>
        <v>253.89173836386453</v>
      </c>
    </row>
    <row r="66" spans="1:27" x14ac:dyDescent="0.4">
      <c r="A66" s="1">
        <v>64</v>
      </c>
      <c r="B66" s="6" t="s">
        <v>36</v>
      </c>
      <c r="C66" s="6">
        <v>2017</v>
      </c>
      <c r="D66" s="6" t="s">
        <v>21</v>
      </c>
      <c r="E66" s="6">
        <v>132</v>
      </c>
      <c r="F66" s="4">
        <v>68.659618055559804</v>
      </c>
      <c r="G66" s="4">
        <v>80.659618055559804</v>
      </c>
      <c r="H66" s="5">
        <v>5.6920961007864301</v>
      </c>
      <c r="I66" s="5">
        <v>206.08083768579502</v>
      </c>
      <c r="J66" s="5">
        <v>0</v>
      </c>
      <c r="K66" s="5">
        <v>1.13651255966926</v>
      </c>
      <c r="L66" s="4">
        <v>1559.6171562596101</v>
      </c>
      <c r="M66" s="4">
        <f t="shared" si="6"/>
        <v>3131.2343125192201</v>
      </c>
      <c r="N66" s="4">
        <f t="shared" si="7"/>
        <v>3148.5311240547385</v>
      </c>
      <c r="O66" s="11">
        <v>36.659618055559804</v>
      </c>
      <c r="P66" s="4">
        <v>44.659618055559804</v>
      </c>
      <c r="Q66" s="4">
        <v>68.659618055559804</v>
      </c>
      <c r="R66" s="4">
        <v>80.659618055559804</v>
      </c>
      <c r="S66" s="5">
        <v>5.54304693222866</v>
      </c>
      <c r="T66" s="5">
        <v>158.74849230382802</v>
      </c>
      <c r="U66" s="5">
        <v>0</v>
      </c>
      <c r="V66" s="5">
        <v>0.333097030041134</v>
      </c>
      <c r="W66" s="4">
        <v>1569.63208522794</v>
      </c>
      <c r="X66" s="4">
        <f t="shared" si="8"/>
        <v>3155.26417045588</v>
      </c>
      <c r="Y66" s="4">
        <f t="shared" si="9"/>
        <v>3178.3265858365712</v>
      </c>
      <c r="Z66" s="11">
        <f t="shared" si="10"/>
        <v>-24.029857936659937</v>
      </c>
      <c r="AA66" s="4">
        <f t="shared" si="11"/>
        <v>-29.795461781832728</v>
      </c>
    </row>
    <row r="67" spans="1:27" x14ac:dyDescent="0.4">
      <c r="A67" s="1">
        <v>65</v>
      </c>
      <c r="B67" s="6" t="s">
        <v>36</v>
      </c>
      <c r="C67" s="6">
        <v>2018</v>
      </c>
      <c r="D67" s="6" t="s">
        <v>21</v>
      </c>
      <c r="E67" s="6">
        <v>136</v>
      </c>
      <c r="F67" s="4">
        <v>68.653634259259888</v>
      </c>
      <c r="G67" s="4">
        <v>81.653634259259888</v>
      </c>
      <c r="H67" s="5">
        <v>6.4380827867011412</v>
      </c>
      <c r="I67" s="5">
        <v>184.13621358091001</v>
      </c>
      <c r="J67" s="5">
        <v>0</v>
      </c>
      <c r="K67" s="5">
        <v>5.1789694420785901</v>
      </c>
      <c r="L67" s="4">
        <v>1609.5430555933201</v>
      </c>
      <c r="M67" s="4">
        <f t="shared" ref="M67:M98" si="12">2*L67+2*6</f>
        <v>3231.0861111866402</v>
      </c>
      <c r="N67" s="4">
        <f t="shared" ref="N67:N101" si="13">L67*2+6*LN(E67)</f>
        <v>3248.5620405010563</v>
      </c>
      <c r="O67" s="11">
        <v>23.653634259259888</v>
      </c>
      <c r="P67" s="4">
        <v>31.653634259259888</v>
      </c>
      <c r="Q67" s="4">
        <v>68.653634259259888</v>
      </c>
      <c r="R67" s="4">
        <v>81.653634259259888</v>
      </c>
      <c r="S67" s="5">
        <v>5.5654385446125101</v>
      </c>
      <c r="T67" s="5">
        <v>128.40959484666303</v>
      </c>
      <c r="U67" s="5">
        <v>0</v>
      </c>
      <c r="V67" s="5">
        <v>1.17172742930611</v>
      </c>
      <c r="W67" s="4">
        <v>1619.93359543939</v>
      </c>
      <c r="X67" s="4">
        <f t="shared" ref="X67:X98" si="14">2*W67+2*8</f>
        <v>3255.8671908787801</v>
      </c>
      <c r="Y67" s="4">
        <f t="shared" ref="Y67:Y101" si="15">W67*2+8*LN(E67)</f>
        <v>3279.1684299646686</v>
      </c>
      <c r="Z67" s="11">
        <f t="shared" ref="Z67:Z101" si="16">M67-X67</f>
        <v>-24.781079692139883</v>
      </c>
      <c r="AA67" s="4">
        <f t="shared" ref="AA67:AA101" si="17">N67-Y67</f>
        <v>-30.606389463612231</v>
      </c>
    </row>
    <row r="68" spans="1:27" x14ac:dyDescent="0.4">
      <c r="A68" s="1">
        <v>66</v>
      </c>
      <c r="B68" s="6" t="s">
        <v>36</v>
      </c>
      <c r="C68" s="6">
        <v>2020</v>
      </c>
      <c r="D68" s="6" t="s">
        <v>21</v>
      </c>
      <c r="E68" s="6">
        <v>110</v>
      </c>
      <c r="F68" s="4">
        <v>76.672268518520013</v>
      </c>
      <c r="G68" s="4">
        <v>91.672268518520013</v>
      </c>
      <c r="H68" s="5">
        <v>3.09617789175415</v>
      </c>
      <c r="I68" s="5">
        <v>190.24393796481098</v>
      </c>
      <c r="J68" s="5">
        <v>0</v>
      </c>
      <c r="K68" s="5">
        <v>6.2994459117002499</v>
      </c>
      <c r="L68" s="4">
        <v>1233.27329468928</v>
      </c>
      <c r="M68" s="4">
        <f t="shared" si="12"/>
        <v>2478.5465893785599</v>
      </c>
      <c r="N68" s="4">
        <f t="shared" si="13"/>
        <v>2494.7494715733146</v>
      </c>
      <c r="O68" s="11">
        <v>10.672268518520013</v>
      </c>
      <c r="P68" s="4">
        <v>18.672268518520013</v>
      </c>
      <c r="Q68" s="4">
        <v>76.672268518520013</v>
      </c>
      <c r="R68" s="4">
        <v>91.672268518520013</v>
      </c>
      <c r="S68" s="5">
        <v>3.09617789175415</v>
      </c>
      <c r="T68" s="5">
        <v>190.24393796481098</v>
      </c>
      <c r="U68" s="5">
        <v>0</v>
      </c>
      <c r="V68" s="5">
        <v>6.2994459117002499</v>
      </c>
      <c r="W68" s="4">
        <v>1233.27329468928</v>
      </c>
      <c r="X68" s="4">
        <f t="shared" si="14"/>
        <v>2482.5465893785599</v>
      </c>
      <c r="Y68" s="4">
        <f t="shared" si="15"/>
        <v>2504.1504323048994</v>
      </c>
      <c r="Z68" s="11">
        <f t="shared" si="16"/>
        <v>-4</v>
      </c>
      <c r="AA68" s="4">
        <f t="shared" si="17"/>
        <v>-9.4009607315847461</v>
      </c>
    </row>
    <row r="69" spans="1:27" x14ac:dyDescent="0.4">
      <c r="A69" s="1">
        <v>67</v>
      </c>
      <c r="B69" s="6" t="s">
        <v>37</v>
      </c>
      <c r="C69" s="6">
        <v>2016</v>
      </c>
      <c r="D69" s="6" t="s">
        <v>21</v>
      </c>
      <c r="E69" s="6">
        <v>219</v>
      </c>
      <c r="F69" s="4">
        <v>69.6639004629601</v>
      </c>
      <c r="G69" s="4">
        <v>90.6639004629601</v>
      </c>
      <c r="H69" s="5">
        <v>8.2697258071268411</v>
      </c>
      <c r="I69" s="5">
        <v>114.58649198726101</v>
      </c>
      <c r="J69" s="5">
        <v>0</v>
      </c>
      <c r="K69" s="5">
        <v>0.57289205538070498</v>
      </c>
      <c r="L69" s="4">
        <v>2651.9965178921202</v>
      </c>
      <c r="M69" s="4">
        <f t="shared" si="12"/>
        <v>5315.9930357842404</v>
      </c>
      <c r="N69" s="4">
        <f t="shared" si="13"/>
        <v>5336.3274661631394</v>
      </c>
      <c r="O69" s="11">
        <v>311.6639004629601</v>
      </c>
      <c r="P69" s="4">
        <v>349.6639004629601</v>
      </c>
      <c r="Q69" s="4">
        <v>434.6639004629601</v>
      </c>
      <c r="R69" s="4">
        <v>455.6639004629601</v>
      </c>
      <c r="S69" s="5">
        <v>5.2291295651760308</v>
      </c>
      <c r="T69" s="5">
        <v>52.968653645839609</v>
      </c>
      <c r="U69" s="5">
        <v>0</v>
      </c>
      <c r="V69" s="5">
        <v>0</v>
      </c>
      <c r="W69" s="4">
        <v>2636.33005627788</v>
      </c>
      <c r="X69" s="4">
        <f t="shared" si="14"/>
        <v>5288.66011255576</v>
      </c>
      <c r="Y69" s="4">
        <f t="shared" si="15"/>
        <v>5315.7726863942917</v>
      </c>
      <c r="Z69" s="11">
        <f t="shared" si="16"/>
        <v>27.332923228480468</v>
      </c>
      <c r="AA69" s="4">
        <f t="shared" si="17"/>
        <v>20.554779768847766</v>
      </c>
    </row>
    <row r="70" spans="1:27" x14ac:dyDescent="0.4">
      <c r="A70" s="1">
        <v>68</v>
      </c>
      <c r="B70" s="6" t="s">
        <v>37</v>
      </c>
      <c r="C70" s="6">
        <v>2017</v>
      </c>
      <c r="D70" s="6" t="s">
        <v>21</v>
      </c>
      <c r="E70" s="6">
        <v>173</v>
      </c>
      <c r="F70" s="4">
        <v>76.666099537039827</v>
      </c>
      <c r="G70" s="4">
        <v>85.666099537039827</v>
      </c>
      <c r="H70" s="5">
        <v>1.53905225930083</v>
      </c>
      <c r="I70" s="5">
        <v>273.61240763160595</v>
      </c>
      <c r="J70" s="5">
        <v>0</v>
      </c>
      <c r="K70" s="5">
        <v>2.5188528625190401</v>
      </c>
      <c r="L70" s="4">
        <v>1800.72065858067</v>
      </c>
      <c r="M70" s="4">
        <f t="shared" si="12"/>
        <v>3613.4413171613401</v>
      </c>
      <c r="N70" s="4">
        <f t="shared" si="13"/>
        <v>3632.3610667283269</v>
      </c>
      <c r="O70" s="11">
        <v>12.666099537039827</v>
      </c>
      <c r="P70" s="4">
        <v>20.666099537039827</v>
      </c>
      <c r="Q70" s="4">
        <v>76.666099537039827</v>
      </c>
      <c r="R70" s="4">
        <v>85.666099537039827</v>
      </c>
      <c r="S70" s="5">
        <v>1.5548203799167597</v>
      </c>
      <c r="T70" s="5">
        <v>223.61738955201702</v>
      </c>
      <c r="U70" s="5">
        <v>0</v>
      </c>
      <c r="V70" s="5">
        <v>1.89655654284992</v>
      </c>
      <c r="W70" s="4">
        <v>1811.1731125106301</v>
      </c>
      <c r="X70" s="4">
        <f t="shared" si="14"/>
        <v>3638.3462250212601</v>
      </c>
      <c r="Y70" s="4">
        <f t="shared" si="15"/>
        <v>3663.5725577772423</v>
      </c>
      <c r="Z70" s="11">
        <f t="shared" si="16"/>
        <v>-24.904907859920058</v>
      </c>
      <c r="AA70" s="4">
        <f t="shared" si="17"/>
        <v>-31.211491048915377</v>
      </c>
    </row>
    <row r="71" spans="1:27" x14ac:dyDescent="0.4">
      <c r="A71" s="1">
        <v>69</v>
      </c>
      <c r="B71" s="6" t="s">
        <v>37</v>
      </c>
      <c r="C71" s="6">
        <v>2018</v>
      </c>
      <c r="D71" s="6" t="s">
        <v>21</v>
      </c>
      <c r="E71" s="6">
        <v>163</v>
      </c>
      <c r="F71" s="4">
        <v>80.666157407410083</v>
      </c>
      <c r="G71" s="4">
        <v>96.666157407410083</v>
      </c>
      <c r="H71" s="5">
        <v>1.4126297839567803</v>
      </c>
      <c r="I71" s="5">
        <v>178.06258791598401</v>
      </c>
      <c r="J71" s="5">
        <v>0</v>
      </c>
      <c r="K71" s="5">
        <v>1.16159662456391</v>
      </c>
      <c r="L71" s="4">
        <v>1713.4781757015801</v>
      </c>
      <c r="M71" s="4">
        <f t="shared" si="12"/>
        <v>3438.9563514031602</v>
      </c>
      <c r="N71" s="4">
        <f t="shared" si="13"/>
        <v>3457.5188526080005</v>
      </c>
      <c r="O71" s="11">
        <v>362.66615740741008</v>
      </c>
      <c r="P71" s="4">
        <v>370.66615740741008</v>
      </c>
      <c r="Q71" s="4">
        <v>445.66615740741008</v>
      </c>
      <c r="R71" s="4">
        <v>461.66615740741008</v>
      </c>
      <c r="S71" s="5">
        <v>1.4234714799260801</v>
      </c>
      <c r="T71" s="5">
        <v>157.01102480877401</v>
      </c>
      <c r="U71" s="5">
        <v>0</v>
      </c>
      <c r="V71" s="5">
        <v>0.98230385605173998</v>
      </c>
      <c r="W71" s="4">
        <v>1722.72952686793</v>
      </c>
      <c r="X71" s="4">
        <f t="shared" si="14"/>
        <v>3461.4590537358599</v>
      </c>
      <c r="Y71" s="4">
        <f t="shared" si="15"/>
        <v>3486.2090553423141</v>
      </c>
      <c r="Z71" s="11">
        <f t="shared" si="16"/>
        <v>-22.502702332699755</v>
      </c>
      <c r="AA71" s="4">
        <f t="shared" si="17"/>
        <v>-28.690202734313516</v>
      </c>
    </row>
    <row r="72" spans="1:27" x14ac:dyDescent="0.4">
      <c r="A72" s="1">
        <v>70</v>
      </c>
      <c r="B72" s="6" t="s">
        <v>37</v>
      </c>
      <c r="C72" s="6">
        <v>2018</v>
      </c>
      <c r="D72" s="6" t="s">
        <v>20</v>
      </c>
      <c r="E72" s="6">
        <v>274</v>
      </c>
      <c r="F72" s="4">
        <v>247.66674768518988</v>
      </c>
      <c r="G72" s="4">
        <v>307.66674768518988</v>
      </c>
      <c r="H72" s="5">
        <v>1.6351552680533499</v>
      </c>
      <c r="I72" s="5">
        <v>66.903225793464003</v>
      </c>
      <c r="J72" s="5">
        <v>0</v>
      </c>
      <c r="K72" s="5">
        <v>0</v>
      </c>
      <c r="L72" s="4">
        <v>3032.91445677306</v>
      </c>
      <c r="M72" s="4">
        <f t="shared" si="12"/>
        <v>6077.82891354612</v>
      </c>
      <c r="N72" s="4">
        <f t="shared" si="13"/>
        <v>6099.5076821844486</v>
      </c>
      <c r="O72" s="11">
        <v>247.66674768518988</v>
      </c>
      <c r="P72" s="4">
        <v>288.66674768518988</v>
      </c>
      <c r="Q72" s="4">
        <v>298.66674768518988</v>
      </c>
      <c r="R72" s="4">
        <v>307.66674768518988</v>
      </c>
      <c r="S72" s="5">
        <v>1.73804803912381</v>
      </c>
      <c r="T72" s="5">
        <v>79.468728394667806</v>
      </c>
      <c r="U72" s="5">
        <v>0</v>
      </c>
      <c r="V72" s="5">
        <v>0</v>
      </c>
      <c r="W72" s="4">
        <v>3017.81600313119</v>
      </c>
      <c r="X72" s="4">
        <f t="shared" si="14"/>
        <v>6051.6320062623799</v>
      </c>
      <c r="Y72" s="4">
        <f t="shared" si="15"/>
        <v>6080.5370311134848</v>
      </c>
      <c r="Z72" s="11">
        <f t="shared" si="16"/>
        <v>26.196907283740074</v>
      </c>
      <c r="AA72" s="4">
        <f t="shared" si="17"/>
        <v>18.970651070963868</v>
      </c>
    </row>
    <row r="73" spans="1:27" x14ac:dyDescent="0.4">
      <c r="A73" s="1">
        <v>71</v>
      </c>
      <c r="B73" s="6" t="s">
        <v>37</v>
      </c>
      <c r="C73" s="6">
        <v>2019</v>
      </c>
      <c r="D73" s="6" t="s">
        <v>21</v>
      </c>
      <c r="E73" s="6">
        <v>85</v>
      </c>
      <c r="F73" s="4">
        <v>82.669074074070068</v>
      </c>
      <c r="G73" s="4">
        <v>97.669074074070068</v>
      </c>
      <c r="H73" s="5">
        <v>7.8331886416043304</v>
      </c>
      <c r="I73" s="5">
        <v>171.58239292977899</v>
      </c>
      <c r="J73" s="5">
        <v>0</v>
      </c>
      <c r="K73" s="5">
        <v>1.1047263905256299</v>
      </c>
      <c r="L73" s="4">
        <v>1046.5869571026101</v>
      </c>
      <c r="M73" s="4">
        <f t="shared" si="12"/>
        <v>2105.1739142052202</v>
      </c>
      <c r="N73" s="4">
        <f t="shared" si="13"/>
        <v>2119.829821744162</v>
      </c>
      <c r="O73" s="11">
        <v>74.669074074070068</v>
      </c>
      <c r="P73" s="4">
        <v>97.669074074070068</v>
      </c>
      <c r="Q73" s="4">
        <v>136.66907407407007</v>
      </c>
      <c r="R73" s="4">
        <v>146.66593749999993</v>
      </c>
      <c r="S73" s="5">
        <v>4.6210656434000708</v>
      </c>
      <c r="T73" s="5">
        <v>109.49098622852499</v>
      </c>
      <c r="U73" s="5">
        <v>0</v>
      </c>
      <c r="V73" s="5">
        <v>9.9571963864420104E-2</v>
      </c>
      <c r="W73" s="4">
        <v>1041.7880427820601</v>
      </c>
      <c r="X73" s="4">
        <f t="shared" si="14"/>
        <v>2099.5760855641201</v>
      </c>
      <c r="Y73" s="4">
        <f t="shared" si="15"/>
        <v>2119.1172956160426</v>
      </c>
      <c r="Z73" s="11">
        <f t="shared" si="16"/>
        <v>5.5978286411000227</v>
      </c>
      <c r="AA73" s="4">
        <f t="shared" si="17"/>
        <v>0.71252612811940708</v>
      </c>
    </row>
    <row r="74" spans="1:27" x14ac:dyDescent="0.4">
      <c r="A74" s="1">
        <v>72</v>
      </c>
      <c r="B74" s="6" t="s">
        <v>38</v>
      </c>
      <c r="C74" s="6">
        <v>2016</v>
      </c>
      <c r="D74" s="6" t="s">
        <v>20</v>
      </c>
      <c r="E74" s="6">
        <v>205</v>
      </c>
      <c r="F74" s="4">
        <v>229.66562500000009</v>
      </c>
      <c r="G74" s="4">
        <v>338.66562500000009</v>
      </c>
      <c r="H74" s="5">
        <v>2.4998233746953002</v>
      </c>
      <c r="I74" s="5">
        <v>34.480345342293205</v>
      </c>
      <c r="J74" s="5">
        <v>0</v>
      </c>
      <c r="K74" s="5">
        <v>0</v>
      </c>
      <c r="L74" s="4">
        <v>2471.2608863311498</v>
      </c>
      <c r="M74" s="4">
        <f t="shared" si="12"/>
        <v>4954.5217726622996</v>
      </c>
      <c r="N74" s="4">
        <f t="shared" si="13"/>
        <v>4974.4598325371298</v>
      </c>
      <c r="O74" s="11">
        <v>229.66562500000009</v>
      </c>
      <c r="P74" s="4">
        <v>283.66562500000009</v>
      </c>
      <c r="Q74" s="4">
        <v>321.66562500000009</v>
      </c>
      <c r="R74" s="4">
        <v>338.66562500000009</v>
      </c>
      <c r="S74" s="5">
        <v>2.62882543919345</v>
      </c>
      <c r="T74" s="5">
        <v>50.395429619255303</v>
      </c>
      <c r="U74" s="5">
        <v>0</v>
      </c>
      <c r="V74" s="5">
        <v>0</v>
      </c>
      <c r="W74" s="4">
        <v>2412.2980321302398</v>
      </c>
      <c r="X74" s="4">
        <f t="shared" si="14"/>
        <v>4840.5960642604796</v>
      </c>
      <c r="Y74" s="4">
        <f t="shared" si="15"/>
        <v>4867.1801440935869</v>
      </c>
      <c r="Z74" s="11">
        <f t="shared" si="16"/>
        <v>113.92570840181997</v>
      </c>
      <c r="AA74" s="4">
        <f t="shared" si="17"/>
        <v>107.27968844354291</v>
      </c>
    </row>
    <row r="75" spans="1:27" x14ac:dyDescent="0.4">
      <c r="A75" s="1">
        <v>73</v>
      </c>
      <c r="B75" s="6" t="s">
        <v>38</v>
      </c>
      <c r="C75" s="6">
        <v>2017</v>
      </c>
      <c r="D75" s="6" t="s">
        <v>21</v>
      </c>
      <c r="E75" s="6">
        <v>152</v>
      </c>
      <c r="F75" s="4">
        <v>67.649490740740021</v>
      </c>
      <c r="G75" s="4">
        <v>75.649490740740021</v>
      </c>
      <c r="H75" s="5">
        <v>2.4229366343115699</v>
      </c>
      <c r="I75" s="5">
        <v>170.06803929781802</v>
      </c>
      <c r="J75" s="5">
        <v>0</v>
      </c>
      <c r="K75" s="5">
        <v>0.69627191998129001</v>
      </c>
      <c r="L75" s="4">
        <v>1649.08727167712</v>
      </c>
      <c r="M75" s="4">
        <f t="shared" si="12"/>
        <v>3310.1745433542401</v>
      </c>
      <c r="N75" s="4">
        <f t="shared" si="13"/>
        <v>3328.3178264793178</v>
      </c>
      <c r="O75" s="11">
        <v>28.649490740740021</v>
      </c>
      <c r="P75" s="4">
        <v>36.649490740740021</v>
      </c>
      <c r="Q75" s="4">
        <v>67.649490740740021</v>
      </c>
      <c r="R75" s="4">
        <v>75.649490740740021</v>
      </c>
      <c r="S75" s="5">
        <v>2.2298187645658301</v>
      </c>
      <c r="T75" s="5">
        <v>86.868402235081788</v>
      </c>
      <c r="U75" s="5">
        <v>0</v>
      </c>
      <c r="V75" s="5">
        <v>0</v>
      </c>
      <c r="W75" s="4">
        <v>1662.2331106310801</v>
      </c>
      <c r="X75" s="4">
        <f t="shared" si="14"/>
        <v>3340.4662212621602</v>
      </c>
      <c r="Y75" s="4">
        <f t="shared" si="15"/>
        <v>3364.6572654289303</v>
      </c>
      <c r="Z75" s="11">
        <f t="shared" si="16"/>
        <v>-30.291677907920075</v>
      </c>
      <c r="AA75" s="4">
        <f t="shared" si="17"/>
        <v>-36.339438949612486</v>
      </c>
    </row>
    <row r="76" spans="1:27" x14ac:dyDescent="0.4">
      <c r="A76" s="1">
        <v>74</v>
      </c>
      <c r="B76" s="6" t="s">
        <v>38</v>
      </c>
      <c r="C76" s="6">
        <v>2017</v>
      </c>
      <c r="D76" s="6" t="s">
        <v>20</v>
      </c>
      <c r="E76" s="6">
        <v>136</v>
      </c>
      <c r="F76" s="4">
        <v>243.67116898148015</v>
      </c>
      <c r="G76" s="4">
        <v>300.67116898148015</v>
      </c>
      <c r="H76" s="5">
        <v>1.6179221559329902</v>
      </c>
      <c r="I76" s="5">
        <v>57.986994323454304</v>
      </c>
      <c r="J76" s="5">
        <v>0</v>
      </c>
      <c r="K76" s="5">
        <v>0.10688412119897001</v>
      </c>
      <c r="L76" s="4">
        <v>1574.6324199615899</v>
      </c>
      <c r="M76" s="4">
        <f t="shared" si="12"/>
        <v>3161.2648399231798</v>
      </c>
      <c r="N76" s="4">
        <f t="shared" si="13"/>
        <v>3178.7407692375959</v>
      </c>
      <c r="O76" s="11">
        <v>243.67116898148015</v>
      </c>
      <c r="P76" s="4">
        <v>251.67116898148015</v>
      </c>
      <c r="Q76" s="4">
        <v>275.67116898148015</v>
      </c>
      <c r="R76" s="4">
        <v>300.67116898148015</v>
      </c>
      <c r="S76" s="5">
        <v>2.2305784021793502</v>
      </c>
      <c r="T76" s="5">
        <v>106.44513555703701</v>
      </c>
      <c r="U76" s="5">
        <v>0</v>
      </c>
      <c r="V76" s="5">
        <v>0.773430808001351</v>
      </c>
      <c r="W76" s="4">
        <v>1535.8082259569701</v>
      </c>
      <c r="X76" s="4">
        <f t="shared" si="14"/>
        <v>3087.6164519139402</v>
      </c>
      <c r="Y76" s="4">
        <f t="shared" si="15"/>
        <v>3110.9176909998287</v>
      </c>
      <c r="Z76" s="11">
        <f t="shared" si="16"/>
        <v>73.648388009239625</v>
      </c>
      <c r="AA76" s="4">
        <f t="shared" si="17"/>
        <v>67.823078237767277</v>
      </c>
    </row>
    <row r="77" spans="1:27" x14ac:dyDescent="0.4">
      <c r="A77" s="1">
        <v>75</v>
      </c>
      <c r="B77" s="6" t="s">
        <v>38</v>
      </c>
      <c r="C77" s="6">
        <v>2018</v>
      </c>
      <c r="D77" s="6" t="s">
        <v>21</v>
      </c>
      <c r="E77" s="6">
        <v>144</v>
      </c>
      <c r="F77" s="4">
        <v>68.677847222219953</v>
      </c>
      <c r="G77" s="4">
        <v>76.677847222219953</v>
      </c>
      <c r="H77" s="5">
        <v>2.91000242536207</v>
      </c>
      <c r="I77" s="5">
        <v>190.07598187804601</v>
      </c>
      <c r="J77" s="5">
        <v>0</v>
      </c>
      <c r="K77" s="5">
        <v>0.62063349896136899</v>
      </c>
      <c r="L77" s="4">
        <v>1590.0223951262301</v>
      </c>
      <c r="M77" s="4">
        <f t="shared" si="12"/>
        <v>3192.0447902524602</v>
      </c>
      <c r="N77" s="4">
        <f t="shared" si="13"/>
        <v>3209.863670049916</v>
      </c>
      <c r="O77" s="11">
        <v>315.67784722221995</v>
      </c>
      <c r="P77" s="4">
        <v>323.67784722221995</v>
      </c>
      <c r="Q77" s="4">
        <v>433.67784722221995</v>
      </c>
      <c r="R77" s="4">
        <v>441.67784722221995</v>
      </c>
      <c r="S77" s="5">
        <v>2.7882268479168699</v>
      </c>
      <c r="T77" s="5">
        <v>153.81514002937601</v>
      </c>
      <c r="U77" s="5">
        <v>0</v>
      </c>
      <c r="V77" s="5">
        <v>7.4255481196489698E-2</v>
      </c>
      <c r="W77" s="4">
        <v>1591.29840987131</v>
      </c>
      <c r="X77" s="4">
        <f t="shared" si="14"/>
        <v>3198.59681974262</v>
      </c>
      <c r="Y77" s="4">
        <f t="shared" si="15"/>
        <v>3222.3553261392281</v>
      </c>
      <c r="Z77" s="11">
        <f t="shared" si="16"/>
        <v>-6.552029490159839</v>
      </c>
      <c r="AA77" s="4">
        <f t="shared" si="17"/>
        <v>-12.491656089312073</v>
      </c>
    </row>
    <row r="78" spans="1:27" x14ac:dyDescent="0.4">
      <c r="A78" s="1">
        <v>76</v>
      </c>
      <c r="B78" s="6" t="s">
        <v>38</v>
      </c>
      <c r="C78" s="6">
        <v>2020</v>
      </c>
      <c r="D78" s="6" t="s">
        <v>21</v>
      </c>
      <c r="E78" s="6">
        <v>177</v>
      </c>
      <c r="F78" s="4">
        <v>60.670127314810088</v>
      </c>
      <c r="G78" s="4">
        <v>78.670127314810088</v>
      </c>
      <c r="H78" s="5">
        <v>3.42552729648708</v>
      </c>
      <c r="I78" s="5">
        <v>138.46587255341399</v>
      </c>
      <c r="J78" s="5">
        <v>0</v>
      </c>
      <c r="K78" s="5">
        <v>1.1516083085325199</v>
      </c>
      <c r="L78" s="4">
        <v>2005.1595908422801</v>
      </c>
      <c r="M78" s="4">
        <f t="shared" si="12"/>
        <v>4022.3191816845601</v>
      </c>
      <c r="N78" s="4">
        <f t="shared" si="13"/>
        <v>4041.3760800800032</v>
      </c>
      <c r="O78" s="11">
        <v>329.67012731481009</v>
      </c>
      <c r="P78" s="4">
        <v>337.67012731481009</v>
      </c>
      <c r="Q78" s="4">
        <v>425.67012731481009</v>
      </c>
      <c r="R78" s="4">
        <v>443.67012731481009</v>
      </c>
      <c r="S78" s="5">
        <v>3.42552729648708</v>
      </c>
      <c r="T78" s="5">
        <v>138.46587255341399</v>
      </c>
      <c r="U78" s="5">
        <v>0</v>
      </c>
      <c r="V78" s="5">
        <v>1.1516083085325199</v>
      </c>
      <c r="W78" s="4">
        <v>2005.1595908422801</v>
      </c>
      <c r="X78" s="4">
        <f t="shared" si="14"/>
        <v>4026.3191816845601</v>
      </c>
      <c r="Y78" s="4">
        <f t="shared" si="15"/>
        <v>4051.7283795451508</v>
      </c>
      <c r="Z78" s="11">
        <f t="shared" si="16"/>
        <v>-4</v>
      </c>
      <c r="AA78" s="4">
        <f t="shared" si="17"/>
        <v>-10.352299465147553</v>
      </c>
    </row>
    <row r="79" spans="1:27" x14ac:dyDescent="0.4">
      <c r="A79" s="1">
        <v>77</v>
      </c>
      <c r="B79" s="6" t="s">
        <v>39</v>
      </c>
      <c r="C79" s="6">
        <v>2016</v>
      </c>
      <c r="D79" s="6" t="s">
        <v>20</v>
      </c>
      <c r="E79" s="6">
        <v>229</v>
      </c>
      <c r="F79" s="4">
        <v>170.66591435185001</v>
      </c>
      <c r="G79" s="4">
        <v>324.66591435185001</v>
      </c>
      <c r="H79" s="5">
        <v>0.29221542320572302</v>
      </c>
      <c r="I79" s="5">
        <v>28.076567137425901</v>
      </c>
      <c r="J79" s="5">
        <v>0</v>
      </c>
      <c r="K79" s="5">
        <v>0</v>
      </c>
      <c r="L79" s="4">
        <v>2650.07900653158</v>
      </c>
      <c r="M79" s="4">
        <f t="shared" si="12"/>
        <v>5312.1580130631601</v>
      </c>
      <c r="N79" s="4">
        <f t="shared" si="13"/>
        <v>5332.7603450844854</v>
      </c>
      <c r="O79" s="11">
        <v>170.66591435185001</v>
      </c>
      <c r="P79" s="4">
        <v>239.66591435185001</v>
      </c>
      <c r="Q79" s="4">
        <v>295.66591435185001</v>
      </c>
      <c r="R79" s="4">
        <v>324.66591435185001</v>
      </c>
      <c r="S79" s="5">
        <v>0.86339078969578598</v>
      </c>
      <c r="T79" s="5">
        <v>42.499139391103895</v>
      </c>
      <c r="U79" s="5">
        <v>0</v>
      </c>
      <c r="V79" s="5">
        <v>0</v>
      </c>
      <c r="W79" s="4">
        <v>2581.9278756183799</v>
      </c>
      <c r="X79" s="4">
        <f t="shared" si="14"/>
        <v>5179.8557512367597</v>
      </c>
      <c r="Y79" s="4">
        <f t="shared" si="15"/>
        <v>5207.3255272651941</v>
      </c>
      <c r="Z79" s="11">
        <f t="shared" si="16"/>
        <v>132.30226182640035</v>
      </c>
      <c r="AA79" s="4">
        <f t="shared" si="17"/>
        <v>125.43481781929131</v>
      </c>
    </row>
    <row r="80" spans="1:27" x14ac:dyDescent="0.4">
      <c r="A80" s="1">
        <v>78</v>
      </c>
      <c r="B80" s="6" t="s">
        <v>39</v>
      </c>
      <c r="C80" s="6">
        <v>2017</v>
      </c>
      <c r="D80" s="6" t="s">
        <v>21</v>
      </c>
      <c r="E80" s="6">
        <v>128</v>
      </c>
      <c r="F80" s="4">
        <v>54.655046296300043</v>
      </c>
      <c r="G80" s="4">
        <v>92.655046296300043</v>
      </c>
      <c r="H80" s="5">
        <v>4.6557199023561102</v>
      </c>
      <c r="I80" s="5">
        <v>95.535948972754696</v>
      </c>
      <c r="J80" s="5">
        <v>0</v>
      </c>
      <c r="K80" s="5">
        <v>0.277486430961908</v>
      </c>
      <c r="L80" s="4">
        <v>1560.2177970289899</v>
      </c>
      <c r="M80" s="4">
        <f t="shared" si="12"/>
        <v>3132.4355940579799</v>
      </c>
      <c r="N80" s="4">
        <f t="shared" si="13"/>
        <v>3149.5477756414975</v>
      </c>
      <c r="O80" s="11">
        <v>54.655046296300043</v>
      </c>
      <c r="P80" s="4">
        <v>92.655046296300043</v>
      </c>
      <c r="Q80" s="4">
        <v>137.65504629630004</v>
      </c>
      <c r="R80" s="4">
        <v>144.66380787036996</v>
      </c>
      <c r="S80" s="5">
        <v>4.1545339111939201</v>
      </c>
      <c r="T80" s="5">
        <v>82.100533822796294</v>
      </c>
      <c r="U80" s="5">
        <v>0</v>
      </c>
      <c r="V80" s="5">
        <v>6.1509677027744403E-2</v>
      </c>
      <c r="W80" s="4">
        <v>1566.1859232029999</v>
      </c>
      <c r="X80" s="4">
        <f t="shared" si="14"/>
        <v>3148.3718464059998</v>
      </c>
      <c r="Y80" s="4">
        <f t="shared" si="15"/>
        <v>3171.1880885173568</v>
      </c>
      <c r="Z80" s="11">
        <f t="shared" si="16"/>
        <v>-15.936252348019934</v>
      </c>
      <c r="AA80" s="4">
        <f t="shared" si="17"/>
        <v>-21.640312875859308</v>
      </c>
    </row>
    <row r="81" spans="1:27" x14ac:dyDescent="0.4">
      <c r="A81" s="1">
        <v>79</v>
      </c>
      <c r="B81" s="6" t="s">
        <v>39</v>
      </c>
      <c r="C81" s="6">
        <v>2017</v>
      </c>
      <c r="D81" s="6" t="s">
        <v>20</v>
      </c>
      <c r="E81" s="6">
        <v>154</v>
      </c>
      <c r="F81" s="4">
        <v>269.6660185185201</v>
      </c>
      <c r="G81" s="4">
        <v>321.6695486111098</v>
      </c>
      <c r="H81" s="5">
        <v>16.254418588089802</v>
      </c>
      <c r="I81" s="5">
        <v>12.434732317598201</v>
      </c>
      <c r="J81" s="5">
        <v>0</v>
      </c>
      <c r="K81" s="5">
        <v>0</v>
      </c>
      <c r="L81" s="4">
        <v>1960.3443020070599</v>
      </c>
      <c r="M81" s="4">
        <f t="shared" si="12"/>
        <v>3932.6886040141198</v>
      </c>
      <c r="N81" s="4">
        <f t="shared" si="13"/>
        <v>3950.9103196286014</v>
      </c>
      <c r="O81" s="11">
        <v>270.6660185185201</v>
      </c>
      <c r="P81" s="4">
        <v>292.6660185185201</v>
      </c>
      <c r="Q81" s="4">
        <v>312.6660185185201</v>
      </c>
      <c r="R81" s="4">
        <v>320.6695486111098</v>
      </c>
      <c r="S81" s="5">
        <v>10.2786155604086</v>
      </c>
      <c r="T81" s="5">
        <v>62.955717816783398</v>
      </c>
      <c r="U81" s="5">
        <v>0</v>
      </c>
      <c r="V81" s="5">
        <v>0.118018038096809</v>
      </c>
      <c r="W81" s="4">
        <v>1920.4212735666699</v>
      </c>
      <c r="X81" s="4">
        <f t="shared" si="14"/>
        <v>3856.8425471333398</v>
      </c>
      <c r="Y81" s="4">
        <f t="shared" si="15"/>
        <v>3881.1381679526489</v>
      </c>
      <c r="Z81" s="11">
        <f t="shared" si="16"/>
        <v>75.846056880779997</v>
      </c>
      <c r="AA81" s="4">
        <f t="shared" si="17"/>
        <v>69.7721516759525</v>
      </c>
    </row>
    <row r="82" spans="1:27" x14ac:dyDescent="0.4">
      <c r="A82" s="1">
        <v>80</v>
      </c>
      <c r="B82" s="6" t="s">
        <v>39</v>
      </c>
      <c r="C82" s="6">
        <v>2018</v>
      </c>
      <c r="D82" s="6" t="s">
        <v>21</v>
      </c>
      <c r="E82" s="6">
        <v>211</v>
      </c>
      <c r="F82" s="4">
        <v>59.666631944439814</v>
      </c>
      <c r="G82" s="4">
        <v>91.666631944439814</v>
      </c>
      <c r="H82" s="5">
        <v>10.145200821157999</v>
      </c>
      <c r="I82" s="5">
        <v>109.515525357822</v>
      </c>
      <c r="J82" s="5">
        <v>0</v>
      </c>
      <c r="K82" s="5">
        <v>0.84819798883048003</v>
      </c>
      <c r="L82" s="4">
        <v>2621.4171366404398</v>
      </c>
      <c r="M82" s="4">
        <f t="shared" si="12"/>
        <v>5254.8342732808796</v>
      </c>
      <c r="N82" s="4">
        <f t="shared" si="13"/>
        <v>5274.9454220817361</v>
      </c>
      <c r="O82" s="11">
        <v>62.666631944439814</v>
      </c>
      <c r="P82" s="4">
        <v>91.666631944439814</v>
      </c>
      <c r="Q82" s="4">
        <v>134.66663194443981</v>
      </c>
      <c r="R82" s="4">
        <v>147.66476851851985</v>
      </c>
      <c r="S82" s="5">
        <v>7.22956493322084</v>
      </c>
      <c r="T82" s="5">
        <v>100.69360699392399</v>
      </c>
      <c r="U82" s="5">
        <v>0</v>
      </c>
      <c r="V82" s="5">
        <v>0.61192493958271399</v>
      </c>
      <c r="W82" s="4">
        <v>2583.5866207470099</v>
      </c>
      <c r="X82" s="4">
        <f t="shared" si="14"/>
        <v>5183.1732414940197</v>
      </c>
      <c r="Y82" s="4">
        <f t="shared" si="15"/>
        <v>5209.9881065618283</v>
      </c>
      <c r="Z82" s="11">
        <f t="shared" si="16"/>
        <v>71.661031786859894</v>
      </c>
      <c r="AA82" s="4">
        <f t="shared" si="17"/>
        <v>64.957315519907752</v>
      </c>
    </row>
    <row r="83" spans="1:27" x14ac:dyDescent="0.4">
      <c r="A83" s="1">
        <v>81</v>
      </c>
      <c r="B83" s="6" t="s">
        <v>39</v>
      </c>
      <c r="C83" s="6">
        <v>2018</v>
      </c>
      <c r="D83" s="6" t="s">
        <v>20</v>
      </c>
      <c r="E83" s="6">
        <v>119</v>
      </c>
      <c r="F83" s="4">
        <v>286.66637731480978</v>
      </c>
      <c r="G83" s="4">
        <v>296.6687268518499</v>
      </c>
      <c r="H83" s="5">
        <v>43.119963157506604</v>
      </c>
      <c r="I83" s="5">
        <v>9.4500934882694096</v>
      </c>
      <c r="J83" s="5">
        <v>0</v>
      </c>
      <c r="K83" s="5">
        <v>3.6419153785368001</v>
      </c>
      <c r="L83" s="4">
        <v>1599.9199981398899</v>
      </c>
      <c r="M83" s="4">
        <f t="shared" si="12"/>
        <v>3211.8399962797798</v>
      </c>
      <c r="N83" s="4">
        <f t="shared" si="13"/>
        <v>3228.514737238449</v>
      </c>
      <c r="O83" s="11">
        <v>208.66637731480978</v>
      </c>
      <c r="P83" s="4">
        <v>244.66637731480978</v>
      </c>
      <c r="Q83" s="4">
        <v>284.66637731480978</v>
      </c>
      <c r="R83" s="4">
        <v>300.6687268518499</v>
      </c>
      <c r="S83" s="5">
        <v>30.580024234380801</v>
      </c>
      <c r="T83" s="5">
        <v>19.883274429319901</v>
      </c>
      <c r="U83" s="5">
        <v>0</v>
      </c>
      <c r="V83" s="5">
        <v>0.14025733639976401</v>
      </c>
      <c r="W83" s="4">
        <v>1592.54258729918</v>
      </c>
      <c r="X83" s="4">
        <f t="shared" si="14"/>
        <v>3201.08517459836</v>
      </c>
      <c r="Y83" s="4">
        <f t="shared" si="15"/>
        <v>3223.3181625432521</v>
      </c>
      <c r="Z83" s="11">
        <f t="shared" si="16"/>
        <v>10.754821681419799</v>
      </c>
      <c r="AA83" s="4">
        <f t="shared" si="17"/>
        <v>5.1965746951968868</v>
      </c>
    </row>
    <row r="84" spans="1:27" x14ac:dyDescent="0.4">
      <c r="A84" s="1">
        <v>82</v>
      </c>
      <c r="B84" s="6" t="s">
        <v>39</v>
      </c>
      <c r="C84" s="6">
        <v>2019</v>
      </c>
      <c r="D84" s="6" t="s">
        <v>21</v>
      </c>
      <c r="E84" s="6">
        <v>232</v>
      </c>
      <c r="F84" s="4">
        <v>55.667094907410046</v>
      </c>
      <c r="G84" s="4">
        <v>168.65880787036986</v>
      </c>
      <c r="H84" s="5">
        <v>3.4552136713124302</v>
      </c>
      <c r="I84" s="5">
        <v>42.540628773352907</v>
      </c>
      <c r="J84" s="5">
        <v>0</v>
      </c>
      <c r="K84" s="5">
        <v>0</v>
      </c>
      <c r="L84" s="4">
        <v>2838.5705650886098</v>
      </c>
      <c r="M84" s="4">
        <f t="shared" si="12"/>
        <v>5689.1411301772196</v>
      </c>
      <c r="N84" s="4">
        <f t="shared" si="13"/>
        <v>5709.8215544072173</v>
      </c>
      <c r="O84" s="11">
        <v>55.667094907410046</v>
      </c>
      <c r="P84" s="4">
        <v>94.667094907410046</v>
      </c>
      <c r="Q84" s="4">
        <v>131.66709490741005</v>
      </c>
      <c r="R84" s="4">
        <v>168.65880787036986</v>
      </c>
      <c r="S84" s="5">
        <v>4.13776279356461</v>
      </c>
      <c r="T84" s="5">
        <v>61.415998464530304</v>
      </c>
      <c r="U84" s="5">
        <v>0</v>
      </c>
      <c r="V84" s="5">
        <v>0</v>
      </c>
      <c r="W84" s="4">
        <v>2797.6663934056801</v>
      </c>
      <c r="X84" s="4">
        <f t="shared" si="14"/>
        <v>5611.3327868113602</v>
      </c>
      <c r="Y84" s="4">
        <f t="shared" si="15"/>
        <v>5638.906685784691</v>
      </c>
      <c r="Z84" s="11">
        <f t="shared" si="16"/>
        <v>77.8083433658594</v>
      </c>
      <c r="AA84" s="4">
        <f t="shared" si="17"/>
        <v>70.914868622526228</v>
      </c>
    </row>
    <row r="85" spans="1:27" x14ac:dyDescent="0.4">
      <c r="A85" s="1">
        <v>83</v>
      </c>
      <c r="B85" s="6" t="s">
        <v>39</v>
      </c>
      <c r="C85" s="6">
        <v>2020</v>
      </c>
      <c r="D85" s="6" t="s">
        <v>21</v>
      </c>
      <c r="E85" s="6">
        <v>116</v>
      </c>
      <c r="F85" s="4">
        <v>50.666898148149812</v>
      </c>
      <c r="G85" s="4">
        <v>96.666898148149812</v>
      </c>
      <c r="H85" s="5">
        <v>29.022266586329</v>
      </c>
      <c r="I85" s="5">
        <v>19.132373588822102</v>
      </c>
      <c r="J85" s="5">
        <v>0</v>
      </c>
      <c r="K85" s="5">
        <v>0</v>
      </c>
      <c r="L85" s="4">
        <v>1544.48075335884</v>
      </c>
      <c r="M85" s="4">
        <f t="shared" si="12"/>
        <v>3100.9615067176801</v>
      </c>
      <c r="N85" s="4">
        <f t="shared" si="13"/>
        <v>3117.4830478643185</v>
      </c>
      <c r="O85" s="11">
        <v>50.666898148149812</v>
      </c>
      <c r="P85" s="4">
        <v>63.666898148149812</v>
      </c>
      <c r="Q85" s="4">
        <v>83.666898148149812</v>
      </c>
      <c r="R85" s="4">
        <v>95.666898148149812</v>
      </c>
      <c r="S85" s="5">
        <v>31.021703506822796</v>
      </c>
      <c r="T85" s="5">
        <v>16.549284528773001</v>
      </c>
      <c r="U85" s="5">
        <v>0</v>
      </c>
      <c r="V85" s="5">
        <v>0.57182771164685198</v>
      </c>
      <c r="W85" s="4">
        <v>1537.3267340924999</v>
      </c>
      <c r="X85" s="4">
        <f t="shared" si="14"/>
        <v>3090.6534681849998</v>
      </c>
      <c r="Y85" s="4">
        <f t="shared" si="15"/>
        <v>3112.6821897138507</v>
      </c>
      <c r="Z85" s="11">
        <f t="shared" si="16"/>
        <v>10.308038532680257</v>
      </c>
      <c r="AA85" s="4">
        <f t="shared" si="17"/>
        <v>4.800858150467775</v>
      </c>
    </row>
    <row r="86" spans="1:27" x14ac:dyDescent="0.4">
      <c r="A86" s="1">
        <v>84</v>
      </c>
      <c r="B86" s="6" t="s">
        <v>39</v>
      </c>
      <c r="C86" s="6">
        <v>2020</v>
      </c>
      <c r="D86" s="6" t="s">
        <v>20</v>
      </c>
      <c r="E86" s="6">
        <v>202</v>
      </c>
      <c r="F86" s="4">
        <v>350.67768518519006</v>
      </c>
      <c r="G86" s="4">
        <v>367.66468750000013</v>
      </c>
      <c r="H86" s="5">
        <v>20.014047933406403</v>
      </c>
      <c r="I86" s="5">
        <v>5.1788031601116007</v>
      </c>
      <c r="J86" s="5">
        <v>0</v>
      </c>
      <c r="K86" s="5">
        <v>1.91941424056879</v>
      </c>
      <c r="L86" s="4">
        <v>2568.8640069368198</v>
      </c>
      <c r="M86" s="4">
        <f t="shared" si="12"/>
        <v>5149.7280138736396</v>
      </c>
      <c r="N86" s="4">
        <f t="shared" si="13"/>
        <v>5169.5776200580467</v>
      </c>
      <c r="O86" s="11">
        <v>170.67768518519006</v>
      </c>
      <c r="P86" s="4">
        <v>276.67768518519006</v>
      </c>
      <c r="Q86" s="4">
        <v>350.67768518519006</v>
      </c>
      <c r="R86" s="4">
        <v>367.66468750000013</v>
      </c>
      <c r="S86" s="5">
        <v>1.27306349452462</v>
      </c>
      <c r="T86" s="5">
        <v>33.597549493503699</v>
      </c>
      <c r="U86" s="5">
        <v>0</v>
      </c>
      <c r="V86" s="5">
        <v>0</v>
      </c>
      <c r="W86" s="4">
        <v>2421.2324504153098</v>
      </c>
      <c r="X86" s="4">
        <f t="shared" si="14"/>
        <v>4858.4649008306196</v>
      </c>
      <c r="Y86" s="4">
        <f t="shared" si="15"/>
        <v>4884.9310424098294</v>
      </c>
      <c r="Z86" s="11">
        <f t="shared" si="16"/>
        <v>291.26311304301998</v>
      </c>
      <c r="AA86" s="4">
        <f t="shared" si="17"/>
        <v>284.64657764821732</v>
      </c>
    </row>
    <row r="87" spans="1:27" x14ac:dyDescent="0.4">
      <c r="A87" s="1">
        <v>85</v>
      </c>
      <c r="B87" s="6" t="s">
        <v>39</v>
      </c>
      <c r="C87" s="6">
        <v>2021</v>
      </c>
      <c r="D87" s="6" t="s">
        <v>21</v>
      </c>
      <c r="E87" s="6">
        <v>129</v>
      </c>
      <c r="F87" s="4">
        <v>68.653541666670208</v>
      </c>
      <c r="G87" s="4">
        <v>98.653541666670208</v>
      </c>
      <c r="H87" s="5">
        <v>2.6737638809014102</v>
      </c>
      <c r="I87" s="5">
        <v>112.47876403085598</v>
      </c>
      <c r="J87" s="5">
        <v>0</v>
      </c>
      <c r="K87" s="5">
        <v>0.42620943403191702</v>
      </c>
      <c r="L87" s="4">
        <v>1495.6220769368199</v>
      </c>
      <c r="M87" s="4">
        <f t="shared" si="12"/>
        <v>3003.2441538736398</v>
      </c>
      <c r="N87" s="4">
        <f t="shared" si="13"/>
        <v>3020.4030282998096</v>
      </c>
      <c r="O87" s="11">
        <v>68.653541666670208</v>
      </c>
      <c r="P87" s="4">
        <v>98.653541666670208</v>
      </c>
      <c r="Q87" s="4">
        <v>137.65354166667021</v>
      </c>
      <c r="R87" s="4">
        <v>145.6197916666697</v>
      </c>
      <c r="S87" s="5">
        <v>2.6737638809014102</v>
      </c>
      <c r="T87" s="5">
        <v>112.47876403085598</v>
      </c>
      <c r="U87" s="5">
        <v>0</v>
      </c>
      <c r="V87" s="5">
        <v>0.42620943403191702</v>
      </c>
      <c r="W87" s="4">
        <v>1495.6220769368199</v>
      </c>
      <c r="X87" s="4">
        <f t="shared" si="14"/>
        <v>3007.2441538736398</v>
      </c>
      <c r="Y87" s="4">
        <f t="shared" si="15"/>
        <v>3030.1226531085331</v>
      </c>
      <c r="Z87" s="11">
        <f t="shared" si="16"/>
        <v>-4</v>
      </c>
      <c r="AA87" s="4">
        <f t="shared" si="17"/>
        <v>-9.719624808723438</v>
      </c>
    </row>
    <row r="88" spans="1:27" x14ac:dyDescent="0.4">
      <c r="A88" s="1">
        <v>86</v>
      </c>
      <c r="B88" s="6" t="s">
        <v>40</v>
      </c>
      <c r="C88" s="6">
        <v>2016</v>
      </c>
      <c r="D88" s="6" t="s">
        <v>20</v>
      </c>
      <c r="E88" s="6">
        <v>146</v>
      </c>
      <c r="F88" s="4">
        <v>231.66682870370005</v>
      </c>
      <c r="G88" s="4">
        <v>304.66682870370005</v>
      </c>
      <c r="H88" s="5">
        <v>1.5445561557435799</v>
      </c>
      <c r="I88" s="5">
        <v>64.532356752814991</v>
      </c>
      <c r="J88" s="5">
        <v>0</v>
      </c>
      <c r="K88" s="5">
        <v>0.11115227775902101</v>
      </c>
      <c r="L88" s="4">
        <v>1760.30295498138</v>
      </c>
      <c r="M88" s="4">
        <f t="shared" si="12"/>
        <v>3532.6059099627601</v>
      </c>
      <c r="N88" s="4">
        <f t="shared" si="13"/>
        <v>3550.5075496930099</v>
      </c>
      <c r="O88" s="11">
        <v>205.66682870370005</v>
      </c>
      <c r="P88" s="4">
        <v>213.66682870370005</v>
      </c>
      <c r="Q88" s="4">
        <v>231.66682870370005</v>
      </c>
      <c r="R88" s="4">
        <v>304.66682870370005</v>
      </c>
      <c r="S88" s="5">
        <v>1.2228262983712099</v>
      </c>
      <c r="T88" s="5">
        <v>59.472925738268799</v>
      </c>
      <c r="U88" s="5">
        <v>0</v>
      </c>
      <c r="V88" s="5">
        <v>0</v>
      </c>
      <c r="W88" s="4">
        <v>1764.6092052368499</v>
      </c>
      <c r="X88" s="4">
        <f t="shared" si="14"/>
        <v>3545.2184104736998</v>
      </c>
      <c r="Y88" s="4">
        <f t="shared" si="15"/>
        <v>3569.0872634473667</v>
      </c>
      <c r="Z88" s="11">
        <f t="shared" si="16"/>
        <v>-12.612500510939753</v>
      </c>
      <c r="AA88" s="4">
        <f t="shared" si="17"/>
        <v>-18.579713754356817</v>
      </c>
    </row>
    <row r="89" spans="1:27" x14ac:dyDescent="0.4">
      <c r="A89" s="1">
        <v>87</v>
      </c>
      <c r="B89" s="6" t="s">
        <v>40</v>
      </c>
      <c r="C89" s="6">
        <v>2017</v>
      </c>
      <c r="D89" s="6" t="s">
        <v>21</v>
      </c>
      <c r="E89" s="6">
        <v>217</v>
      </c>
      <c r="F89" s="4">
        <v>65.665138888889942</v>
      </c>
      <c r="G89" s="4">
        <v>82.665138888889942</v>
      </c>
      <c r="H89" s="5">
        <v>2.2495230023752102</v>
      </c>
      <c r="I89" s="5">
        <v>160.13152663865603</v>
      </c>
      <c r="J89" s="5">
        <v>0</v>
      </c>
      <c r="K89" s="5">
        <v>0.83212000812234599</v>
      </c>
      <c r="L89" s="4">
        <v>2364.9964823412802</v>
      </c>
      <c r="M89" s="4">
        <f t="shared" si="12"/>
        <v>4741.9929646825603</v>
      </c>
      <c r="N89" s="4">
        <f t="shared" si="13"/>
        <v>4762.2723488038027</v>
      </c>
      <c r="O89" s="11">
        <v>29.665138888889942</v>
      </c>
      <c r="P89" s="4">
        <v>37.665138888889942</v>
      </c>
      <c r="Q89" s="4">
        <v>65.665138888889942</v>
      </c>
      <c r="R89" s="4">
        <v>82.665138888889942</v>
      </c>
      <c r="S89" s="5">
        <v>1.7834759063535501</v>
      </c>
      <c r="T89" s="5">
        <v>119.339925018457</v>
      </c>
      <c r="U89" s="5">
        <v>0</v>
      </c>
      <c r="V89" s="5">
        <v>0.47287655227400999</v>
      </c>
      <c r="W89" s="4">
        <v>2344.4655213322999</v>
      </c>
      <c r="X89" s="4">
        <f t="shared" si="14"/>
        <v>4704.9310426645998</v>
      </c>
      <c r="Y89" s="4">
        <f t="shared" si="15"/>
        <v>4731.9702214929239</v>
      </c>
      <c r="Z89" s="11">
        <f t="shared" si="16"/>
        <v>37.061922017960569</v>
      </c>
      <c r="AA89" s="4">
        <f t="shared" si="17"/>
        <v>30.302127310878859</v>
      </c>
    </row>
    <row r="90" spans="1:27" x14ac:dyDescent="0.4">
      <c r="A90" s="1">
        <v>88</v>
      </c>
      <c r="B90" s="6" t="s">
        <v>40</v>
      </c>
      <c r="C90" s="6">
        <v>2017</v>
      </c>
      <c r="D90" s="6" t="s">
        <v>20</v>
      </c>
      <c r="E90" s="6">
        <v>233</v>
      </c>
      <c r="F90" s="4">
        <v>247.6665509259301</v>
      </c>
      <c r="G90" s="4">
        <v>397.67004629629992</v>
      </c>
      <c r="H90" s="5">
        <v>0.69272983706913993</v>
      </c>
      <c r="I90" s="5">
        <v>29.153439246683199</v>
      </c>
      <c r="J90" s="5">
        <v>0</v>
      </c>
      <c r="K90" s="5">
        <v>0</v>
      </c>
      <c r="L90" s="4">
        <v>2753.4334231242001</v>
      </c>
      <c r="M90" s="4">
        <f t="shared" si="12"/>
        <v>5518.8668462484002</v>
      </c>
      <c r="N90" s="4">
        <f t="shared" si="13"/>
        <v>5539.5730769697948</v>
      </c>
      <c r="O90" s="11">
        <v>251.6665509259301</v>
      </c>
      <c r="P90" s="4">
        <v>295.6665509259301</v>
      </c>
      <c r="Q90" s="4">
        <v>363.6665509259301</v>
      </c>
      <c r="R90" s="4">
        <v>397.67004629629992</v>
      </c>
      <c r="S90" s="5">
        <v>0.83736828631089799</v>
      </c>
      <c r="T90" s="5">
        <v>55.297063146870698</v>
      </c>
      <c r="U90" s="5">
        <v>0</v>
      </c>
      <c r="V90" s="5">
        <v>0</v>
      </c>
      <c r="W90" s="4">
        <v>2561.5908119406499</v>
      </c>
      <c r="X90" s="4">
        <f t="shared" si="14"/>
        <v>5139.1816238812999</v>
      </c>
      <c r="Y90" s="4">
        <f t="shared" si="15"/>
        <v>5166.7899315098257</v>
      </c>
      <c r="Z90" s="11">
        <f t="shared" si="16"/>
        <v>379.68522236710032</v>
      </c>
      <c r="AA90" s="4">
        <f t="shared" si="17"/>
        <v>372.78314545996909</v>
      </c>
    </row>
    <row r="91" spans="1:27" x14ac:dyDescent="0.4">
      <c r="A91" s="1">
        <v>89</v>
      </c>
      <c r="B91" s="6" t="s">
        <v>40</v>
      </c>
      <c r="C91" s="6">
        <v>2018</v>
      </c>
      <c r="D91" s="6" t="s">
        <v>21</v>
      </c>
      <c r="E91" s="6">
        <v>132</v>
      </c>
      <c r="F91" s="4">
        <v>36.664884259259907</v>
      </c>
      <c r="G91" s="4">
        <v>81.664884259259907</v>
      </c>
      <c r="H91" s="5">
        <v>2.7183946675225803</v>
      </c>
      <c r="I91" s="5">
        <v>97.579152520183698</v>
      </c>
      <c r="J91" s="5">
        <v>0</v>
      </c>
      <c r="K91" s="5">
        <v>0</v>
      </c>
      <c r="L91" s="4">
        <v>1577.18530493711</v>
      </c>
      <c r="M91" s="4">
        <f t="shared" si="12"/>
        <v>3166.37060987422</v>
      </c>
      <c r="N91" s="4">
        <f t="shared" si="13"/>
        <v>3183.6674214097384</v>
      </c>
      <c r="O91" s="11">
        <v>36.664884259259907</v>
      </c>
      <c r="P91" s="4">
        <v>81.664884259259907</v>
      </c>
      <c r="Q91" s="4">
        <v>152.66488425925991</v>
      </c>
      <c r="R91" s="4">
        <v>159.66706018519017</v>
      </c>
      <c r="S91" s="5">
        <v>2.68351447976936</v>
      </c>
      <c r="T91" s="5">
        <v>84.2761287798387</v>
      </c>
      <c r="U91" s="5">
        <v>0</v>
      </c>
      <c r="V91" s="5">
        <v>0</v>
      </c>
      <c r="W91" s="4">
        <v>1594.1183736324001</v>
      </c>
      <c r="X91" s="4">
        <f t="shared" si="14"/>
        <v>3204.2367472648002</v>
      </c>
      <c r="Y91" s="4">
        <f t="shared" si="15"/>
        <v>3227.2991626454914</v>
      </c>
      <c r="Z91" s="11">
        <f t="shared" si="16"/>
        <v>-37.866137390580207</v>
      </c>
      <c r="AA91" s="4">
        <f t="shared" si="17"/>
        <v>-43.631741235752997</v>
      </c>
    </row>
    <row r="92" spans="1:27" x14ac:dyDescent="0.4">
      <c r="A92" s="1">
        <v>90</v>
      </c>
      <c r="B92" s="6" t="s">
        <v>40</v>
      </c>
      <c r="C92" s="6">
        <v>2018</v>
      </c>
      <c r="D92" s="6" t="s">
        <v>20</v>
      </c>
      <c r="E92" s="6">
        <v>155</v>
      </c>
      <c r="F92" s="4">
        <v>237.66559027778021</v>
      </c>
      <c r="G92" s="4">
        <v>290.66559027778021</v>
      </c>
      <c r="H92" s="5">
        <v>0.94888290626123395</v>
      </c>
      <c r="I92" s="5">
        <v>88.868461420988098</v>
      </c>
      <c r="J92" s="5">
        <v>0</v>
      </c>
      <c r="K92" s="5">
        <v>0</v>
      </c>
      <c r="L92" s="4">
        <v>1729.9533459110401</v>
      </c>
      <c r="M92" s="4">
        <f t="shared" si="12"/>
        <v>3471.9066918220801</v>
      </c>
      <c r="N92" s="4">
        <f t="shared" si="13"/>
        <v>3490.1672425235956</v>
      </c>
      <c r="O92" s="11">
        <v>178.66559027778021</v>
      </c>
      <c r="P92" s="4">
        <v>186.66559027778021</v>
      </c>
      <c r="Q92" s="4">
        <v>237.66559027778021</v>
      </c>
      <c r="R92" s="4">
        <v>290.66559027778021</v>
      </c>
      <c r="S92" s="5">
        <v>0.896714154109857</v>
      </c>
      <c r="T92" s="5">
        <v>78.096836130000099</v>
      </c>
      <c r="U92" s="5">
        <v>0</v>
      </c>
      <c r="V92" s="5">
        <v>0</v>
      </c>
      <c r="W92" s="4">
        <v>1748.94311665296</v>
      </c>
      <c r="X92" s="4">
        <f t="shared" si="14"/>
        <v>3513.8862333059201</v>
      </c>
      <c r="Y92" s="4">
        <f t="shared" si="15"/>
        <v>3538.2336342412741</v>
      </c>
      <c r="Z92" s="11">
        <f t="shared" si="16"/>
        <v>-41.979541483839967</v>
      </c>
      <c r="AA92" s="4">
        <f t="shared" si="17"/>
        <v>-48.066391717678471</v>
      </c>
    </row>
    <row r="93" spans="1:27" x14ac:dyDescent="0.4">
      <c r="A93" s="1">
        <v>91</v>
      </c>
      <c r="B93" s="6" t="s">
        <v>40</v>
      </c>
      <c r="C93" s="6">
        <v>2019</v>
      </c>
      <c r="D93" s="6" t="s">
        <v>21</v>
      </c>
      <c r="E93" s="6">
        <v>191</v>
      </c>
      <c r="F93" s="4">
        <v>74.668460648149903</v>
      </c>
      <c r="G93" s="4">
        <v>87.668460648149903</v>
      </c>
      <c r="H93" s="5">
        <v>0.95954589451697703</v>
      </c>
      <c r="I93" s="5">
        <v>214.99479733141499</v>
      </c>
      <c r="J93" s="5">
        <v>0</v>
      </c>
      <c r="K93" s="5">
        <v>2.9069867354799999</v>
      </c>
      <c r="L93" s="4">
        <v>1913.23361806158</v>
      </c>
      <c r="M93" s="4">
        <f t="shared" si="12"/>
        <v>3838.4672361231601</v>
      </c>
      <c r="N93" s="4">
        <f t="shared" si="13"/>
        <v>3857.9808766914398</v>
      </c>
      <c r="O93" s="11">
        <v>360.6684606481499</v>
      </c>
      <c r="P93" s="4">
        <v>368.6684606481499</v>
      </c>
      <c r="Q93" s="4">
        <v>439.6684606481499</v>
      </c>
      <c r="R93" s="4">
        <v>452.6684606481499</v>
      </c>
      <c r="S93" s="5">
        <v>0.95954589451697703</v>
      </c>
      <c r="T93" s="5">
        <v>214.99479733141499</v>
      </c>
      <c r="U93" s="5">
        <v>0</v>
      </c>
      <c r="V93" s="5">
        <v>2.9069867354799999</v>
      </c>
      <c r="W93" s="4">
        <v>1913.23361806158</v>
      </c>
      <c r="X93" s="4">
        <f t="shared" si="14"/>
        <v>3842.4672361231601</v>
      </c>
      <c r="Y93" s="4">
        <f t="shared" si="15"/>
        <v>3868.4854235475332</v>
      </c>
      <c r="Z93" s="11">
        <f t="shared" si="16"/>
        <v>-4</v>
      </c>
      <c r="AA93" s="4">
        <f t="shared" si="17"/>
        <v>-10.504546856093384</v>
      </c>
    </row>
    <row r="94" spans="1:27" x14ac:dyDescent="0.4">
      <c r="A94" s="1">
        <v>92</v>
      </c>
      <c r="B94" s="6" t="s">
        <v>41</v>
      </c>
      <c r="C94" s="6">
        <v>2016</v>
      </c>
      <c r="D94" s="6" t="s">
        <v>20</v>
      </c>
      <c r="E94" s="6">
        <v>145</v>
      </c>
      <c r="F94" s="4">
        <v>222.66680555556013</v>
      </c>
      <c r="G94" s="4">
        <v>297.66680555556013</v>
      </c>
      <c r="H94" s="5">
        <v>4.2848175374249005</v>
      </c>
      <c r="I94" s="5">
        <v>50.257040638677104</v>
      </c>
      <c r="J94" s="5">
        <v>0</v>
      </c>
      <c r="K94" s="5">
        <v>0</v>
      </c>
      <c r="L94" s="4">
        <v>1814.89478229682</v>
      </c>
      <c r="M94" s="4">
        <f t="shared" si="12"/>
        <v>3641.7895645936401</v>
      </c>
      <c r="N94" s="4">
        <f t="shared" si="13"/>
        <v>3659.6499670481635</v>
      </c>
      <c r="O94" s="11">
        <v>222.66680555556013</v>
      </c>
      <c r="P94" s="4">
        <v>230.66680555556013</v>
      </c>
      <c r="Q94" s="4">
        <v>281.66680555556013</v>
      </c>
      <c r="R94" s="4">
        <v>297.66680555556013</v>
      </c>
      <c r="S94" s="5">
        <v>5.0286473714166693</v>
      </c>
      <c r="T94" s="5">
        <v>159.19280040451702</v>
      </c>
      <c r="U94" s="5">
        <v>0</v>
      </c>
      <c r="V94" s="5">
        <v>1.41679791128829</v>
      </c>
      <c r="W94" s="4">
        <v>1719.11132718454</v>
      </c>
      <c r="X94" s="4">
        <f t="shared" si="14"/>
        <v>3454.2226543690799</v>
      </c>
      <c r="Y94" s="4">
        <f t="shared" si="15"/>
        <v>3478.0365243084443</v>
      </c>
      <c r="Z94" s="11">
        <f t="shared" si="16"/>
        <v>187.56691022456016</v>
      </c>
      <c r="AA94" s="4">
        <f t="shared" si="17"/>
        <v>181.61344273971918</v>
      </c>
    </row>
    <row r="95" spans="1:27" x14ac:dyDescent="0.4">
      <c r="A95" s="1">
        <v>93</v>
      </c>
      <c r="B95" s="6" t="s">
        <v>41</v>
      </c>
      <c r="C95" s="6">
        <v>2017</v>
      </c>
      <c r="D95" s="6" t="s">
        <v>21</v>
      </c>
      <c r="E95" s="6">
        <v>219</v>
      </c>
      <c r="F95" s="4">
        <v>71.668020833330047</v>
      </c>
      <c r="G95" s="4">
        <v>98.668020833330047</v>
      </c>
      <c r="H95" s="5">
        <v>3.3058009654528</v>
      </c>
      <c r="I95" s="5">
        <v>105.93579266384501</v>
      </c>
      <c r="J95" s="5">
        <v>0</v>
      </c>
      <c r="K95" s="5">
        <v>1.7529498181149701</v>
      </c>
      <c r="L95" s="4">
        <v>2477.4346340656998</v>
      </c>
      <c r="M95" s="4">
        <f t="shared" si="12"/>
        <v>4966.8692681313996</v>
      </c>
      <c r="N95" s="4">
        <f t="shared" si="13"/>
        <v>4987.2036985102986</v>
      </c>
      <c r="O95" s="11">
        <v>71.668020833330047</v>
      </c>
      <c r="P95" s="4">
        <v>98.668020833330047</v>
      </c>
      <c r="Q95" s="4">
        <v>114.66802083333005</v>
      </c>
      <c r="R95" s="4">
        <v>122.66802083333005</v>
      </c>
      <c r="S95" s="5">
        <v>3.1514331143611698</v>
      </c>
      <c r="T95" s="5">
        <v>85.119466449589297</v>
      </c>
      <c r="U95" s="5">
        <v>0</v>
      </c>
      <c r="V95" s="5">
        <v>1.11613622281782</v>
      </c>
      <c r="W95" s="4">
        <v>2490.3998290694499</v>
      </c>
      <c r="X95" s="4">
        <f t="shared" si="14"/>
        <v>4996.7996581388998</v>
      </c>
      <c r="Y95" s="4">
        <f t="shared" si="15"/>
        <v>5023.9122319774315</v>
      </c>
      <c r="Z95" s="11">
        <f t="shared" si="16"/>
        <v>-29.930390007500137</v>
      </c>
      <c r="AA95" s="4">
        <f t="shared" si="17"/>
        <v>-36.708533467132838</v>
      </c>
    </row>
    <row r="96" spans="1:27" x14ac:dyDescent="0.4">
      <c r="A96" s="1">
        <v>94</v>
      </c>
      <c r="B96" s="6" t="s">
        <v>42</v>
      </c>
      <c r="C96" s="6">
        <v>2017</v>
      </c>
      <c r="D96" s="6" t="s">
        <v>20</v>
      </c>
      <c r="E96" s="6">
        <v>144</v>
      </c>
      <c r="F96" s="4">
        <v>231.66694444444011</v>
      </c>
      <c r="G96" s="4">
        <v>245.66694444444011</v>
      </c>
      <c r="H96" s="5">
        <v>3.4330213414075104</v>
      </c>
      <c r="I96" s="5">
        <v>99.503429658521213</v>
      </c>
      <c r="J96" s="5">
        <v>0</v>
      </c>
      <c r="K96" s="5">
        <v>0.37850910031179003</v>
      </c>
      <c r="L96" s="4">
        <v>1628.1075390454</v>
      </c>
      <c r="M96" s="4">
        <f t="shared" si="12"/>
        <v>3268.2150780908</v>
      </c>
      <c r="N96" s="4">
        <f t="shared" si="13"/>
        <v>3286.0339578882558</v>
      </c>
      <c r="O96" s="11">
        <v>231.66694444444011</v>
      </c>
      <c r="P96" s="4">
        <v>245.66694444444011</v>
      </c>
      <c r="Q96" s="4">
        <v>298.66694444444011</v>
      </c>
      <c r="R96" s="4">
        <v>306.66074074074004</v>
      </c>
      <c r="S96" s="5">
        <v>2.9469482179266602</v>
      </c>
      <c r="T96" s="5">
        <v>66.501290329178701</v>
      </c>
      <c r="U96" s="5">
        <v>0</v>
      </c>
      <c r="V96" s="5">
        <v>2.8217042452723801E-2</v>
      </c>
      <c r="W96" s="4">
        <v>1628.5134318314799</v>
      </c>
      <c r="X96" s="4">
        <f t="shared" si="14"/>
        <v>3273.0268636629598</v>
      </c>
      <c r="Y96" s="4">
        <f t="shared" si="15"/>
        <v>3296.7853700595679</v>
      </c>
      <c r="Z96" s="11">
        <f t="shared" si="16"/>
        <v>-4.8117855721598062</v>
      </c>
      <c r="AA96" s="4">
        <f t="shared" si="17"/>
        <v>-10.75141217131204</v>
      </c>
    </row>
    <row r="97" spans="1:27" x14ac:dyDescent="0.4">
      <c r="A97" s="1">
        <v>95</v>
      </c>
      <c r="B97" s="6" t="s">
        <v>42</v>
      </c>
      <c r="C97" s="6">
        <v>2018</v>
      </c>
      <c r="D97" s="6" t="s">
        <v>21</v>
      </c>
      <c r="E97" s="6">
        <v>220</v>
      </c>
      <c r="F97" s="4">
        <v>72.670185185189894</v>
      </c>
      <c r="G97" s="4">
        <v>80.670185185189894</v>
      </c>
      <c r="H97" s="5">
        <v>3.21631487910446</v>
      </c>
      <c r="I97" s="5">
        <v>154.92151576262799</v>
      </c>
      <c r="J97" s="5">
        <v>0</v>
      </c>
      <c r="K97" s="5">
        <v>1.7318562791495899</v>
      </c>
      <c r="L97" s="4">
        <v>2428.3748313390302</v>
      </c>
      <c r="M97" s="4">
        <f t="shared" si="12"/>
        <v>4868.7496626780603</v>
      </c>
      <c r="N97" s="4">
        <f t="shared" si="13"/>
        <v>4889.1114279561743</v>
      </c>
      <c r="O97" s="11">
        <v>72.670185185189894</v>
      </c>
      <c r="P97" s="4">
        <v>80.670185185189894</v>
      </c>
      <c r="Q97" s="4">
        <v>129.67018518518989</v>
      </c>
      <c r="R97" s="4">
        <v>137.67018518518989</v>
      </c>
      <c r="S97" s="5">
        <v>2.6366448190651699</v>
      </c>
      <c r="T97" s="5">
        <v>85.430538283001098</v>
      </c>
      <c r="U97" s="5">
        <v>0</v>
      </c>
      <c r="V97" s="5">
        <v>0.172306671161883</v>
      </c>
      <c r="W97" s="4">
        <v>2413.35001288688</v>
      </c>
      <c r="X97" s="4">
        <f t="shared" si="14"/>
        <v>4842.70002577376</v>
      </c>
      <c r="Y97" s="4">
        <f t="shared" si="15"/>
        <v>4869.849046144579</v>
      </c>
      <c r="Z97" s="11">
        <f t="shared" si="16"/>
        <v>26.049636904300314</v>
      </c>
      <c r="AA97" s="4">
        <f t="shared" si="17"/>
        <v>19.262381811595333</v>
      </c>
    </row>
    <row r="98" spans="1:27" x14ac:dyDescent="0.4">
      <c r="A98" s="1">
        <v>96</v>
      </c>
      <c r="B98" s="6" t="s">
        <v>43</v>
      </c>
      <c r="C98" s="6">
        <v>2017</v>
      </c>
      <c r="D98" s="6" t="s">
        <v>20</v>
      </c>
      <c r="E98" s="6">
        <v>246</v>
      </c>
      <c r="F98" s="4">
        <v>218.66616898148004</v>
      </c>
      <c r="G98" s="4">
        <v>368.66616898148004</v>
      </c>
      <c r="H98" s="5">
        <v>1.0918823431948899</v>
      </c>
      <c r="I98" s="5">
        <v>13.065912565745601</v>
      </c>
      <c r="J98" s="5">
        <v>0</v>
      </c>
      <c r="K98" s="5">
        <v>0</v>
      </c>
      <c r="L98" s="4">
        <v>2805.9664220443101</v>
      </c>
      <c r="M98" s="4">
        <f t="shared" si="12"/>
        <v>5623.9328440886202</v>
      </c>
      <c r="N98" s="4">
        <f t="shared" si="13"/>
        <v>5644.9648333042142</v>
      </c>
      <c r="O98" s="11">
        <v>231.66616898148004</v>
      </c>
      <c r="P98" s="4">
        <v>268.66616898148004</v>
      </c>
      <c r="Q98" s="4">
        <v>321.66616898148004</v>
      </c>
      <c r="R98" s="4">
        <v>368.66616898148004</v>
      </c>
      <c r="S98" s="5">
        <v>1.9708030142303201</v>
      </c>
      <c r="T98" s="5">
        <v>21.165521343765796</v>
      </c>
      <c r="U98" s="5">
        <v>0</v>
      </c>
      <c r="V98" s="5">
        <v>0</v>
      </c>
      <c r="W98" s="4">
        <v>2768.7479944276902</v>
      </c>
      <c r="X98" s="4">
        <f t="shared" si="14"/>
        <v>5553.4959888553803</v>
      </c>
      <c r="Y98" s="4">
        <f t="shared" si="15"/>
        <v>5581.538641142839</v>
      </c>
      <c r="Z98" s="11">
        <f t="shared" si="16"/>
        <v>70.436855233239839</v>
      </c>
      <c r="AA98" s="4">
        <f t="shared" si="17"/>
        <v>63.426192161375184</v>
      </c>
    </row>
    <row r="99" spans="1:27" x14ac:dyDescent="0.4">
      <c r="A99" s="1">
        <v>97</v>
      </c>
      <c r="B99" s="6" t="s">
        <v>43</v>
      </c>
      <c r="C99" s="6">
        <v>2018</v>
      </c>
      <c r="D99" s="6" t="s">
        <v>21</v>
      </c>
      <c r="E99" s="6">
        <v>117</v>
      </c>
      <c r="F99" s="4">
        <v>65.670474537039809</v>
      </c>
      <c r="G99" s="4">
        <v>84.670474537039809</v>
      </c>
      <c r="H99" s="5">
        <v>3.5517280041246995</v>
      </c>
      <c r="I99" s="5">
        <v>66.673967222754001</v>
      </c>
      <c r="J99" s="5">
        <v>0</v>
      </c>
      <c r="K99" s="5">
        <v>0.13063158472630099</v>
      </c>
      <c r="L99" s="4">
        <v>1345.1488754784</v>
      </c>
      <c r="M99" s="4">
        <f t="shared" ref="M99:M101" si="18">2*L99+2*6</f>
        <v>2702.2977509568</v>
      </c>
      <c r="N99" s="4">
        <f t="shared" si="13"/>
        <v>2718.8707945655865</v>
      </c>
      <c r="O99" s="11">
        <v>65.670474537039809</v>
      </c>
      <c r="P99" s="4">
        <v>84.670474537039809</v>
      </c>
      <c r="Q99" s="4">
        <v>131.67047453703981</v>
      </c>
      <c r="R99" s="4">
        <v>139.67047453703981</v>
      </c>
      <c r="S99" s="5">
        <v>3.11979748089444</v>
      </c>
      <c r="T99" s="5">
        <v>48.790074219984596</v>
      </c>
      <c r="U99" s="5">
        <v>0</v>
      </c>
      <c r="V99" s="5">
        <v>0</v>
      </c>
      <c r="W99" s="4">
        <v>1349.2748427332299</v>
      </c>
      <c r="X99" s="4">
        <f t="shared" ref="X99:X101" si="19">2*W99+2*8</f>
        <v>2714.5496854664598</v>
      </c>
      <c r="Y99" s="4">
        <f t="shared" si="15"/>
        <v>2736.647076944842</v>
      </c>
      <c r="Z99" s="11">
        <f t="shared" si="16"/>
        <v>-12.251934509659804</v>
      </c>
      <c r="AA99" s="4">
        <f t="shared" si="17"/>
        <v>-17.776282379255463</v>
      </c>
    </row>
    <row r="100" spans="1:27" x14ac:dyDescent="0.4">
      <c r="A100" s="1">
        <v>98</v>
      </c>
      <c r="B100" s="6" t="s">
        <v>43</v>
      </c>
      <c r="C100" s="6">
        <v>2018</v>
      </c>
      <c r="D100" s="6" t="s">
        <v>20</v>
      </c>
      <c r="E100" s="6">
        <v>253</v>
      </c>
      <c r="F100" s="4">
        <v>217.66699074073995</v>
      </c>
      <c r="G100" s="4">
        <v>237.66699074073995</v>
      </c>
      <c r="H100" s="5">
        <v>4.6806027639520096</v>
      </c>
      <c r="I100" s="5">
        <v>58.666311002392703</v>
      </c>
      <c r="J100" s="5">
        <v>0</v>
      </c>
      <c r="K100" s="5">
        <v>0.58398151074085403</v>
      </c>
      <c r="L100" s="4">
        <v>2904.1089054948902</v>
      </c>
      <c r="M100" s="4">
        <f t="shared" si="18"/>
        <v>5820.2178109897804</v>
      </c>
      <c r="N100" s="4">
        <f t="shared" si="13"/>
        <v>5841.4181479221452</v>
      </c>
      <c r="O100" s="11">
        <v>217.66699074073995</v>
      </c>
      <c r="P100" s="4">
        <v>238.66699074073995</v>
      </c>
      <c r="Q100" s="4">
        <v>257.66699074073995</v>
      </c>
      <c r="R100" s="4">
        <v>266.66699074073995</v>
      </c>
      <c r="S100" s="5">
        <v>3.9248335139272901</v>
      </c>
      <c r="T100" s="5">
        <v>42.125374469608403</v>
      </c>
      <c r="U100" s="5">
        <v>0</v>
      </c>
      <c r="V100" s="5">
        <v>0.14996791702965201</v>
      </c>
      <c r="W100" s="4">
        <v>2887.7381139224499</v>
      </c>
      <c r="X100" s="4">
        <f t="shared" si="19"/>
        <v>5791.4762278448998</v>
      </c>
      <c r="Y100" s="4">
        <f t="shared" si="15"/>
        <v>5819.7433437547197</v>
      </c>
      <c r="Z100" s="11">
        <f t="shared" si="16"/>
        <v>28.741583144880678</v>
      </c>
      <c r="AA100" s="4">
        <f t="shared" si="17"/>
        <v>21.674804167425464</v>
      </c>
    </row>
    <row r="101" spans="1:27" x14ac:dyDescent="0.4">
      <c r="A101" s="1">
        <v>99</v>
      </c>
      <c r="B101" s="6" t="s">
        <v>43</v>
      </c>
      <c r="C101" s="6">
        <v>2019</v>
      </c>
      <c r="D101" s="6" t="s">
        <v>21</v>
      </c>
      <c r="E101" s="6">
        <v>113</v>
      </c>
      <c r="F101" s="4">
        <v>61.667951388889833</v>
      </c>
      <c r="G101" s="4">
        <v>79.667951388889833</v>
      </c>
      <c r="H101" s="5">
        <v>2.27744984335735</v>
      </c>
      <c r="I101" s="5">
        <v>38.641910315621402</v>
      </c>
      <c r="J101" s="5">
        <v>0</v>
      </c>
      <c r="K101" s="5">
        <v>0</v>
      </c>
      <c r="L101" s="4">
        <v>1246.2556663284799</v>
      </c>
      <c r="M101" s="4">
        <f t="shared" si="18"/>
        <v>2504.5113326569599</v>
      </c>
      <c r="N101" s="4">
        <f t="shared" si="13"/>
        <v>2520.8756595692339</v>
      </c>
      <c r="O101" s="11">
        <v>61.667951388889833</v>
      </c>
      <c r="P101" s="4">
        <v>79.667951388889833</v>
      </c>
      <c r="Q101" s="4">
        <v>160.66795138888983</v>
      </c>
      <c r="R101" s="4">
        <v>168.66501157406992</v>
      </c>
      <c r="S101" s="5">
        <v>2.2370448053983401</v>
      </c>
      <c r="T101" s="5">
        <v>28.004802759032003</v>
      </c>
      <c r="U101" s="5">
        <v>0</v>
      </c>
      <c r="V101" s="5">
        <v>0</v>
      </c>
      <c r="W101" s="4">
        <v>1257.3408362198099</v>
      </c>
      <c r="X101" s="4">
        <f t="shared" si="19"/>
        <v>2530.6816724396199</v>
      </c>
      <c r="Y101" s="4">
        <f t="shared" si="15"/>
        <v>2552.5007749893184</v>
      </c>
      <c r="Z101" s="11">
        <f t="shared" si="16"/>
        <v>-26.170339782659994</v>
      </c>
      <c r="AA101" s="4">
        <f t="shared" si="17"/>
        <v>-31.625115420084512</v>
      </c>
    </row>
    <row r="102" spans="1:27" x14ac:dyDescent="0.4">
      <c r="B102" s="6"/>
      <c r="C102" s="6"/>
      <c r="D102" s="6"/>
      <c r="E102" s="6"/>
      <c r="H102" s="5"/>
      <c r="I102" s="5"/>
      <c r="J102" s="5"/>
      <c r="K102" s="5"/>
      <c r="L102" s="4"/>
      <c r="S102" s="5"/>
      <c r="T102" s="5"/>
      <c r="U102" s="5"/>
      <c r="V102" s="5"/>
      <c r="W102" s="4"/>
      <c r="Z102" s="11"/>
      <c r="AA102" s="4"/>
    </row>
    <row r="103" spans="1:27" x14ac:dyDescent="0.4">
      <c r="B103" s="6"/>
      <c r="C103" s="6"/>
      <c r="D103" s="6"/>
      <c r="E103" s="6"/>
      <c r="H103" s="5"/>
      <c r="I103" s="5"/>
      <c r="J103" s="5"/>
      <c r="K103" s="5"/>
      <c r="L103" s="4"/>
      <c r="S103" s="5"/>
      <c r="T103" s="5"/>
      <c r="U103" s="5"/>
      <c r="V103" s="5"/>
      <c r="W103" s="4"/>
      <c r="Z103" s="11"/>
      <c r="AA103" s="4"/>
    </row>
    <row r="104" spans="1:27" x14ac:dyDescent="0.4">
      <c r="B104" s="6"/>
      <c r="C104" s="6"/>
      <c r="D104" s="6"/>
      <c r="E104" s="6"/>
      <c r="H104" s="5"/>
      <c r="I104" s="5"/>
      <c r="J104" s="5"/>
      <c r="K104" s="5"/>
      <c r="L104" s="4"/>
      <c r="S104" s="5"/>
      <c r="T104" s="5"/>
      <c r="U104" s="5"/>
      <c r="V104" s="5"/>
      <c r="W104" s="4"/>
      <c r="Z104" s="11"/>
      <c r="AA104" s="4"/>
    </row>
    <row r="105" spans="1:27" x14ac:dyDescent="0.4">
      <c r="B105" s="6"/>
      <c r="C105" s="6"/>
      <c r="D105" s="6"/>
      <c r="E105" s="6"/>
      <c r="H105" s="5"/>
      <c r="I105" s="5"/>
      <c r="J105" s="5"/>
      <c r="K105" s="5"/>
      <c r="L105" s="4"/>
      <c r="S105" s="5"/>
      <c r="T105" s="5"/>
      <c r="U105" s="5"/>
      <c r="V105" s="5"/>
      <c r="W105" s="4"/>
      <c r="Z105" s="11"/>
      <c r="AA105" s="4"/>
    </row>
  </sheetData>
  <sortState xmlns:xlrd2="http://schemas.microsoft.com/office/spreadsheetml/2017/richdata2" ref="A3:AA101">
    <sortCondition ref="A3:A101"/>
  </sortState>
  <mergeCells count="9">
    <mergeCell ref="Z1:Z2"/>
    <mergeCell ref="AA1:AA2"/>
    <mergeCell ref="A1:A2"/>
    <mergeCell ref="B1:B2"/>
    <mergeCell ref="C1:C2"/>
    <mergeCell ref="D1:D2"/>
    <mergeCell ref="E1:E2"/>
    <mergeCell ref="F1:N1"/>
    <mergeCell ref="O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0C1C-E461-47D6-965C-6C623BA5C8E3}">
  <dimension ref="A1:AE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8" sqref="L18"/>
    </sheetView>
  </sheetViews>
  <sheetFormatPr defaultRowHeight="12.3" x14ac:dyDescent="0.4"/>
  <cols>
    <col min="1" max="1" width="2.83203125" style="1" bestFit="1" customWidth="1"/>
    <col min="2" max="5" width="8.21875" style="1" bestFit="1" customWidth="1"/>
    <col min="6" max="7" width="11.44140625" style="4" bestFit="1" customWidth="1"/>
    <col min="8" max="9" width="7.27734375" style="4" bestFit="1" customWidth="1"/>
    <col min="10" max="10" width="8.21875" style="11" bestFit="1" customWidth="1"/>
    <col min="11" max="11" width="8.21875" style="4" bestFit="1" customWidth="1"/>
    <col min="12" max="13" width="11.44140625" style="7" bestFit="1" customWidth="1"/>
    <col min="14" max="15" width="7.27734375" style="5" bestFit="1" customWidth="1"/>
    <col min="16" max="16" width="10.88671875" style="4" bestFit="1" customWidth="1"/>
    <col min="17" max="18" width="7.27734375" style="4" bestFit="1" customWidth="1"/>
    <col min="19" max="19" width="8.21875" style="11" bestFit="1" customWidth="1"/>
    <col min="20" max="22" width="8.21875" style="4" bestFit="1" customWidth="1"/>
    <col min="23" max="24" width="9" style="7" bestFit="1" customWidth="1"/>
    <col min="25" max="26" width="7.27734375" style="5" bestFit="1" customWidth="1"/>
    <col min="27" max="27" width="10.88671875" style="4" bestFit="1" customWidth="1"/>
    <col min="28" max="29" width="7.27734375" style="4" bestFit="1" customWidth="1"/>
    <col min="30" max="30" width="5.88671875" style="11" bestFit="1" customWidth="1"/>
    <col min="31" max="31" width="5.88671875" style="4" bestFit="1" customWidth="1"/>
    <col min="32" max="16384" width="8.88671875" style="1"/>
  </cols>
  <sheetData>
    <row r="1" spans="1:31" s="2" customFormat="1" x14ac:dyDescent="0.4">
      <c r="A1" s="21" t="s">
        <v>125</v>
      </c>
      <c r="B1" s="21" t="s">
        <v>126</v>
      </c>
      <c r="C1" s="21"/>
      <c r="D1" s="21"/>
      <c r="E1" s="21"/>
      <c r="F1" s="21"/>
      <c r="G1" s="21"/>
      <c r="H1" s="21"/>
      <c r="I1" s="21"/>
      <c r="J1" s="21" t="s">
        <v>128</v>
      </c>
      <c r="K1" s="21"/>
      <c r="L1" s="21"/>
      <c r="M1" s="21"/>
      <c r="N1" s="21"/>
      <c r="O1" s="21"/>
      <c r="P1" s="21"/>
      <c r="Q1" s="21"/>
      <c r="R1" s="21"/>
      <c r="S1" s="21" t="s">
        <v>127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5" t="s">
        <v>12</v>
      </c>
      <c r="AE1" s="24" t="s">
        <v>13</v>
      </c>
    </row>
    <row r="2" spans="1:31" s="2" customFormat="1" x14ac:dyDescent="0.4">
      <c r="A2" s="21"/>
      <c r="B2" s="2" t="s">
        <v>3</v>
      </c>
      <c r="C2" s="2" t="s">
        <v>4</v>
      </c>
      <c r="D2" s="2" t="s">
        <v>7</v>
      </c>
      <c r="E2" s="2" t="s">
        <v>8</v>
      </c>
      <c r="F2" s="3" t="s">
        <v>2</v>
      </c>
      <c r="G2" s="3" t="s">
        <v>1</v>
      </c>
      <c r="H2" s="3" t="s">
        <v>5</v>
      </c>
      <c r="I2" s="3" t="s">
        <v>6</v>
      </c>
      <c r="J2" s="14" t="s">
        <v>3</v>
      </c>
      <c r="K2" s="3" t="s">
        <v>4</v>
      </c>
      <c r="L2" s="17" t="s">
        <v>2</v>
      </c>
      <c r="M2" s="17" t="s">
        <v>1</v>
      </c>
      <c r="N2" s="15" t="s">
        <v>5</v>
      </c>
      <c r="O2" s="15" t="s">
        <v>6</v>
      </c>
      <c r="P2" s="3" t="s">
        <v>9</v>
      </c>
      <c r="Q2" s="3" t="s">
        <v>10</v>
      </c>
      <c r="R2" s="3" t="s">
        <v>11</v>
      </c>
      <c r="S2" s="3" t="s">
        <v>3</v>
      </c>
      <c r="T2" s="3" t="s">
        <v>4</v>
      </c>
      <c r="U2" s="3" t="s">
        <v>7</v>
      </c>
      <c r="V2" s="3" t="s">
        <v>8</v>
      </c>
      <c r="W2" s="17" t="s">
        <v>130</v>
      </c>
      <c r="X2" s="17" t="s">
        <v>131</v>
      </c>
      <c r="Y2" s="15" t="s">
        <v>5</v>
      </c>
      <c r="Z2" s="15" t="s">
        <v>6</v>
      </c>
      <c r="AA2" s="3" t="s">
        <v>9</v>
      </c>
      <c r="AB2" s="3" t="s">
        <v>10</v>
      </c>
      <c r="AC2" s="3" t="s">
        <v>11</v>
      </c>
      <c r="AD2" s="25"/>
      <c r="AE2" s="24"/>
    </row>
    <row r="3" spans="1:31" x14ac:dyDescent="0.4">
      <c r="A3" s="1">
        <v>1</v>
      </c>
      <c r="B3" s="1">
        <v>119</v>
      </c>
      <c r="C3" s="1">
        <v>190</v>
      </c>
      <c r="D3" s="16" t="s">
        <v>129</v>
      </c>
      <c r="E3" s="16" t="s">
        <v>129</v>
      </c>
      <c r="F3" s="4">
        <v>0.6</v>
      </c>
      <c r="G3" s="4">
        <v>7</v>
      </c>
      <c r="H3" s="4">
        <v>0</v>
      </c>
      <c r="I3" s="4">
        <v>0.5</v>
      </c>
      <c r="J3" s="11">
        <v>118.375</v>
      </c>
      <c r="K3" s="4">
        <v>190.375</v>
      </c>
      <c r="L3" s="7">
        <v>0.59835526848531506</v>
      </c>
      <c r="M3" s="7">
        <v>7.05070984942195</v>
      </c>
      <c r="N3" s="5">
        <v>0</v>
      </c>
      <c r="O3" s="5">
        <v>0.56641214968555198</v>
      </c>
      <c r="P3" s="4">
        <v>16716.902307198099</v>
      </c>
      <c r="Q3" s="4">
        <f>2*P3+2*6</f>
        <v>33445.804614396198</v>
      </c>
      <c r="R3" s="4">
        <f>2*P3+LN(2000)*6</f>
        <v>33479.410029153449</v>
      </c>
      <c r="S3" s="11">
        <v>18.375</v>
      </c>
      <c r="T3" s="4">
        <v>26.375</v>
      </c>
      <c r="U3" s="4">
        <v>118.375</v>
      </c>
      <c r="V3" s="4">
        <v>190.375</v>
      </c>
      <c r="W3" s="7">
        <v>0.59079235681640296</v>
      </c>
      <c r="X3" s="7">
        <v>6.4780235372522403</v>
      </c>
      <c r="Y3" s="5">
        <v>0</v>
      </c>
      <c r="Z3" s="5">
        <v>0.505472296004573</v>
      </c>
      <c r="AA3" s="4">
        <v>16796.2941650709</v>
      </c>
      <c r="AB3" s="4">
        <f>2*AA3+2*8</f>
        <v>33608.5883301418</v>
      </c>
      <c r="AC3" s="4">
        <f>2*AA3+LN(2000)*8</f>
        <v>33653.395549818139</v>
      </c>
      <c r="AD3" s="11">
        <f>Q3-AB3</f>
        <v>-162.78371574560151</v>
      </c>
      <c r="AE3" s="4">
        <f>R3-AC3</f>
        <v>-173.98552066468983</v>
      </c>
    </row>
    <row r="4" spans="1:31" x14ac:dyDescent="0.4">
      <c r="A4" s="1">
        <v>2</v>
      </c>
      <c r="B4" s="1">
        <v>119</v>
      </c>
      <c r="C4" s="1">
        <v>190</v>
      </c>
      <c r="D4" s="16" t="s">
        <v>129</v>
      </c>
      <c r="E4" s="16" t="s">
        <v>129</v>
      </c>
      <c r="F4" s="4">
        <v>0.6</v>
      </c>
      <c r="G4" s="4">
        <v>7</v>
      </c>
      <c r="H4" s="4">
        <v>0</v>
      </c>
      <c r="I4" s="4">
        <v>0.5</v>
      </c>
      <c r="J4" s="11">
        <v>118.333333333333</v>
      </c>
      <c r="K4" s="4">
        <v>190</v>
      </c>
      <c r="L4" s="7">
        <v>0.58533496933245699</v>
      </c>
      <c r="M4" s="7">
        <v>7.1668387966217795</v>
      </c>
      <c r="N4" s="5">
        <v>0</v>
      </c>
      <c r="O4" s="5">
        <v>0.54277246993567796</v>
      </c>
      <c r="P4" s="4">
        <v>17345.3526168598</v>
      </c>
      <c r="Q4" s="4">
        <f t="shared" ref="Q4:Q52" si="0">2*P4+2*6</f>
        <v>34702.7052337196</v>
      </c>
      <c r="R4" s="4">
        <f t="shared" ref="R4:R52" si="1">2*P4+LN(2000)*6</f>
        <v>34736.31064847685</v>
      </c>
      <c r="S4" s="11">
        <v>93.3333333333333</v>
      </c>
      <c r="T4" s="4">
        <v>101.333333333333</v>
      </c>
      <c r="U4" s="4">
        <v>118.333333333333</v>
      </c>
      <c r="V4" s="4">
        <v>190.333333333333</v>
      </c>
      <c r="W4" s="7">
        <v>0.588687316382973</v>
      </c>
      <c r="X4" s="7">
        <v>6.6194506103029997</v>
      </c>
      <c r="Y4" s="5">
        <v>0</v>
      </c>
      <c r="Z4" s="5">
        <v>0.51932788799989404</v>
      </c>
      <c r="AA4" s="4">
        <v>17429.2914254518</v>
      </c>
      <c r="AB4" s="4">
        <f t="shared" ref="AB4:AB52" si="2">2*AA4+2*8</f>
        <v>34874.5828509036</v>
      </c>
      <c r="AC4" s="4">
        <f t="shared" ref="AC4:AC52" si="3">2*AA4+LN(2000)*8</f>
        <v>34919.390070579939</v>
      </c>
      <c r="AD4" s="11">
        <f t="shared" ref="AD4:AD52" si="4">Q4-AB4</f>
        <v>-171.87761718399997</v>
      </c>
      <c r="AE4" s="4">
        <f t="shared" ref="AE4:AE52" si="5">R4-AC4</f>
        <v>-183.07942210308829</v>
      </c>
    </row>
    <row r="5" spans="1:31" x14ac:dyDescent="0.4">
      <c r="A5" s="1">
        <v>3</v>
      </c>
      <c r="B5" s="1">
        <v>119</v>
      </c>
      <c r="C5" s="1">
        <v>190</v>
      </c>
      <c r="D5" s="16" t="s">
        <v>129</v>
      </c>
      <c r="E5" s="16" t="s">
        <v>129</v>
      </c>
      <c r="F5" s="4">
        <v>0.6</v>
      </c>
      <c r="G5" s="4">
        <v>7</v>
      </c>
      <c r="H5" s="4">
        <v>0</v>
      </c>
      <c r="I5" s="4">
        <v>0.5</v>
      </c>
      <c r="J5" s="11">
        <v>119.375</v>
      </c>
      <c r="K5" s="4">
        <v>189.916666666667</v>
      </c>
      <c r="L5" s="7">
        <v>0.58209351967136191</v>
      </c>
      <c r="M5" s="7">
        <v>6.9840987824989194</v>
      </c>
      <c r="N5" s="5">
        <v>2.0548481703903099E-2</v>
      </c>
      <c r="O5" s="5">
        <v>0.44943392168886598</v>
      </c>
      <c r="P5" s="4">
        <v>17706.939941764598</v>
      </c>
      <c r="Q5" s="4">
        <f t="shared" si="0"/>
        <v>35425.879883529196</v>
      </c>
      <c r="R5" s="4">
        <f t="shared" si="1"/>
        <v>35459.485298286447</v>
      </c>
      <c r="S5" s="11">
        <v>11.375</v>
      </c>
      <c r="T5" s="4">
        <v>19.375</v>
      </c>
      <c r="U5" s="4">
        <v>119.375</v>
      </c>
      <c r="V5" s="4">
        <v>190.375</v>
      </c>
      <c r="W5" s="7">
        <v>0.58133875903226606</v>
      </c>
      <c r="X5" s="7">
        <v>6.4747328018741896</v>
      </c>
      <c r="Y5" s="5">
        <v>5.50323666065336E-3</v>
      </c>
      <c r="Z5" s="5">
        <v>0.45531327569060398</v>
      </c>
      <c r="AA5" s="4">
        <v>17784.9229701531</v>
      </c>
      <c r="AB5" s="4">
        <f t="shared" si="2"/>
        <v>35585.845940306201</v>
      </c>
      <c r="AC5" s="4">
        <f t="shared" si="3"/>
        <v>35630.653159982539</v>
      </c>
      <c r="AD5" s="11">
        <f t="shared" si="4"/>
        <v>-159.96605677700427</v>
      </c>
      <c r="AE5" s="4">
        <f t="shared" si="5"/>
        <v>-171.16786169609259</v>
      </c>
    </row>
    <row r="6" spans="1:31" x14ac:dyDescent="0.4">
      <c r="A6" s="1">
        <v>4</v>
      </c>
      <c r="B6" s="1">
        <v>119</v>
      </c>
      <c r="C6" s="1">
        <v>190</v>
      </c>
      <c r="D6" s="16" t="s">
        <v>129</v>
      </c>
      <c r="E6" s="16" t="s">
        <v>129</v>
      </c>
      <c r="F6" s="4">
        <v>0.6</v>
      </c>
      <c r="G6" s="4">
        <v>7</v>
      </c>
      <c r="H6" s="4">
        <v>0</v>
      </c>
      <c r="I6" s="4">
        <v>0.5</v>
      </c>
      <c r="J6" s="11">
        <v>119.083333333333</v>
      </c>
      <c r="K6" s="4">
        <v>190.083333333333</v>
      </c>
      <c r="L6" s="7">
        <v>0.59093778596412405</v>
      </c>
      <c r="M6" s="7">
        <v>6.9725011908603403</v>
      </c>
      <c r="N6" s="5">
        <v>0</v>
      </c>
      <c r="O6" s="5">
        <v>0.488071461223614</v>
      </c>
      <c r="P6" s="4">
        <v>16608.286731739401</v>
      </c>
      <c r="Q6" s="4">
        <f t="shared" si="0"/>
        <v>33228.573463478802</v>
      </c>
      <c r="R6" s="4">
        <f t="shared" si="1"/>
        <v>33262.178878236053</v>
      </c>
      <c r="S6" s="11">
        <v>86.0833333333333</v>
      </c>
      <c r="T6" s="4">
        <v>94.0833333333333</v>
      </c>
      <c r="U6" s="4">
        <v>119.083333333333</v>
      </c>
      <c r="V6" s="4">
        <v>190.083333333333</v>
      </c>
      <c r="W6" s="7">
        <v>0.59127995076018602</v>
      </c>
      <c r="X6" s="7">
        <v>6.4541938474913501</v>
      </c>
      <c r="Y6" s="5">
        <v>0</v>
      </c>
      <c r="Z6" s="5">
        <v>0.44684459907341301</v>
      </c>
      <c r="AA6" s="4">
        <v>16681.769024588699</v>
      </c>
      <c r="AB6" s="4">
        <f t="shared" si="2"/>
        <v>33379.538049177398</v>
      </c>
      <c r="AC6" s="4">
        <f t="shared" si="3"/>
        <v>33424.345268853736</v>
      </c>
      <c r="AD6" s="11">
        <f t="shared" si="4"/>
        <v>-150.96458569859533</v>
      </c>
      <c r="AE6" s="4">
        <f t="shared" si="5"/>
        <v>-162.16639061768365</v>
      </c>
    </row>
    <row r="7" spans="1:31" x14ac:dyDescent="0.4">
      <c r="A7" s="1">
        <v>5</v>
      </c>
      <c r="B7" s="1">
        <v>119</v>
      </c>
      <c r="C7" s="1">
        <v>190</v>
      </c>
      <c r="D7" s="16" t="s">
        <v>129</v>
      </c>
      <c r="E7" s="16" t="s">
        <v>129</v>
      </c>
      <c r="F7" s="4">
        <v>0.6</v>
      </c>
      <c r="G7" s="4">
        <v>7</v>
      </c>
      <c r="H7" s="4">
        <v>0</v>
      </c>
      <c r="I7" s="4">
        <v>0.5</v>
      </c>
      <c r="J7" s="11">
        <v>119.083333333333</v>
      </c>
      <c r="K7" s="4">
        <v>190</v>
      </c>
      <c r="L7" s="7">
        <v>0.60136967855839896</v>
      </c>
      <c r="M7" s="7">
        <v>6.72914232251141</v>
      </c>
      <c r="N7" s="5">
        <v>0</v>
      </c>
      <c r="O7" s="5">
        <v>0.54042300048963399</v>
      </c>
      <c r="P7" s="4">
        <v>17348.543551294799</v>
      </c>
      <c r="Q7" s="4">
        <f t="shared" si="0"/>
        <v>34709.087102589598</v>
      </c>
      <c r="R7" s="4">
        <f t="shared" si="1"/>
        <v>34742.692517346848</v>
      </c>
      <c r="S7" s="11">
        <v>74.0833333333333</v>
      </c>
      <c r="T7" s="4">
        <v>82.0833333333333</v>
      </c>
      <c r="U7" s="4">
        <v>119.083333333333</v>
      </c>
      <c r="V7" s="4">
        <v>190.083333333333</v>
      </c>
      <c r="W7" s="7">
        <v>0.59779477268453507</v>
      </c>
      <c r="X7" s="7">
        <v>6.1542094657859199</v>
      </c>
      <c r="Y7" s="5">
        <v>0</v>
      </c>
      <c r="Z7" s="5">
        <v>0.50331411452964803</v>
      </c>
      <c r="AA7" s="4">
        <v>17429.2628978342</v>
      </c>
      <c r="AB7" s="4">
        <f t="shared" si="2"/>
        <v>34874.5257956684</v>
      </c>
      <c r="AC7" s="4">
        <f t="shared" si="3"/>
        <v>34919.333015344739</v>
      </c>
      <c r="AD7" s="11">
        <f t="shared" si="4"/>
        <v>-165.43869307880232</v>
      </c>
      <c r="AE7" s="4">
        <f t="shared" si="5"/>
        <v>-176.64049799789063</v>
      </c>
    </row>
    <row r="8" spans="1:31" x14ac:dyDescent="0.4">
      <c r="A8" s="1">
        <v>6</v>
      </c>
      <c r="B8" s="1">
        <v>119</v>
      </c>
      <c r="C8" s="1">
        <v>190</v>
      </c>
      <c r="D8" s="16" t="s">
        <v>129</v>
      </c>
      <c r="E8" s="16" t="s">
        <v>129</v>
      </c>
      <c r="F8" s="4">
        <v>0.6</v>
      </c>
      <c r="G8" s="4">
        <v>7</v>
      </c>
      <c r="H8" s="4">
        <v>0</v>
      </c>
      <c r="I8" s="4">
        <v>0.5</v>
      </c>
      <c r="J8" s="11">
        <v>118.083333333333</v>
      </c>
      <c r="K8" s="4">
        <v>190.083333333333</v>
      </c>
      <c r="L8" s="7">
        <v>0.59394485618927606</v>
      </c>
      <c r="M8" s="7">
        <v>6.9622870612554202</v>
      </c>
      <c r="N8" s="5">
        <v>0</v>
      </c>
      <c r="O8" s="5">
        <v>0.44523359533902401</v>
      </c>
      <c r="P8" s="4">
        <v>17022.001224358799</v>
      </c>
      <c r="Q8" s="4">
        <f t="shared" si="0"/>
        <v>34056.002448717598</v>
      </c>
      <c r="R8" s="4">
        <f t="shared" si="1"/>
        <v>34089.607863474848</v>
      </c>
      <c r="S8" s="11">
        <v>76.0833333333333</v>
      </c>
      <c r="T8" s="4">
        <v>84.0833333333333</v>
      </c>
      <c r="U8" s="4">
        <v>118.083333333333</v>
      </c>
      <c r="V8" s="4">
        <v>190.083333333333</v>
      </c>
      <c r="W8" s="7">
        <v>0.595642802443903</v>
      </c>
      <c r="X8" s="7">
        <v>6.48835242069479</v>
      </c>
      <c r="Y8" s="5">
        <v>0</v>
      </c>
      <c r="Z8" s="5">
        <v>0.39828395198280497</v>
      </c>
      <c r="AA8" s="4">
        <v>17100.321192661599</v>
      </c>
      <c r="AB8" s="4">
        <f t="shared" si="2"/>
        <v>34216.642385323197</v>
      </c>
      <c r="AC8" s="4">
        <f t="shared" si="3"/>
        <v>34261.449604999536</v>
      </c>
      <c r="AD8" s="11">
        <f t="shared" si="4"/>
        <v>-160.63993660559936</v>
      </c>
      <c r="AE8" s="4">
        <f t="shared" si="5"/>
        <v>-171.84174152468768</v>
      </c>
    </row>
    <row r="9" spans="1:31" x14ac:dyDescent="0.4">
      <c r="A9" s="1">
        <v>7</v>
      </c>
      <c r="B9" s="1">
        <v>119</v>
      </c>
      <c r="C9" s="1">
        <v>190</v>
      </c>
      <c r="D9" s="16" t="s">
        <v>129</v>
      </c>
      <c r="E9" s="16" t="s">
        <v>129</v>
      </c>
      <c r="F9" s="4">
        <v>0.6</v>
      </c>
      <c r="G9" s="4">
        <v>7</v>
      </c>
      <c r="H9" s="4">
        <v>0</v>
      </c>
      <c r="I9" s="4">
        <v>0.5</v>
      </c>
      <c r="J9" s="11">
        <v>119.083333333333</v>
      </c>
      <c r="K9" s="4">
        <v>189.875</v>
      </c>
      <c r="L9" s="7">
        <v>0.58361279594309501</v>
      </c>
      <c r="M9" s="7">
        <v>6.6998289690459494</v>
      </c>
      <c r="N9" s="5">
        <v>0</v>
      </c>
      <c r="O9" s="5">
        <v>0.50757949344662201</v>
      </c>
      <c r="P9" s="4">
        <v>17879.985793907999</v>
      </c>
      <c r="Q9" s="4">
        <f t="shared" si="0"/>
        <v>35771.971587815999</v>
      </c>
      <c r="R9" s="4">
        <f t="shared" si="1"/>
        <v>35805.577002573249</v>
      </c>
      <c r="S9" s="11">
        <v>15.0833333333333</v>
      </c>
      <c r="T9" s="4">
        <v>23.0833333333333</v>
      </c>
      <c r="U9" s="4">
        <v>119.083333333333</v>
      </c>
      <c r="V9" s="4">
        <v>190.083333333333</v>
      </c>
      <c r="W9" s="7">
        <v>0.58110616114328295</v>
      </c>
      <c r="X9" s="7">
        <v>6.1758647216545492</v>
      </c>
      <c r="Y9" s="5">
        <v>0</v>
      </c>
      <c r="Z9" s="5">
        <v>0.46012509657878398</v>
      </c>
      <c r="AA9" s="4">
        <v>17964.2837044767</v>
      </c>
      <c r="AB9" s="4">
        <f t="shared" si="2"/>
        <v>35944.5674089534</v>
      </c>
      <c r="AC9" s="4">
        <f t="shared" si="3"/>
        <v>35989.374628629739</v>
      </c>
      <c r="AD9" s="11">
        <f t="shared" si="4"/>
        <v>-172.5958211374018</v>
      </c>
      <c r="AE9" s="4">
        <f t="shared" si="5"/>
        <v>-183.79762605649012</v>
      </c>
    </row>
    <row r="10" spans="1:31" x14ac:dyDescent="0.4">
      <c r="A10" s="1">
        <v>8</v>
      </c>
      <c r="B10" s="1">
        <v>119</v>
      </c>
      <c r="C10" s="1">
        <v>190</v>
      </c>
      <c r="D10" s="16" t="s">
        <v>129</v>
      </c>
      <c r="E10" s="16" t="s">
        <v>129</v>
      </c>
      <c r="F10" s="4">
        <v>0.6</v>
      </c>
      <c r="G10" s="4">
        <v>7</v>
      </c>
      <c r="H10" s="4">
        <v>0</v>
      </c>
      <c r="I10" s="4">
        <v>0.5</v>
      </c>
      <c r="J10" s="11">
        <v>119.083333333333</v>
      </c>
      <c r="K10" s="4">
        <v>189.833333333333</v>
      </c>
      <c r="L10" s="7">
        <v>0.59042299855929192</v>
      </c>
      <c r="M10" s="7">
        <v>7.0764346583006903</v>
      </c>
      <c r="N10" s="5">
        <v>1.4674688336970601E-2</v>
      </c>
      <c r="O10" s="5">
        <v>0.42078576500992099</v>
      </c>
      <c r="P10" s="4">
        <v>17908.470642551001</v>
      </c>
      <c r="Q10" s="4">
        <f t="shared" si="0"/>
        <v>35828.941285102002</v>
      </c>
      <c r="R10" s="4">
        <f t="shared" si="1"/>
        <v>35862.546699859253</v>
      </c>
      <c r="S10" s="11">
        <v>93.0833333333333</v>
      </c>
      <c r="T10" s="4">
        <v>101.083333333333</v>
      </c>
      <c r="U10" s="4">
        <v>119.083333333333</v>
      </c>
      <c r="V10" s="4">
        <v>190.083333333333</v>
      </c>
      <c r="W10" s="7">
        <v>0.58340390113414109</v>
      </c>
      <c r="X10" s="7">
        <v>6.52799125358999</v>
      </c>
      <c r="Y10" s="5">
        <v>2.2038343435831099E-2</v>
      </c>
      <c r="Z10" s="5">
        <v>0.366040659602965</v>
      </c>
      <c r="AA10" s="4">
        <v>17988.565675096099</v>
      </c>
      <c r="AB10" s="4">
        <f t="shared" si="2"/>
        <v>35993.131350192198</v>
      </c>
      <c r="AC10" s="4">
        <f t="shared" si="3"/>
        <v>36037.938569868536</v>
      </c>
      <c r="AD10" s="11">
        <f t="shared" si="4"/>
        <v>-164.19006509019528</v>
      </c>
      <c r="AE10" s="4">
        <f t="shared" si="5"/>
        <v>-175.39187000928359</v>
      </c>
    </row>
    <row r="11" spans="1:31" x14ac:dyDescent="0.4">
      <c r="A11" s="1">
        <v>9</v>
      </c>
      <c r="B11" s="1">
        <v>119</v>
      </c>
      <c r="C11" s="1">
        <v>190</v>
      </c>
      <c r="D11" s="16" t="s">
        <v>129</v>
      </c>
      <c r="E11" s="16" t="s">
        <v>129</v>
      </c>
      <c r="F11" s="4">
        <v>0.6</v>
      </c>
      <c r="G11" s="4">
        <v>7</v>
      </c>
      <c r="H11" s="4">
        <v>0</v>
      </c>
      <c r="I11" s="4">
        <v>0.5</v>
      </c>
      <c r="J11" s="11">
        <v>118.083333333333</v>
      </c>
      <c r="K11" s="4">
        <v>189.875</v>
      </c>
      <c r="L11" s="7">
        <v>0.58911564958779106</v>
      </c>
      <c r="M11" s="7">
        <v>7.2295146279596301</v>
      </c>
      <c r="N11" s="5">
        <v>0</v>
      </c>
      <c r="O11" s="5">
        <v>0.45975266341519599</v>
      </c>
      <c r="P11" s="4">
        <v>17392.624106138599</v>
      </c>
      <c r="Q11" s="4">
        <f t="shared" si="0"/>
        <v>34797.248212277198</v>
      </c>
      <c r="R11" s="4">
        <f t="shared" si="1"/>
        <v>34830.853627034448</v>
      </c>
      <c r="S11" s="11">
        <v>58.0833333333333</v>
      </c>
      <c r="T11" s="4">
        <v>66.0833333333333</v>
      </c>
      <c r="U11" s="4">
        <v>118.083333333333</v>
      </c>
      <c r="V11" s="4">
        <v>190.083333333333</v>
      </c>
      <c r="W11" s="7">
        <v>0.58096459506202902</v>
      </c>
      <c r="X11" s="7">
        <v>6.5676998562214601</v>
      </c>
      <c r="Y11" s="5">
        <v>0</v>
      </c>
      <c r="Z11" s="5">
        <v>0.44453525167008301</v>
      </c>
      <c r="AA11" s="4">
        <v>17480.007669878702</v>
      </c>
      <c r="AB11" s="4">
        <f t="shared" si="2"/>
        <v>34976.015339757403</v>
      </c>
      <c r="AC11" s="4">
        <f t="shared" si="3"/>
        <v>35020.822559433742</v>
      </c>
      <c r="AD11" s="11">
        <f t="shared" si="4"/>
        <v>-178.76712748020509</v>
      </c>
      <c r="AE11" s="4">
        <f t="shared" si="5"/>
        <v>-189.96893239929341</v>
      </c>
    </row>
    <row r="12" spans="1:31" x14ac:dyDescent="0.4">
      <c r="A12" s="1">
        <v>10</v>
      </c>
      <c r="B12" s="1">
        <v>119</v>
      </c>
      <c r="C12" s="1">
        <v>190</v>
      </c>
      <c r="D12" s="16" t="s">
        <v>129</v>
      </c>
      <c r="E12" s="16" t="s">
        <v>129</v>
      </c>
      <c r="F12" s="4">
        <v>0.6</v>
      </c>
      <c r="G12" s="4">
        <v>7</v>
      </c>
      <c r="H12" s="4">
        <v>0</v>
      </c>
      <c r="I12" s="4">
        <v>0.5</v>
      </c>
      <c r="J12" s="11">
        <v>119.083333333333</v>
      </c>
      <c r="K12" s="4">
        <v>189.958333333333</v>
      </c>
      <c r="L12" s="7">
        <v>0.58562359889724991</v>
      </c>
      <c r="M12" s="7">
        <v>7.1353025440934994</v>
      </c>
      <c r="N12" s="5">
        <v>8.0735759290858806E-3</v>
      </c>
      <c r="O12" s="5">
        <v>0.52390666533182695</v>
      </c>
      <c r="P12" s="4">
        <v>16513.588570068299</v>
      </c>
      <c r="Q12" s="4">
        <f t="shared" si="0"/>
        <v>33039.177140136599</v>
      </c>
      <c r="R12" s="4">
        <f t="shared" si="1"/>
        <v>33072.782554893849</v>
      </c>
      <c r="S12" s="11">
        <v>19.0833333333333</v>
      </c>
      <c r="T12" s="4">
        <v>27.0833333333333</v>
      </c>
      <c r="U12" s="4">
        <v>119.083333333333</v>
      </c>
      <c r="V12" s="4">
        <v>190.083333333333</v>
      </c>
      <c r="W12" s="7">
        <v>0.57480412687429494</v>
      </c>
      <c r="X12" s="7">
        <v>6.6067451190397595</v>
      </c>
      <c r="Y12" s="5">
        <v>5.9213425232139101E-3</v>
      </c>
      <c r="Z12" s="5">
        <v>0.48638106815981302</v>
      </c>
      <c r="AA12" s="4">
        <v>16578.212280017298</v>
      </c>
      <c r="AB12" s="4">
        <f t="shared" si="2"/>
        <v>33172.424560034597</v>
      </c>
      <c r="AC12" s="4">
        <f t="shared" si="3"/>
        <v>33217.231779710935</v>
      </c>
      <c r="AD12" s="11">
        <f t="shared" si="4"/>
        <v>-133.24741989799804</v>
      </c>
      <c r="AE12" s="4">
        <f t="shared" si="5"/>
        <v>-144.44922481708636</v>
      </c>
    </row>
    <row r="13" spans="1:31" x14ac:dyDescent="0.4">
      <c r="A13" s="1">
        <v>11</v>
      </c>
      <c r="B13" s="1">
        <v>119</v>
      </c>
      <c r="C13" s="1">
        <v>190</v>
      </c>
      <c r="D13" s="16" t="s">
        <v>129</v>
      </c>
      <c r="E13" s="16" t="s">
        <v>129</v>
      </c>
      <c r="F13" s="4">
        <v>0.6</v>
      </c>
      <c r="G13" s="4">
        <v>7</v>
      </c>
      <c r="H13" s="4">
        <v>0</v>
      </c>
      <c r="I13" s="4">
        <v>0.5</v>
      </c>
      <c r="J13" s="11">
        <v>118.083333333333</v>
      </c>
      <c r="K13" s="4">
        <v>190.083333333333</v>
      </c>
      <c r="L13" s="7">
        <v>0.60222702204239897</v>
      </c>
      <c r="M13" s="7">
        <v>6.6754640199291702</v>
      </c>
      <c r="N13" s="5">
        <v>4.8020207841746203E-2</v>
      </c>
      <c r="O13" s="5">
        <v>0.40146588260731503</v>
      </c>
      <c r="P13" s="4">
        <v>16696.244660431501</v>
      </c>
      <c r="Q13" s="4">
        <f t="shared" si="0"/>
        <v>33404.489320863002</v>
      </c>
      <c r="R13" s="4">
        <f t="shared" si="1"/>
        <v>33438.094735620252</v>
      </c>
      <c r="S13" s="11">
        <v>67.0833333333333</v>
      </c>
      <c r="T13" s="4">
        <v>75.0833333333333</v>
      </c>
      <c r="U13" s="4">
        <v>118.083333333333</v>
      </c>
      <c r="V13" s="4">
        <v>190.083333333333</v>
      </c>
      <c r="W13" s="7">
        <v>0.59898097200570999</v>
      </c>
      <c r="X13" s="7">
        <v>6.0496305478826899</v>
      </c>
      <c r="Y13" s="5">
        <v>4.9859430246076898E-2</v>
      </c>
      <c r="Z13" s="5">
        <v>0.35616444500772798</v>
      </c>
      <c r="AA13" s="4">
        <v>16777.478096222101</v>
      </c>
      <c r="AB13" s="4">
        <f t="shared" si="2"/>
        <v>33570.956192444202</v>
      </c>
      <c r="AC13" s="4">
        <f t="shared" si="3"/>
        <v>33615.763412120541</v>
      </c>
      <c r="AD13" s="11">
        <f t="shared" si="4"/>
        <v>-166.46687158120039</v>
      </c>
      <c r="AE13" s="4">
        <f t="shared" si="5"/>
        <v>-177.66867650028871</v>
      </c>
    </row>
    <row r="14" spans="1:31" x14ac:dyDescent="0.4">
      <c r="A14" s="1">
        <v>12</v>
      </c>
      <c r="B14" s="1">
        <v>119</v>
      </c>
      <c r="C14" s="1">
        <v>190</v>
      </c>
      <c r="D14" s="16" t="s">
        <v>129</v>
      </c>
      <c r="E14" s="16" t="s">
        <v>129</v>
      </c>
      <c r="F14" s="4">
        <v>0.6</v>
      </c>
      <c r="G14" s="4">
        <v>7</v>
      </c>
      <c r="H14" s="4">
        <v>0</v>
      </c>
      <c r="I14" s="4">
        <v>0.5</v>
      </c>
      <c r="J14" s="11">
        <v>119.083333333333</v>
      </c>
      <c r="K14" s="4">
        <v>189.666666666667</v>
      </c>
      <c r="L14" s="7">
        <v>0.64128007459372605</v>
      </c>
      <c r="M14" s="7">
        <v>7.1264852798079099</v>
      </c>
      <c r="N14" s="5">
        <v>0</v>
      </c>
      <c r="O14" s="5">
        <v>0.53557075099330298</v>
      </c>
      <c r="P14" s="4">
        <v>17240.512959367799</v>
      </c>
      <c r="Q14" s="4">
        <f t="shared" si="0"/>
        <v>34493.025918735599</v>
      </c>
      <c r="R14" s="4">
        <f t="shared" si="1"/>
        <v>34526.631333492849</v>
      </c>
      <c r="S14" s="11">
        <v>2.0833333333333299</v>
      </c>
      <c r="T14" s="4">
        <v>10.0833333333333</v>
      </c>
      <c r="U14" s="4">
        <v>119.083333333333</v>
      </c>
      <c r="V14" s="4">
        <v>190.083333333333</v>
      </c>
      <c r="W14" s="7">
        <v>0.63800769987712602</v>
      </c>
      <c r="X14" s="7">
        <v>6.6674188920922894</v>
      </c>
      <c r="Y14" s="5">
        <v>0</v>
      </c>
      <c r="Z14" s="5">
        <v>0.48469859695063799</v>
      </c>
      <c r="AA14" s="4">
        <v>17308.7908269814</v>
      </c>
      <c r="AB14" s="4">
        <f t="shared" si="2"/>
        <v>34633.581653962799</v>
      </c>
      <c r="AC14" s="4">
        <f t="shared" si="3"/>
        <v>34678.388873639138</v>
      </c>
      <c r="AD14" s="11">
        <f t="shared" si="4"/>
        <v>-140.55573522720078</v>
      </c>
      <c r="AE14" s="4">
        <f t="shared" si="5"/>
        <v>-151.7575401462891</v>
      </c>
    </row>
    <row r="15" spans="1:31" x14ac:dyDescent="0.4">
      <c r="A15" s="1">
        <v>13</v>
      </c>
      <c r="B15" s="1">
        <v>119</v>
      </c>
      <c r="C15" s="1">
        <v>190</v>
      </c>
      <c r="D15" s="16" t="s">
        <v>129</v>
      </c>
      <c r="E15" s="16" t="s">
        <v>129</v>
      </c>
      <c r="F15" s="4">
        <v>0.6</v>
      </c>
      <c r="G15" s="4">
        <v>7</v>
      </c>
      <c r="H15" s="4">
        <v>0</v>
      </c>
      <c r="I15" s="4">
        <v>0.5</v>
      </c>
      <c r="J15" s="11">
        <v>118.083333333333</v>
      </c>
      <c r="K15" s="4">
        <v>190</v>
      </c>
      <c r="L15" s="7">
        <v>0.61295488685222699</v>
      </c>
      <c r="M15" s="7">
        <v>7.4436460858659306</v>
      </c>
      <c r="N15" s="5">
        <v>6.7302118217133403E-2</v>
      </c>
      <c r="O15" s="5">
        <v>0.38947051078801598</v>
      </c>
      <c r="P15" s="4">
        <v>16547.1969788938</v>
      </c>
      <c r="Q15" s="4">
        <f t="shared" si="0"/>
        <v>33106.393957787601</v>
      </c>
      <c r="R15" s="4">
        <f t="shared" si="1"/>
        <v>33139.999372544851</v>
      </c>
      <c r="S15" s="11">
        <v>8.0833333333333304</v>
      </c>
      <c r="T15" s="4">
        <v>16.0833333333333</v>
      </c>
      <c r="U15" s="4">
        <v>118.083333333333</v>
      </c>
      <c r="V15" s="4">
        <v>190</v>
      </c>
      <c r="W15" s="7">
        <v>0.607628624179952</v>
      </c>
      <c r="X15" s="7">
        <v>6.9282017551364694</v>
      </c>
      <c r="Y15" s="5">
        <v>7.2300244110617001E-2</v>
      </c>
      <c r="Z15" s="5">
        <v>0.34791594623032901</v>
      </c>
      <c r="AA15" s="4">
        <v>16618.139798611399</v>
      </c>
      <c r="AB15" s="4">
        <f t="shared" si="2"/>
        <v>33252.279597222798</v>
      </c>
      <c r="AC15" s="4">
        <f t="shared" si="3"/>
        <v>33297.086816899136</v>
      </c>
      <c r="AD15" s="11">
        <f t="shared" si="4"/>
        <v>-145.88563943519694</v>
      </c>
      <c r="AE15" s="4">
        <f t="shared" si="5"/>
        <v>-157.08744435428525</v>
      </c>
    </row>
    <row r="16" spans="1:31" x14ac:dyDescent="0.4">
      <c r="A16" s="1">
        <v>14</v>
      </c>
      <c r="B16" s="1">
        <v>119</v>
      </c>
      <c r="C16" s="1">
        <v>190</v>
      </c>
      <c r="D16" s="16" t="s">
        <v>129</v>
      </c>
      <c r="E16" s="16" t="s">
        <v>129</v>
      </c>
      <c r="F16" s="4">
        <v>0.6</v>
      </c>
      <c r="G16" s="4">
        <v>7</v>
      </c>
      <c r="H16" s="4">
        <v>0</v>
      </c>
      <c r="I16" s="4">
        <v>0.5</v>
      </c>
      <c r="J16" s="11">
        <v>118.083333333333</v>
      </c>
      <c r="K16" s="4">
        <v>190.083333333333</v>
      </c>
      <c r="L16" s="7">
        <v>0.63933504350279391</v>
      </c>
      <c r="M16" s="7">
        <v>6.6260179799071501</v>
      </c>
      <c r="N16" s="5">
        <v>0</v>
      </c>
      <c r="O16" s="5">
        <v>0.54085802482540601</v>
      </c>
      <c r="P16" s="4">
        <v>17424.945437131701</v>
      </c>
      <c r="Q16" s="4">
        <f t="shared" si="0"/>
        <v>34861.890874263401</v>
      </c>
      <c r="R16" s="4">
        <f t="shared" si="1"/>
        <v>34895.496289020652</v>
      </c>
      <c r="S16" s="11">
        <v>55.0833333333333</v>
      </c>
      <c r="T16" s="4">
        <v>63.0833333333333</v>
      </c>
      <c r="U16" s="4">
        <v>118.083333333333</v>
      </c>
      <c r="V16" s="4">
        <v>190.083333333333</v>
      </c>
      <c r="W16" s="7">
        <v>0.6304830403172661</v>
      </c>
      <c r="X16" s="7">
        <v>6.1102302067753396</v>
      </c>
      <c r="Y16" s="5">
        <v>9.6636706504621903E-3</v>
      </c>
      <c r="Z16" s="5">
        <v>0.46391739311994601</v>
      </c>
      <c r="AA16" s="4">
        <v>17501.874282208399</v>
      </c>
      <c r="AB16" s="4">
        <f t="shared" si="2"/>
        <v>35019.748564416797</v>
      </c>
      <c r="AC16" s="4">
        <f t="shared" si="3"/>
        <v>35064.555784093136</v>
      </c>
      <c r="AD16" s="11">
        <f t="shared" si="4"/>
        <v>-157.85769015339611</v>
      </c>
      <c r="AE16" s="4">
        <f t="shared" si="5"/>
        <v>-169.05949507248442</v>
      </c>
    </row>
    <row r="17" spans="1:31" x14ac:dyDescent="0.4">
      <c r="A17" s="1">
        <v>15</v>
      </c>
      <c r="B17" s="1">
        <v>119</v>
      </c>
      <c r="C17" s="1">
        <v>190</v>
      </c>
      <c r="D17" s="16" t="s">
        <v>129</v>
      </c>
      <c r="E17" s="16" t="s">
        <v>129</v>
      </c>
      <c r="F17" s="4">
        <v>0.6</v>
      </c>
      <c r="G17" s="4">
        <v>7</v>
      </c>
      <c r="H17" s="4">
        <v>0</v>
      </c>
      <c r="I17" s="4">
        <v>0.5</v>
      </c>
      <c r="J17" s="11">
        <v>119.083333333333</v>
      </c>
      <c r="K17" s="4">
        <v>190</v>
      </c>
      <c r="L17" s="7">
        <v>0.61727929464280995</v>
      </c>
      <c r="M17" s="7">
        <v>6.5138436386556595</v>
      </c>
      <c r="N17" s="5">
        <v>2.64565750209831E-2</v>
      </c>
      <c r="O17" s="5">
        <v>0.46796047458706502</v>
      </c>
      <c r="P17" s="4">
        <v>16416.913340691801</v>
      </c>
      <c r="Q17" s="4">
        <f t="shared" si="0"/>
        <v>32845.826681383602</v>
      </c>
      <c r="R17" s="4">
        <f t="shared" si="1"/>
        <v>32879.432096140852</v>
      </c>
      <c r="S17" s="11">
        <v>60.0833333333333</v>
      </c>
      <c r="T17" s="4">
        <v>68.0833333333333</v>
      </c>
      <c r="U17" s="4">
        <v>119.083333333333</v>
      </c>
      <c r="V17" s="4">
        <v>190.083333333333</v>
      </c>
      <c r="W17" s="7">
        <v>0.61041058590268904</v>
      </c>
      <c r="X17" s="7">
        <v>6.1010737428955499</v>
      </c>
      <c r="Y17" s="5">
        <v>8.6697773494766091E-3</v>
      </c>
      <c r="Z17" s="5">
        <v>0.48441950388157301</v>
      </c>
      <c r="AA17" s="4">
        <v>16466.364299306399</v>
      </c>
      <c r="AB17" s="4">
        <f t="shared" si="2"/>
        <v>32948.728598612797</v>
      </c>
      <c r="AC17" s="4">
        <f t="shared" si="3"/>
        <v>32993.535818289136</v>
      </c>
      <c r="AD17" s="11">
        <f t="shared" si="4"/>
        <v>-102.90191722919553</v>
      </c>
      <c r="AE17" s="4">
        <f t="shared" si="5"/>
        <v>-114.10372214828385</v>
      </c>
    </row>
    <row r="18" spans="1:31" x14ac:dyDescent="0.4">
      <c r="A18" s="1">
        <v>16</v>
      </c>
      <c r="B18" s="1">
        <v>119</v>
      </c>
      <c r="C18" s="1">
        <v>190</v>
      </c>
      <c r="D18" s="16" t="s">
        <v>129</v>
      </c>
      <c r="E18" s="16" t="s">
        <v>129</v>
      </c>
      <c r="F18" s="4">
        <v>0.6</v>
      </c>
      <c r="G18" s="4">
        <v>7</v>
      </c>
      <c r="H18" s="4">
        <v>0</v>
      </c>
      <c r="I18" s="4">
        <v>0.5</v>
      </c>
      <c r="J18" s="11">
        <v>118.208333333333</v>
      </c>
      <c r="K18" s="4">
        <v>189.875</v>
      </c>
      <c r="L18" s="7">
        <v>0.59554696792013606</v>
      </c>
      <c r="M18" s="7">
        <v>7.2561071803700701</v>
      </c>
      <c r="N18" s="5">
        <v>4.8000551645722197E-3</v>
      </c>
      <c r="O18" s="5">
        <v>0.46220633953797202</v>
      </c>
      <c r="P18" s="4">
        <v>17528.065886180299</v>
      </c>
      <c r="Q18" s="4">
        <f t="shared" si="0"/>
        <v>35068.131772360597</v>
      </c>
      <c r="R18" s="4">
        <f t="shared" si="1"/>
        <v>35101.737187117847</v>
      </c>
      <c r="S18" s="11">
        <v>61.2083333333333</v>
      </c>
      <c r="T18" s="4">
        <v>69.2083333333333</v>
      </c>
      <c r="U18" s="4">
        <v>118.208333333333</v>
      </c>
      <c r="V18" s="4">
        <v>190.208333333333</v>
      </c>
      <c r="W18" s="7">
        <v>0.59947565408478298</v>
      </c>
      <c r="X18" s="7">
        <v>6.7797308381636103</v>
      </c>
      <c r="Y18" s="5">
        <v>0</v>
      </c>
      <c r="Z18" s="5">
        <v>0.44811991224485798</v>
      </c>
      <c r="AA18" s="4">
        <v>17603.309312809099</v>
      </c>
      <c r="AB18" s="4">
        <f t="shared" si="2"/>
        <v>35222.618625618197</v>
      </c>
      <c r="AC18" s="4">
        <f t="shared" si="3"/>
        <v>35267.425845294536</v>
      </c>
      <c r="AD18" s="11">
        <f t="shared" si="4"/>
        <v>-154.48685325760016</v>
      </c>
      <c r="AE18" s="4">
        <f t="shared" si="5"/>
        <v>-165.68865817668848</v>
      </c>
    </row>
    <row r="19" spans="1:31" x14ac:dyDescent="0.4">
      <c r="A19" s="1">
        <v>17</v>
      </c>
      <c r="B19" s="1">
        <v>119</v>
      </c>
      <c r="C19" s="1">
        <v>190</v>
      </c>
      <c r="D19" s="16" t="s">
        <v>129</v>
      </c>
      <c r="E19" s="16" t="s">
        <v>129</v>
      </c>
      <c r="F19" s="4">
        <v>0.6</v>
      </c>
      <c r="G19" s="4">
        <v>7</v>
      </c>
      <c r="H19" s="4">
        <v>0</v>
      </c>
      <c r="I19" s="4">
        <v>0.5</v>
      </c>
      <c r="J19" s="11">
        <v>118.291666666667</v>
      </c>
      <c r="K19" s="4">
        <v>189.916666666667</v>
      </c>
      <c r="L19" s="7">
        <v>0.61548256110069599</v>
      </c>
      <c r="M19" s="7">
        <v>6.7314428065662799</v>
      </c>
      <c r="N19" s="5">
        <v>1.2163693823444E-2</v>
      </c>
      <c r="O19" s="5">
        <v>0.44271539629215101</v>
      </c>
      <c r="P19" s="4">
        <v>18739.438916295301</v>
      </c>
      <c r="Q19" s="4">
        <f t="shared" si="0"/>
        <v>37490.877832590602</v>
      </c>
      <c r="R19" s="4">
        <f t="shared" si="1"/>
        <v>37524.483247347853</v>
      </c>
      <c r="S19" s="11">
        <v>82.2916666666667</v>
      </c>
      <c r="T19" s="4">
        <v>90.2916666666667</v>
      </c>
      <c r="U19" s="4">
        <v>118.291666666667</v>
      </c>
      <c r="V19" s="4">
        <v>190.291666666667</v>
      </c>
      <c r="W19" s="7">
        <v>0.61021457669185197</v>
      </c>
      <c r="X19" s="7">
        <v>6.2646283721890903</v>
      </c>
      <c r="Y19" s="5">
        <v>1.2154895508996301E-2</v>
      </c>
      <c r="Z19" s="5">
        <v>0.40971167053066998</v>
      </c>
      <c r="AA19" s="4">
        <v>18812.6881439834</v>
      </c>
      <c r="AB19" s="4">
        <f t="shared" si="2"/>
        <v>37641.376287966799</v>
      </c>
      <c r="AC19" s="4">
        <f t="shared" si="3"/>
        <v>37686.183507643138</v>
      </c>
      <c r="AD19" s="11">
        <f t="shared" si="4"/>
        <v>-150.49845537619694</v>
      </c>
      <c r="AE19" s="4">
        <f t="shared" si="5"/>
        <v>-161.70026029528526</v>
      </c>
    </row>
    <row r="20" spans="1:31" x14ac:dyDescent="0.4">
      <c r="A20" s="1">
        <v>18</v>
      </c>
      <c r="B20" s="1">
        <v>119</v>
      </c>
      <c r="C20" s="1">
        <v>190</v>
      </c>
      <c r="D20" s="16" t="s">
        <v>129</v>
      </c>
      <c r="E20" s="16" t="s">
        <v>129</v>
      </c>
      <c r="F20" s="4">
        <v>0.6</v>
      </c>
      <c r="G20" s="4">
        <v>7</v>
      </c>
      <c r="H20" s="4">
        <v>0</v>
      </c>
      <c r="I20" s="4">
        <v>0.5</v>
      </c>
      <c r="J20" s="11">
        <v>118.5</v>
      </c>
      <c r="K20" s="4">
        <v>189.5</v>
      </c>
      <c r="L20" s="7">
        <v>0.56999899200792692</v>
      </c>
      <c r="M20" s="7">
        <v>6.7293351462250302</v>
      </c>
      <c r="N20" s="5">
        <v>0</v>
      </c>
      <c r="O20" s="5">
        <v>0.46342668622919297</v>
      </c>
      <c r="P20" s="4">
        <v>15798.4432300106</v>
      </c>
      <c r="Q20" s="4">
        <f t="shared" si="0"/>
        <v>31608.8864600212</v>
      </c>
      <c r="R20" s="4">
        <f t="shared" si="1"/>
        <v>31642.491874778454</v>
      </c>
      <c r="S20" s="11">
        <v>17.5</v>
      </c>
      <c r="T20" s="4">
        <v>25.5</v>
      </c>
      <c r="U20" s="4">
        <v>118.5</v>
      </c>
      <c r="V20" s="4">
        <v>189.5</v>
      </c>
      <c r="W20" s="7">
        <v>0.57274888703570004</v>
      </c>
      <c r="X20" s="7">
        <v>6.3899092889931</v>
      </c>
      <c r="Y20" s="5">
        <v>0</v>
      </c>
      <c r="Z20" s="5">
        <v>0.45149215764228401</v>
      </c>
      <c r="AA20" s="4">
        <v>15853.831785914699</v>
      </c>
      <c r="AB20" s="4">
        <f t="shared" si="2"/>
        <v>31723.663571829398</v>
      </c>
      <c r="AC20" s="4">
        <f t="shared" si="3"/>
        <v>31768.470791505733</v>
      </c>
      <c r="AD20" s="11">
        <f t="shared" si="4"/>
        <v>-114.77711180819824</v>
      </c>
      <c r="AE20" s="4">
        <f t="shared" si="5"/>
        <v>-125.97891672727928</v>
      </c>
    </row>
    <row r="21" spans="1:31" x14ac:dyDescent="0.4">
      <c r="A21" s="1">
        <v>19</v>
      </c>
      <c r="B21" s="1">
        <v>119</v>
      </c>
      <c r="C21" s="1">
        <v>190</v>
      </c>
      <c r="D21" s="16" t="s">
        <v>129</v>
      </c>
      <c r="E21" s="16" t="s">
        <v>129</v>
      </c>
      <c r="F21" s="4">
        <v>0.6</v>
      </c>
      <c r="G21" s="4">
        <v>7</v>
      </c>
      <c r="H21" s="4">
        <v>0</v>
      </c>
      <c r="I21" s="4">
        <v>0.5</v>
      </c>
      <c r="J21" s="11">
        <v>119.083333333333</v>
      </c>
      <c r="K21" s="4">
        <v>189.958333333333</v>
      </c>
      <c r="L21" s="7">
        <v>0.55280992621061209</v>
      </c>
      <c r="M21" s="7">
        <v>7.1956873331560303</v>
      </c>
      <c r="N21" s="5">
        <v>0</v>
      </c>
      <c r="O21" s="5">
        <v>0.48304378577141199</v>
      </c>
      <c r="P21" s="4">
        <v>16746.996311495401</v>
      </c>
      <c r="Q21" s="4">
        <f t="shared" si="0"/>
        <v>33505.992622990801</v>
      </c>
      <c r="R21" s="4">
        <f t="shared" si="1"/>
        <v>33539.598037748052</v>
      </c>
      <c r="S21" s="11">
        <v>34.0833333333333</v>
      </c>
      <c r="T21" s="4">
        <v>42.0833333333333</v>
      </c>
      <c r="U21" s="4">
        <v>119.083333333333</v>
      </c>
      <c r="V21" s="4">
        <v>189.958333333333</v>
      </c>
      <c r="W21" s="7">
        <v>0.54413207914887907</v>
      </c>
      <c r="X21" s="7">
        <v>6.6754049176905905</v>
      </c>
      <c r="Y21" s="5">
        <v>0</v>
      </c>
      <c r="Z21" s="5">
        <v>0.43269561799339301</v>
      </c>
      <c r="AA21" s="4">
        <v>16818.6226527541</v>
      </c>
      <c r="AB21" s="4">
        <f t="shared" si="2"/>
        <v>33653.245305508201</v>
      </c>
      <c r="AC21" s="4">
        <f t="shared" si="3"/>
        <v>33698.052525184539</v>
      </c>
      <c r="AD21" s="11">
        <f t="shared" si="4"/>
        <v>-147.25268251739908</v>
      </c>
      <c r="AE21" s="4">
        <f t="shared" si="5"/>
        <v>-158.4544874364874</v>
      </c>
    </row>
    <row r="22" spans="1:31" x14ac:dyDescent="0.4">
      <c r="A22" s="1">
        <v>20</v>
      </c>
      <c r="B22" s="1">
        <v>119</v>
      </c>
      <c r="C22" s="1">
        <v>190</v>
      </c>
      <c r="D22" s="16" t="s">
        <v>129</v>
      </c>
      <c r="E22" s="16" t="s">
        <v>129</v>
      </c>
      <c r="F22" s="4">
        <v>0.6</v>
      </c>
      <c r="G22" s="4">
        <v>7</v>
      </c>
      <c r="H22" s="4">
        <v>0</v>
      </c>
      <c r="I22" s="4">
        <v>0.5</v>
      </c>
      <c r="J22" s="11">
        <v>118.208333333333</v>
      </c>
      <c r="K22" s="4">
        <v>189.958333333333</v>
      </c>
      <c r="L22" s="7">
        <v>0.582516768140523</v>
      </c>
      <c r="M22" s="7">
        <v>7.5050253029553398</v>
      </c>
      <c r="N22" s="5">
        <v>3.1570271983384898E-2</v>
      </c>
      <c r="O22" s="5">
        <v>0.44677948843806797</v>
      </c>
      <c r="P22" s="4">
        <v>17031.7573817786</v>
      </c>
      <c r="Q22" s="4">
        <f t="shared" si="0"/>
        <v>34075.514763557199</v>
      </c>
      <c r="R22" s="4">
        <f t="shared" si="1"/>
        <v>34109.12017831445</v>
      </c>
      <c r="S22" s="11">
        <v>37.2083333333333</v>
      </c>
      <c r="T22" s="4">
        <v>45.2083333333333</v>
      </c>
      <c r="U22" s="4">
        <v>118.208333333333</v>
      </c>
      <c r="V22" s="4">
        <v>189.958333333333</v>
      </c>
      <c r="W22" s="7">
        <v>0.57920475580452702</v>
      </c>
      <c r="X22" s="7">
        <v>7.01011664421529</v>
      </c>
      <c r="Y22" s="5">
        <v>1.69877583331167E-2</v>
      </c>
      <c r="Z22" s="5">
        <v>0.45446654661320002</v>
      </c>
      <c r="AA22" s="4">
        <v>17098.733264009901</v>
      </c>
      <c r="AB22" s="4">
        <f t="shared" si="2"/>
        <v>34213.466528019802</v>
      </c>
      <c r="AC22" s="4">
        <f t="shared" si="3"/>
        <v>34258.273747696141</v>
      </c>
      <c r="AD22" s="11">
        <f t="shared" si="4"/>
        <v>-137.95176446260302</v>
      </c>
      <c r="AE22" s="4">
        <f t="shared" si="5"/>
        <v>-149.15356938169134</v>
      </c>
    </row>
    <row r="23" spans="1:31" x14ac:dyDescent="0.4">
      <c r="A23" s="1">
        <v>21</v>
      </c>
      <c r="B23" s="1">
        <v>119</v>
      </c>
      <c r="C23" s="1">
        <v>190</v>
      </c>
      <c r="D23" s="16" t="s">
        <v>129</v>
      </c>
      <c r="E23" s="16" t="s">
        <v>129</v>
      </c>
      <c r="F23" s="4">
        <v>0.6</v>
      </c>
      <c r="G23" s="4">
        <v>7</v>
      </c>
      <c r="H23" s="4">
        <v>0</v>
      </c>
      <c r="I23" s="4">
        <v>0.5</v>
      </c>
      <c r="J23" s="11">
        <v>119.083333333333</v>
      </c>
      <c r="K23" s="4">
        <v>190.083333333333</v>
      </c>
      <c r="L23" s="7">
        <v>0.60371290199200101</v>
      </c>
      <c r="M23" s="7">
        <v>6.8071035764496903</v>
      </c>
      <c r="N23" s="5">
        <v>2.0519017094608599E-2</v>
      </c>
      <c r="O23" s="5">
        <v>0.40819519299956503</v>
      </c>
      <c r="P23" s="4">
        <v>16939.157622434901</v>
      </c>
      <c r="Q23" s="4">
        <f t="shared" si="0"/>
        <v>33890.315244869802</v>
      </c>
      <c r="R23" s="4">
        <f t="shared" si="1"/>
        <v>33923.920659627052</v>
      </c>
      <c r="S23" s="11">
        <v>69.0833333333333</v>
      </c>
      <c r="T23" s="4">
        <v>77.0833333333333</v>
      </c>
      <c r="U23" s="4">
        <v>119.083333333333</v>
      </c>
      <c r="V23" s="4">
        <v>190.083333333333</v>
      </c>
      <c r="W23" s="7">
        <v>0.60080050831227694</v>
      </c>
      <c r="X23" s="7">
        <v>6.3273973057161603</v>
      </c>
      <c r="Y23" s="5">
        <v>1.36674058157521E-2</v>
      </c>
      <c r="Z23" s="5">
        <v>0.39547116088196199</v>
      </c>
      <c r="AA23" s="4">
        <v>17010.028496774699</v>
      </c>
      <c r="AB23" s="4">
        <f t="shared" si="2"/>
        <v>34036.056993549399</v>
      </c>
      <c r="AC23" s="4">
        <f t="shared" si="3"/>
        <v>34080.864213225737</v>
      </c>
      <c r="AD23" s="11">
        <f t="shared" si="4"/>
        <v>-145.74174867959664</v>
      </c>
      <c r="AE23" s="4">
        <f t="shared" si="5"/>
        <v>-156.94355359868496</v>
      </c>
    </row>
    <row r="24" spans="1:31" x14ac:dyDescent="0.4">
      <c r="A24" s="1">
        <v>22</v>
      </c>
      <c r="B24" s="1">
        <v>119</v>
      </c>
      <c r="C24" s="1">
        <v>190</v>
      </c>
      <c r="D24" s="16" t="s">
        <v>129</v>
      </c>
      <c r="E24" s="16" t="s">
        <v>129</v>
      </c>
      <c r="F24" s="4">
        <v>0.6</v>
      </c>
      <c r="G24" s="4">
        <v>7</v>
      </c>
      <c r="H24" s="4">
        <v>0</v>
      </c>
      <c r="I24" s="4">
        <v>0.5</v>
      </c>
      <c r="J24" s="11">
        <v>118.083333333333</v>
      </c>
      <c r="K24" s="4">
        <v>190.083333333333</v>
      </c>
      <c r="L24" s="7">
        <v>0.61427246888153109</v>
      </c>
      <c r="M24" s="7">
        <v>7.3130145721696396</v>
      </c>
      <c r="N24" s="5">
        <v>0</v>
      </c>
      <c r="O24" s="5">
        <v>0.46807127455035602</v>
      </c>
      <c r="P24" s="4">
        <v>16196.6164881808</v>
      </c>
      <c r="Q24" s="4">
        <f t="shared" si="0"/>
        <v>32405.2329763616</v>
      </c>
      <c r="R24" s="4">
        <f t="shared" si="1"/>
        <v>32438.838391118854</v>
      </c>
      <c r="S24" s="11">
        <v>77.0833333333333</v>
      </c>
      <c r="T24" s="4">
        <v>85.0833333333333</v>
      </c>
      <c r="U24" s="4">
        <v>118.083333333333</v>
      </c>
      <c r="V24" s="4">
        <v>190.083333333333</v>
      </c>
      <c r="W24" s="7">
        <v>0.61101742237076095</v>
      </c>
      <c r="X24" s="7">
        <v>6.6962485804542107</v>
      </c>
      <c r="Y24" s="5">
        <v>0</v>
      </c>
      <c r="Z24" s="5">
        <v>0.42346400187193001</v>
      </c>
      <c r="AA24" s="4">
        <v>16279.431067641999</v>
      </c>
      <c r="AB24" s="4">
        <f t="shared" si="2"/>
        <v>32574.862135283998</v>
      </c>
      <c r="AC24" s="4">
        <f t="shared" si="3"/>
        <v>32619.669354960333</v>
      </c>
      <c r="AD24" s="11">
        <f t="shared" si="4"/>
        <v>-169.62915892239835</v>
      </c>
      <c r="AE24" s="4">
        <f t="shared" si="5"/>
        <v>-180.83096384147939</v>
      </c>
    </row>
    <row r="25" spans="1:31" x14ac:dyDescent="0.4">
      <c r="A25" s="1">
        <v>23</v>
      </c>
      <c r="B25" s="1">
        <v>119</v>
      </c>
      <c r="C25" s="1">
        <v>190</v>
      </c>
      <c r="D25" s="16" t="s">
        <v>129</v>
      </c>
      <c r="E25" s="16" t="s">
        <v>129</v>
      </c>
      <c r="F25" s="4">
        <v>0.6</v>
      </c>
      <c r="G25" s="4">
        <v>7</v>
      </c>
      <c r="H25" s="4">
        <v>0</v>
      </c>
      <c r="I25" s="4">
        <v>0.5</v>
      </c>
      <c r="J25" s="11">
        <v>118.25</v>
      </c>
      <c r="K25" s="4">
        <v>190</v>
      </c>
      <c r="L25" s="7">
        <v>0.59588395150182305</v>
      </c>
      <c r="M25" s="7">
        <v>6.8295977046854199</v>
      </c>
      <c r="N25" s="5">
        <v>0</v>
      </c>
      <c r="O25" s="5">
        <v>0.54348087066778505</v>
      </c>
      <c r="P25" s="4">
        <v>17284.638716962199</v>
      </c>
      <c r="Q25" s="4">
        <f t="shared" si="0"/>
        <v>34581.277433924399</v>
      </c>
      <c r="R25" s="4">
        <f t="shared" si="1"/>
        <v>34614.882848681649</v>
      </c>
      <c r="S25" s="11">
        <v>50.25</v>
      </c>
      <c r="T25" s="4">
        <v>58.25</v>
      </c>
      <c r="U25" s="4">
        <v>118.25</v>
      </c>
      <c r="V25" s="4">
        <v>190.25</v>
      </c>
      <c r="W25" s="7">
        <v>0.5842174503995381</v>
      </c>
      <c r="X25" s="7">
        <v>6.25974117480943</v>
      </c>
      <c r="Y25" s="5">
        <v>0</v>
      </c>
      <c r="Z25" s="5">
        <v>0.47481037667190801</v>
      </c>
      <c r="AA25" s="4">
        <v>17360.775385199599</v>
      </c>
      <c r="AB25" s="4">
        <f t="shared" si="2"/>
        <v>34737.550770399197</v>
      </c>
      <c r="AC25" s="4">
        <f t="shared" si="3"/>
        <v>34782.357990075536</v>
      </c>
      <c r="AD25" s="11">
        <f t="shared" si="4"/>
        <v>-156.27333647479827</v>
      </c>
      <c r="AE25" s="4">
        <f t="shared" si="5"/>
        <v>-167.47514139388659</v>
      </c>
    </row>
    <row r="26" spans="1:31" x14ac:dyDescent="0.4">
      <c r="A26" s="1">
        <v>24</v>
      </c>
      <c r="B26" s="1">
        <v>119</v>
      </c>
      <c r="C26" s="1">
        <v>190</v>
      </c>
      <c r="D26" s="16" t="s">
        <v>129</v>
      </c>
      <c r="E26" s="16" t="s">
        <v>129</v>
      </c>
      <c r="F26" s="4">
        <v>0.6</v>
      </c>
      <c r="G26" s="4">
        <v>7</v>
      </c>
      <c r="H26" s="4">
        <v>0</v>
      </c>
      <c r="I26" s="4">
        <v>0.5</v>
      </c>
      <c r="J26" s="11">
        <v>119.083333333333</v>
      </c>
      <c r="K26" s="4">
        <v>190</v>
      </c>
      <c r="L26" s="7">
        <v>0.59649397211406596</v>
      </c>
      <c r="M26" s="7">
        <v>7.2215619258100796</v>
      </c>
      <c r="N26" s="5">
        <v>0</v>
      </c>
      <c r="O26" s="5">
        <v>0.55211458332123997</v>
      </c>
      <c r="P26" s="4">
        <v>17207.340843152298</v>
      </c>
      <c r="Q26" s="4">
        <f t="shared" si="0"/>
        <v>34426.681686304597</v>
      </c>
      <c r="R26" s="4">
        <f t="shared" si="1"/>
        <v>34460.287101061847</v>
      </c>
      <c r="S26" s="11">
        <v>19.0833333333333</v>
      </c>
      <c r="T26" s="4">
        <v>27.0833333333333</v>
      </c>
      <c r="U26" s="4">
        <v>119.083333333333</v>
      </c>
      <c r="V26" s="4">
        <v>190</v>
      </c>
      <c r="W26" s="7">
        <v>0.595468857555422</v>
      </c>
      <c r="X26" s="7">
        <v>6.81996133555886</v>
      </c>
      <c r="Y26" s="5">
        <v>0</v>
      </c>
      <c r="Z26" s="5">
        <v>0.51546529847423606</v>
      </c>
      <c r="AA26" s="4">
        <v>17267.2266360668</v>
      </c>
      <c r="AB26" s="4">
        <f t="shared" si="2"/>
        <v>34550.4532721336</v>
      </c>
      <c r="AC26" s="4">
        <f t="shared" si="3"/>
        <v>34595.260491809939</v>
      </c>
      <c r="AD26" s="11">
        <f t="shared" si="4"/>
        <v>-123.77158582900302</v>
      </c>
      <c r="AE26" s="4">
        <f t="shared" si="5"/>
        <v>-134.97339074809133</v>
      </c>
    </row>
    <row r="27" spans="1:31" x14ac:dyDescent="0.4">
      <c r="A27" s="1">
        <v>25</v>
      </c>
      <c r="B27" s="1">
        <v>119</v>
      </c>
      <c r="C27" s="1">
        <v>190</v>
      </c>
      <c r="D27" s="16" t="s">
        <v>129</v>
      </c>
      <c r="E27" s="16" t="s">
        <v>129</v>
      </c>
      <c r="F27" s="4">
        <v>0.6</v>
      </c>
      <c r="G27" s="4">
        <v>7</v>
      </c>
      <c r="H27" s="4">
        <v>0</v>
      </c>
      <c r="I27" s="4">
        <v>0.5</v>
      </c>
      <c r="J27" s="11">
        <v>119.166666666667</v>
      </c>
      <c r="K27" s="4">
        <v>190</v>
      </c>
      <c r="L27" s="7">
        <v>0.60967705265369798</v>
      </c>
      <c r="M27" s="7">
        <v>6.8619002252818602</v>
      </c>
      <c r="N27" s="5">
        <v>2.4466063160572499E-2</v>
      </c>
      <c r="O27" s="5">
        <v>0.40570867043576903</v>
      </c>
      <c r="P27" s="4">
        <v>17316.2410191239</v>
      </c>
      <c r="Q27" s="4">
        <f t="shared" si="0"/>
        <v>34644.482038247799</v>
      </c>
      <c r="R27" s="4">
        <f t="shared" si="1"/>
        <v>34678.08745300505</v>
      </c>
      <c r="S27" s="11">
        <v>2.1666666666666701</v>
      </c>
      <c r="T27" s="4">
        <v>9.1666666666666998</v>
      </c>
      <c r="U27" s="4">
        <v>119.166666666667</v>
      </c>
      <c r="V27" s="4">
        <v>190.166666666667</v>
      </c>
      <c r="W27" s="7">
        <v>0.61143989780552599</v>
      </c>
      <c r="X27" s="7">
        <v>6.2889996331773101</v>
      </c>
      <c r="Y27" s="5">
        <v>2.0431558159277399E-2</v>
      </c>
      <c r="Z27" s="5">
        <v>0.38110524115165101</v>
      </c>
      <c r="AA27" s="4">
        <v>17408.654912733498</v>
      </c>
      <c r="AB27" s="4">
        <f t="shared" si="2"/>
        <v>34833.309825466997</v>
      </c>
      <c r="AC27" s="4">
        <f t="shared" si="3"/>
        <v>34878.117045143335</v>
      </c>
      <c r="AD27" s="11">
        <f t="shared" si="4"/>
        <v>-188.82778721919749</v>
      </c>
      <c r="AE27" s="4">
        <f t="shared" si="5"/>
        <v>-200.02959213828581</v>
      </c>
    </row>
    <row r="28" spans="1:31" x14ac:dyDescent="0.4">
      <c r="A28" s="1">
        <v>26</v>
      </c>
      <c r="B28" s="1">
        <v>119</v>
      </c>
      <c r="C28" s="1">
        <v>135</v>
      </c>
      <c r="D28" s="1">
        <v>165</v>
      </c>
      <c r="E28" s="1">
        <v>190</v>
      </c>
      <c r="F28" s="4">
        <v>0.6</v>
      </c>
      <c r="G28" s="4">
        <v>7</v>
      </c>
      <c r="H28" s="4">
        <v>0</v>
      </c>
      <c r="I28" s="4">
        <v>0.5</v>
      </c>
      <c r="J28" s="11">
        <v>119.083333333333</v>
      </c>
      <c r="K28" s="4">
        <v>189.875</v>
      </c>
      <c r="L28" s="7">
        <v>0.60366322559060404</v>
      </c>
      <c r="M28" s="7">
        <v>3.85536070975665</v>
      </c>
      <c r="N28" s="5">
        <v>3.7956078851257902E-2</v>
      </c>
      <c r="O28" s="5">
        <v>0.25632604663599201</v>
      </c>
      <c r="P28" s="4">
        <v>17288.892699809901</v>
      </c>
      <c r="Q28" s="4">
        <f t="shared" si="0"/>
        <v>34589.785399619803</v>
      </c>
      <c r="R28" s="4">
        <f t="shared" si="1"/>
        <v>34623.390814377053</v>
      </c>
      <c r="S28" s="11">
        <v>119.083333333333</v>
      </c>
      <c r="T28" s="4">
        <v>135.083333333333</v>
      </c>
      <c r="U28" s="4">
        <v>165.083333333333</v>
      </c>
      <c r="V28" s="4">
        <v>189.875</v>
      </c>
      <c r="W28" s="7">
        <v>0.59960943870774697</v>
      </c>
      <c r="X28" s="7">
        <v>7.1773474721943407</v>
      </c>
      <c r="Y28" s="5">
        <v>2.83203754434691E-2</v>
      </c>
      <c r="Z28" s="5">
        <v>0.54627400884420396</v>
      </c>
      <c r="AA28" s="4">
        <v>16907.076571661099</v>
      </c>
      <c r="AB28" s="4">
        <f t="shared" si="2"/>
        <v>33830.153143322197</v>
      </c>
      <c r="AC28" s="4">
        <f t="shared" si="3"/>
        <v>33874.960362998536</v>
      </c>
      <c r="AD28" s="11">
        <f t="shared" si="4"/>
        <v>759.63225629760564</v>
      </c>
      <c r="AE28" s="4">
        <f t="shared" si="5"/>
        <v>748.43045137851732</v>
      </c>
    </row>
    <row r="29" spans="1:31" x14ac:dyDescent="0.4">
      <c r="A29" s="1">
        <v>27</v>
      </c>
      <c r="B29" s="1">
        <v>119</v>
      </c>
      <c r="C29" s="1">
        <v>135</v>
      </c>
      <c r="D29" s="1">
        <v>165</v>
      </c>
      <c r="E29" s="1">
        <v>190</v>
      </c>
      <c r="F29" s="4">
        <v>0.6</v>
      </c>
      <c r="G29" s="4">
        <v>7</v>
      </c>
      <c r="H29" s="4">
        <v>0</v>
      </c>
      <c r="I29" s="4">
        <v>0.5</v>
      </c>
      <c r="J29" s="11">
        <v>118.083333333333</v>
      </c>
      <c r="K29" s="4">
        <v>190.083333333333</v>
      </c>
      <c r="L29" s="7">
        <v>0.58135378140752203</v>
      </c>
      <c r="M29" s="7">
        <v>3.51121740631763</v>
      </c>
      <c r="N29" s="5">
        <v>0</v>
      </c>
      <c r="O29" s="5">
        <v>0.23265534409677099</v>
      </c>
      <c r="P29" s="4">
        <v>16901.901221666099</v>
      </c>
      <c r="Q29" s="4">
        <f t="shared" si="0"/>
        <v>33815.802443332199</v>
      </c>
      <c r="R29" s="4">
        <f t="shared" si="1"/>
        <v>33849.407858089449</v>
      </c>
      <c r="S29" s="11">
        <v>118.083333333333</v>
      </c>
      <c r="T29" s="4">
        <v>135.083333333333</v>
      </c>
      <c r="U29" s="4">
        <v>165.083333333333</v>
      </c>
      <c r="V29" s="4">
        <v>190.083333333333</v>
      </c>
      <c r="W29" s="7">
        <v>0.57875727204205496</v>
      </c>
      <c r="X29" s="7">
        <v>6.9801113692412899</v>
      </c>
      <c r="Y29" s="5">
        <v>0</v>
      </c>
      <c r="Z29" s="5">
        <v>0.43929181588645499</v>
      </c>
      <c r="AA29" s="4">
        <v>16484.424236646901</v>
      </c>
      <c r="AB29" s="4">
        <f t="shared" si="2"/>
        <v>32984.848473293801</v>
      </c>
      <c r="AC29" s="4">
        <f t="shared" si="3"/>
        <v>33029.65569297014</v>
      </c>
      <c r="AD29" s="11">
        <f t="shared" si="4"/>
        <v>830.95397003839753</v>
      </c>
      <c r="AE29" s="4">
        <f t="shared" si="5"/>
        <v>819.75216511930921</v>
      </c>
    </row>
    <row r="30" spans="1:31" x14ac:dyDescent="0.4">
      <c r="A30" s="1">
        <v>28</v>
      </c>
      <c r="B30" s="1">
        <v>119</v>
      </c>
      <c r="C30" s="1">
        <v>135</v>
      </c>
      <c r="D30" s="1">
        <v>165</v>
      </c>
      <c r="E30" s="1">
        <v>190</v>
      </c>
      <c r="F30" s="4">
        <v>0.6</v>
      </c>
      <c r="G30" s="4">
        <v>7</v>
      </c>
      <c r="H30" s="4">
        <v>0</v>
      </c>
      <c r="I30" s="4">
        <v>0.5</v>
      </c>
      <c r="J30" s="11">
        <v>119.083333333333</v>
      </c>
      <c r="K30" s="4">
        <v>190.083333333333</v>
      </c>
      <c r="L30" s="7">
        <v>0.60381692077232696</v>
      </c>
      <c r="M30" s="7">
        <v>4.3124287654654303</v>
      </c>
      <c r="N30" s="5">
        <v>0</v>
      </c>
      <c r="O30" s="5">
        <v>0.28897832134250401</v>
      </c>
      <c r="P30" s="4">
        <v>17255.391414602302</v>
      </c>
      <c r="Q30" s="4">
        <f t="shared" si="0"/>
        <v>34522.782829204603</v>
      </c>
      <c r="R30" s="4">
        <f t="shared" si="1"/>
        <v>34556.388243961854</v>
      </c>
      <c r="S30" s="11">
        <v>119.083333333333</v>
      </c>
      <c r="T30" s="4">
        <v>135.083333333333</v>
      </c>
      <c r="U30" s="4">
        <v>164.083333333333</v>
      </c>
      <c r="V30" s="4">
        <v>190.083333333333</v>
      </c>
      <c r="W30" s="7">
        <v>0.60855059517716092</v>
      </c>
      <c r="X30" s="7">
        <v>6.8382053176325801</v>
      </c>
      <c r="Y30" s="5">
        <v>0</v>
      </c>
      <c r="Z30" s="5">
        <v>0.50469609371942203</v>
      </c>
      <c r="AA30" s="4">
        <v>16927.035090889502</v>
      </c>
      <c r="AB30" s="4">
        <f t="shared" si="2"/>
        <v>33870.070181779003</v>
      </c>
      <c r="AC30" s="4">
        <f t="shared" si="3"/>
        <v>33914.877401455342</v>
      </c>
      <c r="AD30" s="11">
        <f t="shared" si="4"/>
        <v>652.71264742560015</v>
      </c>
      <c r="AE30" s="4">
        <f t="shared" si="5"/>
        <v>641.51084250651184</v>
      </c>
    </row>
    <row r="31" spans="1:31" x14ac:dyDescent="0.4">
      <c r="A31" s="1">
        <v>29</v>
      </c>
      <c r="B31" s="1">
        <v>119</v>
      </c>
      <c r="C31" s="1">
        <v>135</v>
      </c>
      <c r="D31" s="1">
        <v>165</v>
      </c>
      <c r="E31" s="1">
        <v>190</v>
      </c>
      <c r="F31" s="4">
        <v>0.6</v>
      </c>
      <c r="G31" s="4">
        <v>7</v>
      </c>
      <c r="H31" s="4">
        <v>0</v>
      </c>
      <c r="I31" s="4">
        <v>0.5</v>
      </c>
      <c r="J31" s="11">
        <v>119.208333333333</v>
      </c>
      <c r="K31" s="4">
        <v>190.208333333333</v>
      </c>
      <c r="L31" s="7">
        <v>0.5875058107599811</v>
      </c>
      <c r="M31" s="7">
        <v>3.9342712982714203</v>
      </c>
      <c r="N31" s="5">
        <v>5.1101389137488601E-2</v>
      </c>
      <c r="O31" s="5">
        <v>0.32589097124308097</v>
      </c>
      <c r="P31" s="4">
        <v>16975.020540284801</v>
      </c>
      <c r="Q31" s="4">
        <f t="shared" si="0"/>
        <v>33962.041080569601</v>
      </c>
      <c r="R31" s="4">
        <f t="shared" si="1"/>
        <v>33995.646495326851</v>
      </c>
      <c r="S31" s="11">
        <v>119.208333333333</v>
      </c>
      <c r="T31" s="4">
        <v>135.208333333333</v>
      </c>
      <c r="U31" s="4">
        <v>165.208333333333</v>
      </c>
      <c r="V31" s="4">
        <v>190.208333333333</v>
      </c>
      <c r="W31" s="7">
        <v>0.58730855011615801</v>
      </c>
      <c r="X31" s="7">
        <v>7.0735762541945792</v>
      </c>
      <c r="Y31" s="5">
        <v>4.8285951289003003E-2</v>
      </c>
      <c r="Z31" s="5">
        <v>0.62318977052270397</v>
      </c>
      <c r="AA31" s="4">
        <v>16579.208567853701</v>
      </c>
      <c r="AB31" s="4">
        <f t="shared" si="2"/>
        <v>33174.417135707401</v>
      </c>
      <c r="AC31" s="4">
        <f t="shared" si="3"/>
        <v>33219.22435538374</v>
      </c>
      <c r="AD31" s="11">
        <f t="shared" si="4"/>
        <v>787.62394486220001</v>
      </c>
      <c r="AE31" s="4">
        <f t="shared" si="5"/>
        <v>776.42213994311169</v>
      </c>
    </row>
    <row r="32" spans="1:31" x14ac:dyDescent="0.4">
      <c r="A32" s="1">
        <v>30</v>
      </c>
      <c r="B32" s="1">
        <v>119</v>
      </c>
      <c r="C32" s="1">
        <v>135</v>
      </c>
      <c r="D32" s="1">
        <v>165</v>
      </c>
      <c r="E32" s="1">
        <v>190</v>
      </c>
      <c r="F32" s="4">
        <v>0.6</v>
      </c>
      <c r="G32" s="4">
        <v>7</v>
      </c>
      <c r="H32" s="4">
        <v>0</v>
      </c>
      <c r="I32" s="4">
        <v>0.5</v>
      </c>
      <c r="J32" s="11">
        <v>118.208333333333</v>
      </c>
      <c r="K32" s="4">
        <v>190.208333333333</v>
      </c>
      <c r="L32" s="7">
        <v>0.58215781445807901</v>
      </c>
      <c r="M32" s="7">
        <v>3.5811950372081602</v>
      </c>
      <c r="N32" s="5">
        <v>0</v>
      </c>
      <c r="O32" s="5">
        <v>0.28991378557389402</v>
      </c>
      <c r="P32" s="4">
        <v>17120.4572230579</v>
      </c>
      <c r="Q32" s="4">
        <f t="shared" si="0"/>
        <v>34252.914446115799</v>
      </c>
      <c r="R32" s="4">
        <f t="shared" si="1"/>
        <v>34286.51986087305</v>
      </c>
      <c r="S32" s="11">
        <v>118.208333333333</v>
      </c>
      <c r="T32" s="4">
        <v>135.208333333333</v>
      </c>
      <c r="U32" s="4">
        <v>164.208333333333</v>
      </c>
      <c r="V32" s="4">
        <v>190.208333333333</v>
      </c>
      <c r="W32" s="7">
        <v>0.580795399918144</v>
      </c>
      <c r="X32" s="7">
        <v>6.1142155962962494</v>
      </c>
      <c r="Y32" s="5">
        <v>0</v>
      </c>
      <c r="Z32" s="5">
        <v>0.48595872628701797</v>
      </c>
      <c r="AA32" s="4">
        <v>16765.0675970884</v>
      </c>
      <c r="AB32" s="4">
        <f t="shared" si="2"/>
        <v>33546.135194176801</v>
      </c>
      <c r="AC32" s="4">
        <f t="shared" si="3"/>
        <v>33590.942413853139</v>
      </c>
      <c r="AD32" s="11">
        <f t="shared" si="4"/>
        <v>706.77925193899864</v>
      </c>
      <c r="AE32" s="4">
        <f t="shared" si="5"/>
        <v>695.57744701991032</v>
      </c>
    </row>
    <row r="33" spans="1:31" x14ac:dyDescent="0.4">
      <c r="A33" s="1">
        <v>31</v>
      </c>
      <c r="B33" s="1">
        <v>119</v>
      </c>
      <c r="C33" s="1">
        <v>135</v>
      </c>
      <c r="D33" s="1">
        <v>165</v>
      </c>
      <c r="E33" s="1">
        <v>190</v>
      </c>
      <c r="F33" s="4">
        <v>0.6</v>
      </c>
      <c r="G33" s="4">
        <v>7</v>
      </c>
      <c r="H33" s="4">
        <v>0</v>
      </c>
      <c r="I33" s="4">
        <v>0.5</v>
      </c>
      <c r="J33" s="11">
        <v>118.25</v>
      </c>
      <c r="K33" s="4">
        <v>190.25</v>
      </c>
      <c r="L33" s="7">
        <v>0.60220011999812506</v>
      </c>
      <c r="M33" s="7">
        <v>4.4076159506060302</v>
      </c>
      <c r="N33" s="5">
        <v>1.07400257623699E-2</v>
      </c>
      <c r="O33" s="5">
        <v>0.277631275287959</v>
      </c>
      <c r="P33" s="4">
        <v>16945.302366765201</v>
      </c>
      <c r="Q33" s="4">
        <f t="shared" si="0"/>
        <v>33902.604733530403</v>
      </c>
      <c r="R33" s="4">
        <f t="shared" si="1"/>
        <v>33936.210148287653</v>
      </c>
      <c r="S33" s="11">
        <v>118.25</v>
      </c>
      <c r="T33" s="4">
        <v>135.25</v>
      </c>
      <c r="U33" s="4">
        <v>165.25</v>
      </c>
      <c r="V33" s="4">
        <v>190.25</v>
      </c>
      <c r="W33" s="7">
        <v>0.60505645417436194</v>
      </c>
      <c r="X33" s="7">
        <v>6.9690673028896502</v>
      </c>
      <c r="Y33" s="5">
        <v>0</v>
      </c>
      <c r="Z33" s="5">
        <v>0.51149949160581099</v>
      </c>
      <c r="AA33" s="4">
        <v>16621.108265407202</v>
      </c>
      <c r="AB33" s="4">
        <f t="shared" si="2"/>
        <v>33258.216530814403</v>
      </c>
      <c r="AC33" s="4">
        <f t="shared" si="3"/>
        <v>33303.023750490742</v>
      </c>
      <c r="AD33" s="11">
        <f t="shared" si="4"/>
        <v>644.3882027159998</v>
      </c>
      <c r="AE33" s="4">
        <f t="shared" si="5"/>
        <v>633.18639779691148</v>
      </c>
    </row>
    <row r="34" spans="1:31" x14ac:dyDescent="0.4">
      <c r="A34" s="1">
        <v>32</v>
      </c>
      <c r="B34" s="1">
        <v>119</v>
      </c>
      <c r="C34" s="1">
        <v>135</v>
      </c>
      <c r="D34" s="1">
        <v>165</v>
      </c>
      <c r="E34" s="1">
        <v>190</v>
      </c>
      <c r="F34" s="4">
        <v>0.6</v>
      </c>
      <c r="G34" s="4">
        <v>7</v>
      </c>
      <c r="H34" s="4">
        <v>0</v>
      </c>
      <c r="I34" s="4">
        <v>0.5</v>
      </c>
      <c r="J34" s="11">
        <v>119.083333333333</v>
      </c>
      <c r="K34" s="4">
        <v>190.083333333333</v>
      </c>
      <c r="L34" s="7">
        <v>0.59089370815852893</v>
      </c>
      <c r="M34" s="7">
        <v>3.81024855324151</v>
      </c>
      <c r="N34" s="5">
        <v>0</v>
      </c>
      <c r="O34" s="5">
        <v>0.26935091467030597</v>
      </c>
      <c r="P34" s="4">
        <v>17055.270983365499</v>
      </c>
      <c r="Q34" s="4">
        <f t="shared" si="0"/>
        <v>34122.541966730998</v>
      </c>
      <c r="R34" s="4">
        <f t="shared" si="1"/>
        <v>34156.147381488248</v>
      </c>
      <c r="S34" s="11">
        <v>119.083333333333</v>
      </c>
      <c r="T34" s="4">
        <v>135.083333333333</v>
      </c>
      <c r="U34" s="4">
        <v>165.083333333333</v>
      </c>
      <c r="V34" s="4">
        <v>190.083333333333</v>
      </c>
      <c r="W34" s="7">
        <v>0.58718505045821701</v>
      </c>
      <c r="X34" s="7">
        <v>6.3844269725456098</v>
      </c>
      <c r="Y34" s="5">
        <v>0</v>
      </c>
      <c r="Z34" s="5">
        <v>0.46409897201688699</v>
      </c>
      <c r="AA34" s="4">
        <v>16706.682934556</v>
      </c>
      <c r="AB34" s="4">
        <f t="shared" si="2"/>
        <v>33429.365869112</v>
      </c>
      <c r="AC34" s="4">
        <f t="shared" si="3"/>
        <v>33474.173088788339</v>
      </c>
      <c r="AD34" s="11">
        <f t="shared" si="4"/>
        <v>693.17609761899803</v>
      </c>
      <c r="AE34" s="4">
        <f t="shared" si="5"/>
        <v>681.97429269990971</v>
      </c>
    </row>
    <row r="35" spans="1:31" x14ac:dyDescent="0.4">
      <c r="A35" s="1">
        <v>33</v>
      </c>
      <c r="B35" s="1">
        <v>119</v>
      </c>
      <c r="C35" s="1">
        <v>135</v>
      </c>
      <c r="D35" s="1">
        <v>165</v>
      </c>
      <c r="E35" s="1">
        <v>190</v>
      </c>
      <c r="F35" s="4">
        <v>0.6</v>
      </c>
      <c r="G35" s="4">
        <v>7</v>
      </c>
      <c r="H35" s="4">
        <v>0</v>
      </c>
      <c r="I35" s="4">
        <v>0.5</v>
      </c>
      <c r="J35" s="11">
        <v>118.083333333333</v>
      </c>
      <c r="K35" s="4">
        <v>190.083333333333</v>
      </c>
      <c r="L35" s="7">
        <v>0.60357771157273099</v>
      </c>
      <c r="M35" s="7">
        <v>4.0623170072540002</v>
      </c>
      <c r="N35" s="5">
        <v>3.1374294996289E-2</v>
      </c>
      <c r="O35" s="5">
        <v>0.286554437389543</v>
      </c>
      <c r="P35" s="4">
        <v>17113.2317560171</v>
      </c>
      <c r="Q35" s="4">
        <f t="shared" si="0"/>
        <v>34238.463512034199</v>
      </c>
      <c r="R35" s="4">
        <f t="shared" si="1"/>
        <v>34272.068926791449</v>
      </c>
      <c r="S35" s="11">
        <v>119.083333333333</v>
      </c>
      <c r="T35" s="4">
        <v>135.083333333333</v>
      </c>
      <c r="U35" s="4">
        <v>164.083333333333</v>
      </c>
      <c r="V35" s="4">
        <v>190.083333333333</v>
      </c>
      <c r="W35" s="7">
        <v>0.61151396341094699</v>
      </c>
      <c r="X35" s="7">
        <v>6.5714528557365606</v>
      </c>
      <c r="Y35" s="5">
        <v>4.5428494795550001E-2</v>
      </c>
      <c r="Z35" s="5">
        <v>0.408871290030559</v>
      </c>
      <c r="AA35" s="4">
        <v>16796.930251704202</v>
      </c>
      <c r="AB35" s="4">
        <f t="shared" si="2"/>
        <v>33609.860503408403</v>
      </c>
      <c r="AC35" s="4">
        <f t="shared" si="3"/>
        <v>33654.667723084742</v>
      </c>
      <c r="AD35" s="11">
        <f t="shared" si="4"/>
        <v>628.60300862579606</v>
      </c>
      <c r="AE35" s="4">
        <f t="shared" si="5"/>
        <v>617.40120370670775</v>
      </c>
    </row>
    <row r="36" spans="1:31" x14ac:dyDescent="0.4">
      <c r="A36" s="1">
        <v>34</v>
      </c>
      <c r="B36" s="1">
        <v>119</v>
      </c>
      <c r="C36" s="1">
        <v>135</v>
      </c>
      <c r="D36" s="1">
        <v>165</v>
      </c>
      <c r="E36" s="1">
        <v>190</v>
      </c>
      <c r="F36" s="4">
        <v>0.6</v>
      </c>
      <c r="G36" s="4">
        <v>7</v>
      </c>
      <c r="H36" s="4">
        <v>0</v>
      </c>
      <c r="I36" s="4">
        <v>0.5</v>
      </c>
      <c r="J36" s="11">
        <v>119.083333333333</v>
      </c>
      <c r="K36" s="4">
        <v>190.083333333333</v>
      </c>
      <c r="L36" s="7">
        <v>0.59327516344023801</v>
      </c>
      <c r="M36" s="7">
        <v>4.1040266676141997</v>
      </c>
      <c r="N36" s="5">
        <v>0</v>
      </c>
      <c r="O36" s="5">
        <v>0.26496953298451098</v>
      </c>
      <c r="P36" s="4">
        <v>17474.831580162001</v>
      </c>
      <c r="Q36" s="4">
        <f t="shared" si="0"/>
        <v>34961.663160324002</v>
      </c>
      <c r="R36" s="4">
        <f t="shared" si="1"/>
        <v>34995.268575081252</v>
      </c>
      <c r="S36" s="11">
        <v>119.083333333333</v>
      </c>
      <c r="T36" s="4">
        <v>135.083333333333</v>
      </c>
      <c r="U36" s="4">
        <v>165.083333333333</v>
      </c>
      <c r="V36" s="4">
        <v>190</v>
      </c>
      <c r="W36" s="7">
        <v>0.60363356222370201</v>
      </c>
      <c r="X36" s="7">
        <v>6.8818053820066298</v>
      </c>
      <c r="Y36" s="5">
        <v>0</v>
      </c>
      <c r="Z36" s="5">
        <v>0.47647867056965998</v>
      </c>
      <c r="AA36" s="4">
        <v>17119.8518920391</v>
      </c>
      <c r="AB36" s="4">
        <f t="shared" si="2"/>
        <v>34255.7037840782</v>
      </c>
      <c r="AC36" s="4">
        <f t="shared" si="3"/>
        <v>34300.511003754538</v>
      </c>
      <c r="AD36" s="11">
        <f t="shared" si="4"/>
        <v>705.95937624580256</v>
      </c>
      <c r="AE36" s="4">
        <f t="shared" si="5"/>
        <v>694.75757132671424</v>
      </c>
    </row>
    <row r="37" spans="1:31" x14ac:dyDescent="0.4">
      <c r="A37" s="1">
        <v>35</v>
      </c>
      <c r="B37" s="1">
        <v>119</v>
      </c>
      <c r="C37" s="1">
        <v>135</v>
      </c>
      <c r="D37" s="1">
        <v>165</v>
      </c>
      <c r="E37" s="1">
        <v>190</v>
      </c>
      <c r="F37" s="4">
        <v>0.6</v>
      </c>
      <c r="G37" s="4">
        <v>7</v>
      </c>
      <c r="H37" s="4">
        <v>0</v>
      </c>
      <c r="I37" s="4">
        <v>0.5</v>
      </c>
      <c r="J37" s="11">
        <v>118.083333333333</v>
      </c>
      <c r="K37" s="4">
        <v>189.958333333333</v>
      </c>
      <c r="L37" s="7">
        <v>0.62581957418517509</v>
      </c>
      <c r="M37" s="7">
        <v>3.6306195691045202</v>
      </c>
      <c r="N37" s="5">
        <v>0</v>
      </c>
      <c r="O37" s="5">
        <v>0.33948740193848198</v>
      </c>
      <c r="P37" s="4">
        <v>17220.739948054801</v>
      </c>
      <c r="Q37" s="4">
        <f t="shared" si="0"/>
        <v>34453.479896109602</v>
      </c>
      <c r="R37" s="4">
        <f t="shared" si="1"/>
        <v>34487.085310866853</v>
      </c>
      <c r="S37" s="11">
        <v>118.083333333333</v>
      </c>
      <c r="T37" s="4">
        <v>135.083333333333</v>
      </c>
      <c r="U37" s="4">
        <v>164.083333333333</v>
      </c>
      <c r="V37" s="4">
        <v>189.958333333333</v>
      </c>
      <c r="W37" s="7">
        <v>0.61241691902946793</v>
      </c>
      <c r="X37" s="7">
        <v>6.3972400594788796</v>
      </c>
      <c r="Y37" s="5">
        <v>7.0351402249369602E-3</v>
      </c>
      <c r="Z37" s="5">
        <v>0.549514933570319</v>
      </c>
      <c r="AA37" s="4">
        <v>16844.527701947201</v>
      </c>
      <c r="AB37" s="4">
        <f t="shared" si="2"/>
        <v>33705.055403894403</v>
      </c>
      <c r="AC37" s="4">
        <f t="shared" si="3"/>
        <v>33749.862623570742</v>
      </c>
      <c r="AD37" s="11">
        <f t="shared" si="4"/>
        <v>748.42449221519928</v>
      </c>
      <c r="AE37" s="4">
        <f t="shared" si="5"/>
        <v>737.22268729611096</v>
      </c>
    </row>
    <row r="38" spans="1:31" x14ac:dyDescent="0.4">
      <c r="A38" s="1">
        <v>36</v>
      </c>
      <c r="B38" s="1">
        <v>119</v>
      </c>
      <c r="C38" s="1">
        <v>135</v>
      </c>
      <c r="D38" s="1">
        <v>165</v>
      </c>
      <c r="E38" s="1">
        <v>190</v>
      </c>
      <c r="F38" s="4">
        <v>0.6</v>
      </c>
      <c r="G38" s="4">
        <v>7</v>
      </c>
      <c r="H38" s="4">
        <v>0</v>
      </c>
      <c r="I38" s="4">
        <v>0.5</v>
      </c>
      <c r="J38" s="11">
        <v>119.083333333333</v>
      </c>
      <c r="K38" s="4">
        <v>189.916666666667</v>
      </c>
      <c r="L38" s="7">
        <v>0.62977102592027401</v>
      </c>
      <c r="M38" s="7">
        <v>3.99776973964223</v>
      </c>
      <c r="N38" s="5">
        <v>0</v>
      </c>
      <c r="O38" s="5">
        <v>0.202266427243875</v>
      </c>
      <c r="P38" s="4">
        <v>17081.974226444199</v>
      </c>
      <c r="Q38" s="4">
        <f t="shared" si="0"/>
        <v>34175.948452888399</v>
      </c>
      <c r="R38" s="4">
        <f t="shared" si="1"/>
        <v>34209.553867645649</v>
      </c>
      <c r="S38" s="11">
        <v>119.083333333333</v>
      </c>
      <c r="T38" s="4">
        <v>135.083333333333</v>
      </c>
      <c r="U38" s="4">
        <v>166.083333333333</v>
      </c>
      <c r="V38" s="4">
        <v>189.916666666667</v>
      </c>
      <c r="W38" s="7">
        <v>0.63841575702210007</v>
      </c>
      <c r="X38" s="7">
        <v>7.0756345885508898</v>
      </c>
      <c r="Y38" s="5">
        <v>0</v>
      </c>
      <c r="Z38" s="5">
        <v>0.413926262916129</v>
      </c>
      <c r="AA38" s="4">
        <v>16721.0175083865</v>
      </c>
      <c r="AB38" s="4">
        <f t="shared" si="2"/>
        <v>33458.035016772999</v>
      </c>
      <c r="AC38" s="4">
        <f t="shared" si="3"/>
        <v>33502.842236449338</v>
      </c>
      <c r="AD38" s="11">
        <f t="shared" si="4"/>
        <v>717.91343611539924</v>
      </c>
      <c r="AE38" s="4">
        <f t="shared" si="5"/>
        <v>706.71163119631092</v>
      </c>
    </row>
    <row r="39" spans="1:31" x14ac:dyDescent="0.4">
      <c r="A39" s="1">
        <v>37</v>
      </c>
      <c r="B39" s="1">
        <v>119</v>
      </c>
      <c r="C39" s="1">
        <v>135</v>
      </c>
      <c r="D39" s="1">
        <v>165</v>
      </c>
      <c r="E39" s="1">
        <v>190</v>
      </c>
      <c r="F39" s="4">
        <v>0.6</v>
      </c>
      <c r="G39" s="4">
        <v>7</v>
      </c>
      <c r="H39" s="4">
        <v>0</v>
      </c>
      <c r="I39" s="4">
        <v>0.5</v>
      </c>
      <c r="J39" s="11">
        <v>119.083333333333</v>
      </c>
      <c r="K39" s="4">
        <v>190.083333333333</v>
      </c>
      <c r="L39" s="7">
        <v>0.622157693450895</v>
      </c>
      <c r="M39" s="7">
        <v>4.2833536046057494</v>
      </c>
      <c r="N39" s="5">
        <v>0</v>
      </c>
      <c r="O39" s="5">
        <v>0.33810572604168099</v>
      </c>
      <c r="P39" s="4">
        <v>17330.448431269699</v>
      </c>
      <c r="Q39" s="4">
        <f t="shared" si="0"/>
        <v>34672.896862539397</v>
      </c>
      <c r="R39" s="4">
        <f t="shared" si="1"/>
        <v>34706.502277296648</v>
      </c>
      <c r="S39" s="11">
        <v>119.083333333333</v>
      </c>
      <c r="T39" s="4">
        <v>135.083333333333</v>
      </c>
      <c r="U39" s="4">
        <v>165.083333333333</v>
      </c>
      <c r="V39" s="4">
        <v>190.083333333333</v>
      </c>
      <c r="W39" s="7">
        <v>0.62539081171173494</v>
      </c>
      <c r="X39" s="7">
        <v>6.8871284618148305</v>
      </c>
      <c r="Y39" s="5">
        <v>0</v>
      </c>
      <c r="Z39" s="5">
        <v>0.54418474355020896</v>
      </c>
      <c r="AA39" s="4">
        <v>16976.6568918794</v>
      </c>
      <c r="AB39" s="4">
        <f t="shared" si="2"/>
        <v>33969.3137837588</v>
      </c>
      <c r="AC39" s="4">
        <f t="shared" si="3"/>
        <v>34014.121003435139</v>
      </c>
      <c r="AD39" s="11">
        <f t="shared" si="4"/>
        <v>703.58307878059713</v>
      </c>
      <c r="AE39" s="4">
        <f t="shared" si="5"/>
        <v>692.38127386150882</v>
      </c>
    </row>
    <row r="40" spans="1:31" x14ac:dyDescent="0.4">
      <c r="A40" s="1">
        <v>38</v>
      </c>
      <c r="B40" s="1">
        <v>119</v>
      </c>
      <c r="C40" s="1">
        <v>135</v>
      </c>
      <c r="D40" s="1">
        <v>165</v>
      </c>
      <c r="E40" s="1">
        <v>190</v>
      </c>
      <c r="F40" s="4">
        <v>0.6</v>
      </c>
      <c r="G40" s="4">
        <v>7</v>
      </c>
      <c r="H40" s="4">
        <v>0</v>
      </c>
      <c r="I40" s="4">
        <v>0.5</v>
      </c>
      <c r="J40" s="11">
        <v>118.25</v>
      </c>
      <c r="K40" s="4">
        <v>190.25</v>
      </c>
      <c r="L40" s="7">
        <v>0.61277130363533294</v>
      </c>
      <c r="M40" s="7">
        <v>3.61034605748661</v>
      </c>
      <c r="N40" s="5">
        <v>1.3959343543930299E-2</v>
      </c>
      <c r="O40" s="5">
        <v>0.28865110196842397</v>
      </c>
      <c r="P40" s="4">
        <v>16998.2477117448</v>
      </c>
      <c r="Q40" s="4">
        <f t="shared" si="0"/>
        <v>34008.495423489599</v>
      </c>
      <c r="R40" s="4">
        <f t="shared" si="1"/>
        <v>34042.10083824685</v>
      </c>
      <c r="S40" s="11">
        <v>118.25</v>
      </c>
      <c r="T40" s="4">
        <v>135.25</v>
      </c>
      <c r="U40" s="4">
        <v>164.25</v>
      </c>
      <c r="V40" s="4">
        <v>190.25</v>
      </c>
      <c r="W40" s="7">
        <v>0.60571224971679105</v>
      </c>
      <c r="X40" s="7">
        <v>6.2350449152514802</v>
      </c>
      <c r="Y40" s="5">
        <v>4.0225154903228102E-2</v>
      </c>
      <c r="Z40" s="5">
        <v>0.36165363015304303</v>
      </c>
      <c r="AA40" s="4">
        <v>16682.200017271502</v>
      </c>
      <c r="AB40" s="4">
        <f t="shared" si="2"/>
        <v>33380.400034543003</v>
      </c>
      <c r="AC40" s="4">
        <f t="shared" si="3"/>
        <v>33425.207254219342</v>
      </c>
      <c r="AD40" s="11">
        <f t="shared" si="4"/>
        <v>628.09538894659636</v>
      </c>
      <c r="AE40" s="4">
        <f t="shared" si="5"/>
        <v>616.89358402750804</v>
      </c>
    </row>
    <row r="41" spans="1:31" x14ac:dyDescent="0.4">
      <c r="A41" s="1">
        <v>39</v>
      </c>
      <c r="B41" s="1">
        <v>119</v>
      </c>
      <c r="C41" s="1">
        <v>135</v>
      </c>
      <c r="D41" s="1">
        <v>165</v>
      </c>
      <c r="E41" s="1">
        <v>190</v>
      </c>
      <c r="F41" s="4">
        <v>0.6</v>
      </c>
      <c r="G41" s="4">
        <v>7</v>
      </c>
      <c r="H41" s="4">
        <v>0</v>
      </c>
      <c r="I41" s="4">
        <v>0.5</v>
      </c>
      <c r="J41" s="11">
        <v>119.083333333333</v>
      </c>
      <c r="K41" s="4">
        <v>190.083333333333</v>
      </c>
      <c r="L41" s="7">
        <v>0.59159075065733502</v>
      </c>
      <c r="M41" s="7">
        <v>4.1918585078936905</v>
      </c>
      <c r="N41" s="5">
        <v>5.1389440706924496E-3</v>
      </c>
      <c r="O41" s="5">
        <v>0.20146822734155001</v>
      </c>
      <c r="P41" s="4">
        <v>17341.0653770102</v>
      </c>
      <c r="Q41" s="4">
        <f t="shared" si="0"/>
        <v>34694.1307540204</v>
      </c>
      <c r="R41" s="4">
        <f t="shared" si="1"/>
        <v>34727.73616877765</v>
      </c>
      <c r="S41" s="11">
        <v>119.083333333333</v>
      </c>
      <c r="T41" s="4">
        <v>135.083333333333</v>
      </c>
      <c r="U41" s="4">
        <v>165.083333333333</v>
      </c>
      <c r="V41" s="4">
        <v>190.083333333333</v>
      </c>
      <c r="W41" s="7">
        <v>0.60361133580834103</v>
      </c>
      <c r="X41" s="7">
        <v>6.9593965644243001</v>
      </c>
      <c r="Y41" s="5">
        <v>0</v>
      </c>
      <c r="Z41" s="5">
        <v>0.40918620953582202</v>
      </c>
      <c r="AA41" s="4">
        <v>17016.446904258501</v>
      </c>
      <c r="AB41" s="4">
        <f t="shared" si="2"/>
        <v>34048.893808517001</v>
      </c>
      <c r="AC41" s="4">
        <f t="shared" si="3"/>
        <v>34093.70102819334</v>
      </c>
      <c r="AD41" s="11">
        <f t="shared" si="4"/>
        <v>645.2369455033986</v>
      </c>
      <c r="AE41" s="4">
        <f t="shared" si="5"/>
        <v>634.03514058431028</v>
      </c>
    </row>
    <row r="42" spans="1:31" x14ac:dyDescent="0.4">
      <c r="A42" s="1">
        <v>40</v>
      </c>
      <c r="B42" s="1">
        <v>119</v>
      </c>
      <c r="C42" s="1">
        <v>135</v>
      </c>
      <c r="D42" s="1">
        <v>165</v>
      </c>
      <c r="E42" s="1">
        <v>190</v>
      </c>
      <c r="F42" s="4">
        <v>0.6</v>
      </c>
      <c r="G42" s="4">
        <v>7</v>
      </c>
      <c r="H42" s="4">
        <v>0</v>
      </c>
      <c r="I42" s="4">
        <v>0.5</v>
      </c>
      <c r="J42" s="11">
        <v>119.083333333333</v>
      </c>
      <c r="K42" s="4">
        <v>190</v>
      </c>
      <c r="L42" s="7">
        <v>0.611223158649566</v>
      </c>
      <c r="M42" s="7">
        <v>4.5022807195239105</v>
      </c>
      <c r="N42" s="5">
        <v>1.6686385701086801E-2</v>
      </c>
      <c r="O42" s="5">
        <v>0.29359560759761699</v>
      </c>
      <c r="P42" s="4">
        <v>16796.656166764202</v>
      </c>
      <c r="Q42" s="4">
        <f t="shared" si="0"/>
        <v>33605.312333528404</v>
      </c>
      <c r="R42" s="4">
        <f t="shared" si="1"/>
        <v>33638.917748285654</v>
      </c>
      <c r="S42" s="11">
        <v>119.083333333333</v>
      </c>
      <c r="T42" s="4">
        <v>135.083333333333</v>
      </c>
      <c r="U42" s="4">
        <v>165.083333333333</v>
      </c>
      <c r="V42" s="4">
        <v>190</v>
      </c>
      <c r="W42" s="7">
        <v>0.61758682778207608</v>
      </c>
      <c r="X42" s="7">
        <v>7.3834878707243501</v>
      </c>
      <c r="Y42" s="5">
        <v>9.78281496178879E-3</v>
      </c>
      <c r="Z42" s="5">
        <v>0.52920909209463496</v>
      </c>
      <c r="AA42" s="4">
        <v>16474.949045634501</v>
      </c>
      <c r="AB42" s="4">
        <f t="shared" si="2"/>
        <v>32965.898091269002</v>
      </c>
      <c r="AC42" s="4">
        <f t="shared" si="3"/>
        <v>33010.705310945341</v>
      </c>
      <c r="AD42" s="11">
        <f t="shared" si="4"/>
        <v>639.41424225940136</v>
      </c>
      <c r="AE42" s="4">
        <f t="shared" si="5"/>
        <v>628.21243734031304</v>
      </c>
    </row>
    <row r="43" spans="1:31" x14ac:dyDescent="0.4">
      <c r="A43" s="1">
        <v>41</v>
      </c>
      <c r="B43" s="1">
        <v>119</v>
      </c>
      <c r="C43" s="1">
        <v>135</v>
      </c>
      <c r="D43" s="1">
        <v>165</v>
      </c>
      <c r="E43" s="1">
        <v>190</v>
      </c>
      <c r="F43" s="4">
        <v>0.6</v>
      </c>
      <c r="G43" s="4">
        <v>7</v>
      </c>
      <c r="H43" s="4">
        <v>0</v>
      </c>
      <c r="I43" s="4">
        <v>0.5</v>
      </c>
      <c r="J43" s="11">
        <v>119.083333333333</v>
      </c>
      <c r="K43" s="4">
        <v>190.083333333333</v>
      </c>
      <c r="L43" s="7">
        <v>0.62951159296553105</v>
      </c>
      <c r="M43" s="7">
        <v>4.1511039486849004</v>
      </c>
      <c r="N43" s="5">
        <v>0</v>
      </c>
      <c r="O43" s="5">
        <v>0.22314733754857399</v>
      </c>
      <c r="P43" s="4">
        <v>16260.7156538539</v>
      </c>
      <c r="Q43" s="4">
        <f t="shared" si="0"/>
        <v>32533.4313077078</v>
      </c>
      <c r="R43" s="4">
        <f t="shared" si="1"/>
        <v>32567.036722465054</v>
      </c>
      <c r="S43" s="11">
        <v>119.083333333333</v>
      </c>
      <c r="T43" s="4">
        <v>134.083333333333</v>
      </c>
      <c r="U43" s="4">
        <v>165.083333333333</v>
      </c>
      <c r="V43" s="4">
        <v>190.083333333333</v>
      </c>
      <c r="W43" s="7">
        <v>0.62185331184042303</v>
      </c>
      <c r="X43" s="7">
        <v>7.2714618097255599</v>
      </c>
      <c r="Y43" s="5">
        <v>0</v>
      </c>
      <c r="Z43" s="5">
        <v>0.442394446247655</v>
      </c>
      <c r="AA43" s="4">
        <v>15929.7959404828</v>
      </c>
      <c r="AB43" s="4">
        <f t="shared" si="2"/>
        <v>31875.5918809656</v>
      </c>
      <c r="AC43" s="4">
        <f t="shared" si="3"/>
        <v>31920.399100641935</v>
      </c>
      <c r="AD43" s="11">
        <f t="shared" si="4"/>
        <v>657.83942674220089</v>
      </c>
      <c r="AE43" s="4">
        <f t="shared" si="5"/>
        <v>646.63762182311984</v>
      </c>
    </row>
    <row r="44" spans="1:31" x14ac:dyDescent="0.4">
      <c r="A44" s="1">
        <v>42</v>
      </c>
      <c r="B44" s="1">
        <v>119</v>
      </c>
      <c r="C44" s="1">
        <v>135</v>
      </c>
      <c r="D44" s="1">
        <v>165</v>
      </c>
      <c r="E44" s="1">
        <v>190</v>
      </c>
      <c r="F44" s="4">
        <v>0.6</v>
      </c>
      <c r="G44" s="4">
        <v>7</v>
      </c>
      <c r="H44" s="4">
        <v>0</v>
      </c>
      <c r="I44" s="4">
        <v>0.5</v>
      </c>
      <c r="J44" s="11">
        <v>119.333333333333</v>
      </c>
      <c r="K44" s="4">
        <v>190.333333333333</v>
      </c>
      <c r="L44" s="7">
        <v>0.598572974530031</v>
      </c>
      <c r="M44" s="7">
        <v>4.1591002956512302</v>
      </c>
      <c r="N44" s="5">
        <v>5.6062864515494797E-2</v>
      </c>
      <c r="O44" s="5">
        <v>0.219731839626157</v>
      </c>
      <c r="P44" s="4">
        <v>16588.255503450098</v>
      </c>
      <c r="Q44" s="4">
        <f t="shared" si="0"/>
        <v>33188.511006900197</v>
      </c>
      <c r="R44" s="4">
        <f t="shared" si="1"/>
        <v>33222.116421657447</v>
      </c>
      <c r="S44" s="11">
        <v>119.333333333333</v>
      </c>
      <c r="T44" s="4">
        <v>135.333333333333</v>
      </c>
      <c r="U44" s="4">
        <v>164.333333333333</v>
      </c>
      <c r="V44" s="4">
        <v>190.333333333333</v>
      </c>
      <c r="W44" s="7">
        <v>0.59519254960843793</v>
      </c>
      <c r="X44" s="7">
        <v>6.84687491947731</v>
      </c>
      <c r="Y44" s="5">
        <v>3.83496499763753E-2</v>
      </c>
      <c r="Z44" s="5">
        <v>0.45330978981407399</v>
      </c>
      <c r="AA44" s="4">
        <v>16254.9230399116</v>
      </c>
      <c r="AB44" s="4">
        <f t="shared" si="2"/>
        <v>32525.846079823201</v>
      </c>
      <c r="AC44" s="4">
        <f t="shared" si="3"/>
        <v>32570.653299499536</v>
      </c>
      <c r="AD44" s="11">
        <f t="shared" si="4"/>
        <v>662.66492707699581</v>
      </c>
      <c r="AE44" s="4">
        <f t="shared" si="5"/>
        <v>651.46312215791113</v>
      </c>
    </row>
    <row r="45" spans="1:31" x14ac:dyDescent="0.4">
      <c r="A45" s="1">
        <v>43</v>
      </c>
      <c r="B45" s="1">
        <v>119</v>
      </c>
      <c r="C45" s="1">
        <v>135</v>
      </c>
      <c r="D45" s="1">
        <v>165</v>
      </c>
      <c r="E45" s="1">
        <v>190</v>
      </c>
      <c r="F45" s="4">
        <v>0.6</v>
      </c>
      <c r="G45" s="4">
        <v>7</v>
      </c>
      <c r="H45" s="4">
        <v>0</v>
      </c>
      <c r="I45" s="4">
        <v>0.5</v>
      </c>
      <c r="J45" s="11">
        <v>119.208333333333</v>
      </c>
      <c r="K45" s="4">
        <v>189.5</v>
      </c>
      <c r="L45" s="7">
        <v>0.58237207725150908</v>
      </c>
      <c r="M45" s="7">
        <v>3.95183873434212</v>
      </c>
      <c r="N45" s="5">
        <v>0</v>
      </c>
      <c r="O45" s="5">
        <v>0.23299585603619999</v>
      </c>
      <c r="P45" s="4">
        <v>16499.8788929037</v>
      </c>
      <c r="Q45" s="4">
        <f t="shared" si="0"/>
        <v>33011.7577858074</v>
      </c>
      <c r="R45" s="4">
        <f t="shared" si="1"/>
        <v>33045.36320056465</v>
      </c>
      <c r="S45" s="11">
        <v>119.208333333333</v>
      </c>
      <c r="T45" s="4">
        <v>134.208333333333</v>
      </c>
      <c r="U45" s="4">
        <v>164.208333333333</v>
      </c>
      <c r="V45" s="4">
        <v>189.5</v>
      </c>
      <c r="W45" s="7">
        <v>0.58948729137997102</v>
      </c>
      <c r="X45" s="7">
        <v>7.1263634282599195</v>
      </c>
      <c r="Y45" s="5">
        <v>0</v>
      </c>
      <c r="Z45" s="5">
        <v>0.41666697006909498</v>
      </c>
      <c r="AA45" s="4">
        <v>16169.966468365799</v>
      </c>
      <c r="AB45" s="4">
        <f t="shared" si="2"/>
        <v>32355.932936731599</v>
      </c>
      <c r="AC45" s="4">
        <f t="shared" si="3"/>
        <v>32400.740156407934</v>
      </c>
      <c r="AD45" s="11">
        <f t="shared" si="4"/>
        <v>655.82484907580147</v>
      </c>
      <c r="AE45" s="4">
        <f t="shared" si="5"/>
        <v>644.62304415671679</v>
      </c>
    </row>
    <row r="46" spans="1:31" x14ac:dyDescent="0.4">
      <c r="A46" s="1">
        <v>44</v>
      </c>
      <c r="B46" s="1">
        <v>119</v>
      </c>
      <c r="C46" s="1">
        <v>135</v>
      </c>
      <c r="D46" s="1">
        <v>165</v>
      </c>
      <c r="E46" s="1">
        <v>190</v>
      </c>
      <c r="F46" s="4">
        <v>0.6</v>
      </c>
      <c r="G46" s="4">
        <v>7</v>
      </c>
      <c r="H46" s="4">
        <v>0</v>
      </c>
      <c r="I46" s="4">
        <v>0.5</v>
      </c>
      <c r="J46" s="11">
        <v>118.083333333333</v>
      </c>
      <c r="K46" s="4">
        <v>190.083333333333</v>
      </c>
      <c r="L46" s="7">
        <v>0.56936106776905793</v>
      </c>
      <c r="M46" s="7">
        <v>4.4916196174388396</v>
      </c>
      <c r="N46" s="5">
        <v>1.0078852278368701E-2</v>
      </c>
      <c r="O46" s="5">
        <v>0.34551781613413701</v>
      </c>
      <c r="P46" s="4">
        <v>17343.371885220698</v>
      </c>
      <c r="Q46" s="4">
        <f t="shared" si="0"/>
        <v>34698.743770441397</v>
      </c>
      <c r="R46" s="4">
        <f t="shared" si="1"/>
        <v>34732.349185198647</v>
      </c>
      <c r="S46" s="11">
        <v>118.083333333333</v>
      </c>
      <c r="T46" s="4">
        <v>135.083333333333</v>
      </c>
      <c r="U46" s="4">
        <v>165.083333333333</v>
      </c>
      <c r="V46" s="4">
        <v>190.083333333333</v>
      </c>
      <c r="W46" s="7">
        <v>0.57962369487311294</v>
      </c>
      <c r="X46" s="7">
        <v>7.3679866430608802</v>
      </c>
      <c r="Y46" s="5">
        <v>0</v>
      </c>
      <c r="Z46" s="5">
        <v>0.64685380326302699</v>
      </c>
      <c r="AA46" s="4">
        <v>16969.1774351042</v>
      </c>
      <c r="AB46" s="4">
        <f t="shared" si="2"/>
        <v>33954.354870208401</v>
      </c>
      <c r="AC46" s="4">
        <f t="shared" si="3"/>
        <v>33999.16208988474</v>
      </c>
      <c r="AD46" s="11">
        <f t="shared" si="4"/>
        <v>744.38890023299609</v>
      </c>
      <c r="AE46" s="4">
        <f t="shared" si="5"/>
        <v>733.18709531390778</v>
      </c>
    </row>
    <row r="47" spans="1:31" x14ac:dyDescent="0.4">
      <c r="A47" s="1">
        <v>45</v>
      </c>
      <c r="B47" s="1">
        <v>119</v>
      </c>
      <c r="C47" s="1">
        <v>135</v>
      </c>
      <c r="D47" s="1">
        <v>165</v>
      </c>
      <c r="E47" s="1">
        <v>190</v>
      </c>
      <c r="F47" s="4">
        <v>0.6</v>
      </c>
      <c r="G47" s="4">
        <v>7</v>
      </c>
      <c r="H47" s="4">
        <v>0</v>
      </c>
      <c r="I47" s="4">
        <v>0.5</v>
      </c>
      <c r="J47" s="11">
        <v>118.375</v>
      </c>
      <c r="K47" s="4">
        <v>190.375</v>
      </c>
      <c r="L47" s="7">
        <v>0.61389174645849509</v>
      </c>
      <c r="M47" s="7">
        <v>3.6187479462205001</v>
      </c>
      <c r="N47" s="5">
        <v>0</v>
      </c>
      <c r="O47" s="5">
        <v>0.28284598904833902</v>
      </c>
      <c r="P47" s="4">
        <v>17568.345029967099</v>
      </c>
      <c r="Q47" s="4">
        <f t="shared" si="0"/>
        <v>35148.690059934197</v>
      </c>
      <c r="R47" s="4">
        <f t="shared" si="1"/>
        <v>35182.295474691447</v>
      </c>
      <c r="S47" s="11">
        <v>119.375</v>
      </c>
      <c r="T47" s="4">
        <v>135.375</v>
      </c>
      <c r="U47" s="4">
        <v>164.375</v>
      </c>
      <c r="V47" s="4">
        <v>190.375</v>
      </c>
      <c r="W47" s="7">
        <v>0.61774272861994195</v>
      </c>
      <c r="X47" s="7">
        <v>6.67234905882645</v>
      </c>
      <c r="Y47" s="5">
        <v>0</v>
      </c>
      <c r="Z47" s="5">
        <v>0.48207813709130798</v>
      </c>
      <c r="AA47" s="4">
        <v>17192.4544622307</v>
      </c>
      <c r="AB47" s="4">
        <f t="shared" si="2"/>
        <v>34400.908924461401</v>
      </c>
      <c r="AC47" s="4">
        <f t="shared" si="3"/>
        <v>34445.716144137739</v>
      </c>
      <c r="AD47" s="11">
        <f t="shared" si="4"/>
        <v>747.78113547279645</v>
      </c>
      <c r="AE47" s="4">
        <f t="shared" si="5"/>
        <v>736.57933055370813</v>
      </c>
    </row>
    <row r="48" spans="1:31" x14ac:dyDescent="0.4">
      <c r="A48" s="1">
        <v>46</v>
      </c>
      <c r="B48" s="1">
        <v>119</v>
      </c>
      <c r="C48" s="1">
        <v>135</v>
      </c>
      <c r="D48" s="1">
        <v>165</v>
      </c>
      <c r="E48" s="1">
        <v>190</v>
      </c>
      <c r="F48" s="4">
        <v>0.6</v>
      </c>
      <c r="G48" s="4">
        <v>7</v>
      </c>
      <c r="H48" s="4">
        <v>0</v>
      </c>
      <c r="I48" s="4">
        <v>0.5</v>
      </c>
      <c r="J48" s="11">
        <v>119.083333333333</v>
      </c>
      <c r="K48" s="4">
        <v>190.083333333333</v>
      </c>
      <c r="L48" s="7">
        <v>0.58321344135491593</v>
      </c>
      <c r="M48" s="7">
        <v>3.96316927579042</v>
      </c>
      <c r="N48" s="5">
        <v>0</v>
      </c>
      <c r="O48" s="5">
        <v>0.261513622828627</v>
      </c>
      <c r="P48" s="4">
        <v>15610.0194515235</v>
      </c>
      <c r="Q48" s="4">
        <f t="shared" si="0"/>
        <v>31232.038903047</v>
      </c>
      <c r="R48" s="4">
        <f t="shared" si="1"/>
        <v>31265.644317804254</v>
      </c>
      <c r="S48" s="11">
        <v>119.083333333333</v>
      </c>
      <c r="T48" s="4">
        <v>135.083333333333</v>
      </c>
      <c r="U48" s="4">
        <v>165.083333333333</v>
      </c>
      <c r="V48" s="4">
        <v>190.083333333333</v>
      </c>
      <c r="W48" s="7">
        <v>0.59257939173575702</v>
      </c>
      <c r="X48" s="7">
        <v>7.0350412647352494</v>
      </c>
      <c r="Y48" s="5">
        <v>0</v>
      </c>
      <c r="Z48" s="5">
        <v>0.50651569038077904</v>
      </c>
      <c r="AA48" s="4">
        <v>15279.8698627866</v>
      </c>
      <c r="AB48" s="4">
        <f t="shared" si="2"/>
        <v>30575.739725573199</v>
      </c>
      <c r="AC48" s="4">
        <f t="shared" si="3"/>
        <v>30620.546945249534</v>
      </c>
      <c r="AD48" s="11">
        <f t="shared" si="4"/>
        <v>656.29917747380023</v>
      </c>
      <c r="AE48" s="4">
        <f t="shared" si="5"/>
        <v>645.09737255471919</v>
      </c>
    </row>
    <row r="49" spans="1:31" x14ac:dyDescent="0.4">
      <c r="A49" s="1">
        <v>47</v>
      </c>
      <c r="B49" s="1">
        <v>119</v>
      </c>
      <c r="C49" s="1">
        <v>135</v>
      </c>
      <c r="D49" s="1">
        <v>165</v>
      </c>
      <c r="E49" s="1">
        <v>190</v>
      </c>
      <c r="F49" s="4">
        <v>0.6</v>
      </c>
      <c r="G49" s="4">
        <v>7</v>
      </c>
      <c r="H49" s="4">
        <v>0</v>
      </c>
      <c r="I49" s="4">
        <v>0.5</v>
      </c>
      <c r="J49" s="11">
        <v>119.083333333333</v>
      </c>
      <c r="K49" s="4">
        <v>189.958333333333</v>
      </c>
      <c r="L49" s="7">
        <v>0.6266015294818531</v>
      </c>
      <c r="M49" s="7">
        <v>4.5502068987313997</v>
      </c>
      <c r="N49" s="5">
        <v>0</v>
      </c>
      <c r="O49" s="5">
        <v>0.20437570934590199</v>
      </c>
      <c r="P49" s="4">
        <v>17281.056219737999</v>
      </c>
      <c r="Q49" s="4">
        <f t="shared" si="0"/>
        <v>34574.112439475997</v>
      </c>
      <c r="R49" s="4">
        <f t="shared" si="1"/>
        <v>34607.717854233248</v>
      </c>
      <c r="S49" s="11">
        <v>119.083333333333</v>
      </c>
      <c r="T49" s="4">
        <v>135.083333333333</v>
      </c>
      <c r="U49" s="4">
        <v>165.083333333333</v>
      </c>
      <c r="V49" s="4">
        <v>189.958333333333</v>
      </c>
      <c r="W49" s="7">
        <v>0.64081315897845004</v>
      </c>
      <c r="X49" s="7">
        <v>7.4391045515869196</v>
      </c>
      <c r="Y49" s="5">
        <v>0</v>
      </c>
      <c r="Z49" s="5">
        <v>0.30329899524451698</v>
      </c>
      <c r="AA49" s="4">
        <v>16958.327503103301</v>
      </c>
      <c r="AB49" s="4">
        <f t="shared" si="2"/>
        <v>33932.655006206602</v>
      </c>
      <c r="AC49" s="4">
        <f t="shared" si="3"/>
        <v>33977.46222588294</v>
      </c>
      <c r="AD49" s="11">
        <f t="shared" si="4"/>
        <v>641.45743326939555</v>
      </c>
      <c r="AE49" s="4">
        <f t="shared" si="5"/>
        <v>630.25562835030723</v>
      </c>
    </row>
    <row r="50" spans="1:31" x14ac:dyDescent="0.4">
      <c r="A50" s="1">
        <v>48</v>
      </c>
      <c r="B50" s="1">
        <v>119</v>
      </c>
      <c r="C50" s="1">
        <v>135</v>
      </c>
      <c r="D50" s="1">
        <v>165</v>
      </c>
      <c r="E50" s="1">
        <v>190</v>
      </c>
      <c r="F50" s="4">
        <v>0.6</v>
      </c>
      <c r="G50" s="4">
        <v>7</v>
      </c>
      <c r="H50" s="4">
        <v>0</v>
      </c>
      <c r="I50" s="4">
        <v>0.5</v>
      </c>
      <c r="J50" s="11">
        <v>119.083333333333</v>
      </c>
      <c r="K50" s="4">
        <v>190.083333333333</v>
      </c>
      <c r="L50" s="7">
        <v>0.58640745834793406</v>
      </c>
      <c r="M50" s="7">
        <v>4.2739870901161803</v>
      </c>
      <c r="N50" s="5">
        <v>0</v>
      </c>
      <c r="O50" s="5">
        <v>0.228730262000541</v>
      </c>
      <c r="P50" s="4">
        <v>16177.7929997438</v>
      </c>
      <c r="Q50" s="4">
        <f t="shared" si="0"/>
        <v>32367.585999487601</v>
      </c>
      <c r="R50" s="4">
        <f t="shared" si="1"/>
        <v>32401.191414244855</v>
      </c>
      <c r="S50" s="11">
        <v>119.083333333333</v>
      </c>
      <c r="T50" s="4">
        <v>135.083333333333</v>
      </c>
      <c r="U50" s="4">
        <v>164.083333333333</v>
      </c>
      <c r="V50" s="4">
        <v>190.083333333333</v>
      </c>
      <c r="W50" s="7">
        <v>0.58887610199731999</v>
      </c>
      <c r="X50" s="7">
        <v>7.29172246107579</v>
      </c>
      <c r="Y50" s="5">
        <v>0</v>
      </c>
      <c r="Z50" s="5">
        <v>0.38014073516666902</v>
      </c>
      <c r="AA50" s="4">
        <v>15815.901691064601</v>
      </c>
      <c r="AB50" s="4">
        <f t="shared" si="2"/>
        <v>31647.803382129201</v>
      </c>
      <c r="AC50" s="4">
        <f t="shared" si="3"/>
        <v>31692.610601805536</v>
      </c>
      <c r="AD50" s="11">
        <f t="shared" si="4"/>
        <v>719.78261735839988</v>
      </c>
      <c r="AE50" s="4">
        <f t="shared" si="5"/>
        <v>708.58081243931883</v>
      </c>
    </row>
    <row r="51" spans="1:31" x14ac:dyDescent="0.4">
      <c r="A51" s="1">
        <v>49</v>
      </c>
      <c r="B51" s="1">
        <v>119</v>
      </c>
      <c r="C51" s="1">
        <v>135</v>
      </c>
      <c r="D51" s="1">
        <v>165</v>
      </c>
      <c r="E51" s="1">
        <v>190</v>
      </c>
      <c r="F51" s="4">
        <v>0.6</v>
      </c>
      <c r="G51" s="4">
        <v>7</v>
      </c>
      <c r="H51" s="4">
        <v>0</v>
      </c>
      <c r="I51" s="4">
        <v>0.5</v>
      </c>
      <c r="J51" s="11">
        <v>118.375</v>
      </c>
      <c r="K51" s="4">
        <v>190</v>
      </c>
      <c r="L51" s="7">
        <v>0.58456916441546003</v>
      </c>
      <c r="M51" s="7">
        <v>3.6845709373954603</v>
      </c>
      <c r="N51" s="5">
        <v>4.3940418359147602E-2</v>
      </c>
      <c r="O51" s="5">
        <v>0.26888067691537498</v>
      </c>
      <c r="P51" s="4">
        <v>16391.7644663717</v>
      </c>
      <c r="Q51" s="4">
        <f t="shared" si="0"/>
        <v>32795.5289327434</v>
      </c>
      <c r="R51" s="4">
        <f t="shared" si="1"/>
        <v>32829.134347500651</v>
      </c>
      <c r="S51" s="11">
        <v>118.375</v>
      </c>
      <c r="T51" s="4">
        <v>135.375</v>
      </c>
      <c r="U51" s="4">
        <v>164.375</v>
      </c>
      <c r="V51" s="4">
        <v>190</v>
      </c>
      <c r="W51" s="7">
        <v>0.58040833674465397</v>
      </c>
      <c r="X51" s="7">
        <v>6.4050796804744001</v>
      </c>
      <c r="Y51" s="5">
        <v>6.2216641918163097E-2</v>
      </c>
      <c r="Z51" s="5">
        <v>0.37891475735923202</v>
      </c>
      <c r="AA51" s="4">
        <v>16058.6129526083</v>
      </c>
      <c r="AB51" s="4">
        <f t="shared" si="2"/>
        <v>32133.225905216601</v>
      </c>
      <c r="AC51" s="4">
        <f t="shared" si="3"/>
        <v>32178.033124892936</v>
      </c>
      <c r="AD51" s="11">
        <f t="shared" si="4"/>
        <v>662.30302752679927</v>
      </c>
      <c r="AE51" s="4">
        <f t="shared" si="5"/>
        <v>651.10122260771459</v>
      </c>
    </row>
    <row r="52" spans="1:31" x14ac:dyDescent="0.4">
      <c r="A52" s="1">
        <v>50</v>
      </c>
      <c r="B52" s="1">
        <v>119</v>
      </c>
      <c r="C52" s="1">
        <v>135</v>
      </c>
      <c r="D52" s="1">
        <v>165</v>
      </c>
      <c r="E52" s="1">
        <v>190</v>
      </c>
      <c r="F52" s="4">
        <v>0.6</v>
      </c>
      <c r="G52" s="4">
        <v>7</v>
      </c>
      <c r="H52" s="4">
        <v>0</v>
      </c>
      <c r="I52" s="4">
        <v>0.5</v>
      </c>
      <c r="J52" s="11">
        <v>118.541666666667</v>
      </c>
      <c r="K52" s="4">
        <v>190.541666666667</v>
      </c>
      <c r="L52" s="7">
        <v>0.60669177194002999</v>
      </c>
      <c r="M52" s="7">
        <v>4.0289091523889704</v>
      </c>
      <c r="N52" s="5">
        <v>4.3217112576005703E-2</v>
      </c>
      <c r="O52" s="5">
        <v>0.213945756177533</v>
      </c>
      <c r="P52" s="4">
        <v>16846.6235255996</v>
      </c>
      <c r="Q52" s="4">
        <f t="shared" si="0"/>
        <v>33705.2470511992</v>
      </c>
      <c r="R52" s="4">
        <f t="shared" si="1"/>
        <v>33738.85246595645</v>
      </c>
      <c r="S52" s="11">
        <v>118.541666666667</v>
      </c>
      <c r="T52" s="4">
        <v>135.541666666667</v>
      </c>
      <c r="U52" s="4">
        <v>165.541666666667</v>
      </c>
      <c r="V52" s="4">
        <v>190.541666666667</v>
      </c>
      <c r="W52" s="7">
        <v>0.59680828158672294</v>
      </c>
      <c r="X52" s="7">
        <v>6.5717705618930502</v>
      </c>
      <c r="Y52" s="5">
        <v>5.7447781268066697E-2</v>
      </c>
      <c r="Z52" s="5">
        <v>0.28326428453573199</v>
      </c>
      <c r="AA52" s="4">
        <v>16517.665571777001</v>
      </c>
      <c r="AB52" s="4">
        <f t="shared" si="2"/>
        <v>33051.331143554002</v>
      </c>
      <c r="AC52" s="4">
        <f t="shared" si="3"/>
        <v>33096.13836323034</v>
      </c>
      <c r="AD52" s="11">
        <f t="shared" si="4"/>
        <v>653.91590764519788</v>
      </c>
      <c r="AE52" s="4">
        <f t="shared" si="5"/>
        <v>642.71410272610956</v>
      </c>
    </row>
  </sheetData>
  <mergeCells count="6">
    <mergeCell ref="AE1:AE2"/>
    <mergeCell ref="A1:A2"/>
    <mergeCell ref="B1:I1"/>
    <mergeCell ref="S1:AC1"/>
    <mergeCell ref="J1:R1"/>
    <mergeCell ref="AD1:AD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1042-F4C6-4988-BB5B-FCC1D1547866}">
  <dimension ref="A1:AF59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O9" sqref="O9"/>
    </sheetView>
  </sheetViews>
  <sheetFormatPr defaultRowHeight="12.3" x14ac:dyDescent="0.4"/>
  <cols>
    <col min="1" max="1" width="3.27734375" style="1" bestFit="1" customWidth="1"/>
    <col min="2" max="2" width="10.6640625" style="1" bestFit="1" customWidth="1"/>
    <col min="3" max="3" width="4.94140625" style="1" bestFit="1" customWidth="1"/>
    <col min="4" max="5" width="8.21875" style="1" bestFit="1" customWidth="1"/>
    <col min="6" max="7" width="9" style="1" bestFit="1" customWidth="1"/>
    <col min="8" max="9" width="7.27734375" style="1" bestFit="1" customWidth="1"/>
    <col min="10" max="10" width="10.88671875" style="1" bestFit="1" customWidth="1"/>
    <col min="11" max="11" width="12.1640625" style="12" bestFit="1" customWidth="1"/>
    <col min="12" max="12" width="21.33203125" style="1" bestFit="1" customWidth="1"/>
    <col min="13" max="14" width="8.21875" style="1" bestFit="1" customWidth="1"/>
    <col min="15" max="15" width="14.77734375" style="1" bestFit="1" customWidth="1"/>
    <col min="16" max="16" width="8.21875" style="12" bestFit="1" customWidth="1"/>
    <col min="17" max="17" width="8.21875" style="1" bestFit="1" customWidth="1"/>
    <col min="18" max="19" width="9" style="1" bestFit="1" customWidth="1"/>
    <col min="20" max="21" width="7.27734375" style="1" bestFit="1" customWidth="1"/>
    <col min="22" max="22" width="10.88671875" style="1" bestFit="1" customWidth="1"/>
    <col min="23" max="23" width="3.83203125" style="13" bestFit="1" customWidth="1"/>
    <col min="24" max="24" width="3.83203125" style="8" bestFit="1" customWidth="1"/>
    <col min="25" max="25" width="5.21875" style="1" bestFit="1" customWidth="1"/>
    <col min="26" max="28" width="6.21875" style="1" bestFit="1" customWidth="1"/>
    <col min="29" max="31" width="5.33203125" style="5" bestFit="1" customWidth="1"/>
    <col min="32" max="32" width="7.27734375" style="5" bestFit="1" customWidth="1"/>
    <col min="33" max="16384" width="8.88671875" style="1"/>
  </cols>
  <sheetData>
    <row r="1" spans="1:32" x14ac:dyDescent="0.4">
      <c r="A1" s="21" t="s">
        <v>125</v>
      </c>
      <c r="B1" s="21" t="s">
        <v>14</v>
      </c>
      <c r="C1" s="21" t="s">
        <v>18</v>
      </c>
      <c r="D1" s="21" t="s">
        <v>122</v>
      </c>
      <c r="E1" s="21"/>
      <c r="F1" s="21"/>
      <c r="G1" s="21"/>
      <c r="H1" s="21"/>
      <c r="I1" s="21"/>
      <c r="J1" s="21"/>
      <c r="K1" s="21" t="s">
        <v>123</v>
      </c>
      <c r="L1" s="21"/>
      <c r="M1" s="21"/>
      <c r="N1" s="21"/>
      <c r="O1" s="21"/>
      <c r="P1" s="21" t="s">
        <v>121</v>
      </c>
      <c r="Q1" s="21"/>
      <c r="R1" s="21"/>
      <c r="S1" s="21"/>
      <c r="T1" s="21"/>
      <c r="U1" s="21"/>
      <c r="V1" s="21"/>
      <c r="W1" s="21" t="s">
        <v>124</v>
      </c>
      <c r="X1" s="21"/>
      <c r="Y1" s="21"/>
      <c r="Z1" s="21"/>
      <c r="AA1" s="21"/>
      <c r="AB1" s="21"/>
      <c r="AC1" s="21"/>
      <c r="AD1" s="21"/>
      <c r="AE1" s="21"/>
      <c r="AF1" s="21"/>
    </row>
    <row r="2" spans="1:32" x14ac:dyDescent="0.4">
      <c r="A2" s="21"/>
      <c r="B2" s="21"/>
      <c r="C2" s="21"/>
      <c r="D2" s="2" t="s">
        <v>3</v>
      </c>
      <c r="E2" s="2" t="s">
        <v>4</v>
      </c>
      <c r="F2" s="2" t="s">
        <v>130</v>
      </c>
      <c r="G2" s="2" t="s">
        <v>131</v>
      </c>
      <c r="H2" s="2" t="s">
        <v>5</v>
      </c>
      <c r="I2" s="2" t="s">
        <v>6</v>
      </c>
      <c r="J2" s="2" t="s">
        <v>9</v>
      </c>
      <c r="K2" s="10" t="s">
        <v>15</v>
      </c>
      <c r="L2" s="2" t="s">
        <v>16</v>
      </c>
      <c r="M2" s="2" t="s">
        <v>3</v>
      </c>
      <c r="N2" s="2" t="s">
        <v>4</v>
      </c>
      <c r="O2" s="2" t="s">
        <v>113</v>
      </c>
      <c r="P2" s="10" t="s">
        <v>3</v>
      </c>
      <c r="Q2" s="2" t="s">
        <v>4</v>
      </c>
      <c r="R2" s="2" t="s">
        <v>130</v>
      </c>
      <c r="S2" s="2" t="s">
        <v>131</v>
      </c>
      <c r="T2" s="2" t="s">
        <v>5</v>
      </c>
      <c r="U2" s="2" t="s">
        <v>6</v>
      </c>
      <c r="V2" s="2" t="s">
        <v>9</v>
      </c>
      <c r="W2" s="26" t="s">
        <v>117</v>
      </c>
      <c r="X2" s="26"/>
      <c r="Y2" s="21" t="s">
        <v>119</v>
      </c>
      <c r="Z2" s="21"/>
      <c r="AA2" s="21" t="s">
        <v>120</v>
      </c>
      <c r="AB2" s="21"/>
      <c r="AC2" s="27" t="s">
        <v>5</v>
      </c>
      <c r="AD2" s="27"/>
      <c r="AE2" s="27" t="s">
        <v>6</v>
      </c>
      <c r="AF2" s="27"/>
    </row>
    <row r="3" spans="1:32" x14ac:dyDescent="0.4">
      <c r="A3" s="1">
        <v>1</v>
      </c>
      <c r="B3" s="1" t="s">
        <v>46</v>
      </c>
      <c r="C3" s="1">
        <v>2014</v>
      </c>
      <c r="D3" s="8">
        <v>124</v>
      </c>
      <c r="E3" s="8">
        <v>154</v>
      </c>
      <c r="F3" s="5">
        <v>10.376876660000001</v>
      </c>
      <c r="G3" s="5">
        <v>1.5044462840000001</v>
      </c>
      <c r="H3" s="5">
        <v>1.0904824740000001</v>
      </c>
      <c r="I3" s="5">
        <v>11.92989498</v>
      </c>
      <c r="J3" s="4">
        <v>3716.1735499185702</v>
      </c>
      <c r="K3" s="11">
        <v>139.284364519143</v>
      </c>
      <c r="L3" s="7">
        <v>3.8930205245467402</v>
      </c>
      <c r="M3" s="4">
        <v>131.49832347005</v>
      </c>
      <c r="N3" s="4">
        <v>147.07040556823699</v>
      </c>
      <c r="O3" s="8">
        <v>368256.76191511197</v>
      </c>
      <c r="P3" s="13">
        <v>118</v>
      </c>
      <c r="Q3" s="8">
        <v>156</v>
      </c>
      <c r="R3" s="5">
        <v>6.2496774223854299</v>
      </c>
      <c r="S3" s="5">
        <v>13.060424579282699</v>
      </c>
      <c r="T3" s="5">
        <v>0.95429170753036296</v>
      </c>
      <c r="U3" s="5">
        <v>5.37918497198135</v>
      </c>
      <c r="V3" s="4">
        <v>1754.07302764313</v>
      </c>
      <c r="W3" s="13">
        <v>113.95</v>
      </c>
      <c r="X3" s="8">
        <v>121.52500000000001</v>
      </c>
      <c r="Y3" s="5">
        <v>5.5848413179999996</v>
      </c>
      <c r="Z3" s="5">
        <v>7.287999708000001</v>
      </c>
      <c r="AA3" s="5">
        <v>6.5501086160000002</v>
      </c>
      <c r="AB3" s="5">
        <v>19.325511740000003</v>
      </c>
      <c r="AC3" s="5">
        <v>0.76164303899999997</v>
      </c>
      <c r="AD3" s="5">
        <v>1.1519469419999999</v>
      </c>
      <c r="AE3" s="5">
        <v>3.6467778860000002</v>
      </c>
      <c r="AF3" s="5">
        <v>9.8553248629999999</v>
      </c>
    </row>
    <row r="4" spans="1:32" x14ac:dyDescent="0.4">
      <c r="A4" s="1">
        <v>2</v>
      </c>
      <c r="B4" s="1" t="s">
        <v>47</v>
      </c>
      <c r="C4" s="1">
        <v>2014</v>
      </c>
      <c r="D4" s="8">
        <v>108</v>
      </c>
      <c r="E4" s="8">
        <v>150</v>
      </c>
      <c r="F4" s="5">
        <v>7.8099291119999998</v>
      </c>
      <c r="G4" s="5">
        <v>13.18190044</v>
      </c>
      <c r="H4" s="5">
        <v>0.89169122999999995</v>
      </c>
      <c r="I4" s="5">
        <v>10.672816060000001</v>
      </c>
      <c r="J4" s="4">
        <v>4202.2114907946798</v>
      </c>
      <c r="K4" s="11">
        <v>130.849301355183</v>
      </c>
      <c r="L4" s="7">
        <v>4.8273483486151996</v>
      </c>
      <c r="M4" s="4">
        <v>121.194604657952</v>
      </c>
      <c r="N4" s="4">
        <v>140.50399805241301</v>
      </c>
      <c r="O4" s="8">
        <v>510370.25910201803</v>
      </c>
      <c r="P4" s="13">
        <v>108</v>
      </c>
      <c r="Q4" s="8">
        <v>149</v>
      </c>
      <c r="R4" s="5">
        <v>2.8252246087466499</v>
      </c>
      <c r="S4" s="5">
        <v>18.028407740065699</v>
      </c>
      <c r="T4" s="5">
        <v>0.53911889164432203</v>
      </c>
      <c r="U4" s="5">
        <v>11.1613440678308</v>
      </c>
      <c r="V4" s="4">
        <v>1592.83245029253</v>
      </c>
      <c r="W4" s="13">
        <v>106</v>
      </c>
      <c r="X4" s="8">
        <v>109</v>
      </c>
      <c r="Y4" s="5">
        <v>2.5862554839999996</v>
      </c>
      <c r="Z4" s="5">
        <v>3.2009381760000002</v>
      </c>
      <c r="AA4" s="5">
        <v>12.31385424</v>
      </c>
      <c r="AB4" s="5">
        <v>23.144030439999998</v>
      </c>
      <c r="AC4" s="5">
        <v>0.42142609800000003</v>
      </c>
      <c r="AD4" s="5">
        <v>0.72312331399999996</v>
      </c>
      <c r="AE4" s="5">
        <v>7.7453736060000002</v>
      </c>
      <c r="AF4" s="5">
        <v>17.37980263</v>
      </c>
    </row>
    <row r="5" spans="1:32" x14ac:dyDescent="0.4">
      <c r="A5" s="1">
        <v>3</v>
      </c>
      <c r="B5" s="1" t="s">
        <v>47</v>
      </c>
      <c r="C5" s="1">
        <v>2015</v>
      </c>
      <c r="D5" s="8">
        <v>127</v>
      </c>
      <c r="E5" s="8">
        <v>151</v>
      </c>
      <c r="F5" s="5">
        <v>10.428235710000001</v>
      </c>
      <c r="G5" s="5">
        <v>0.88296768569999995</v>
      </c>
      <c r="H5" s="5">
        <v>0.90289664800000002</v>
      </c>
      <c r="I5" s="5">
        <v>10.020431840000001</v>
      </c>
      <c r="J5" s="4">
        <v>4293.9394662003097</v>
      </c>
      <c r="K5" s="11">
        <v>132.79372281461801</v>
      </c>
      <c r="L5" s="7">
        <v>6.7735194406204497</v>
      </c>
      <c r="M5" s="4">
        <v>119.246683933377</v>
      </c>
      <c r="N5" s="4">
        <v>146.34076169585899</v>
      </c>
      <c r="O5" s="8">
        <v>395294.843359872</v>
      </c>
      <c r="P5" s="13">
        <v>101</v>
      </c>
      <c r="Q5" s="8">
        <v>162</v>
      </c>
      <c r="R5" s="5">
        <v>4.3478667947766896</v>
      </c>
      <c r="S5" s="5">
        <v>10.0600512016984</v>
      </c>
      <c r="T5" s="5">
        <v>0.687212599074006</v>
      </c>
      <c r="U5" s="5">
        <v>1.80052244874587</v>
      </c>
      <c r="V5" s="4">
        <v>1812.3924340388801</v>
      </c>
      <c r="W5" s="13">
        <v>94.95</v>
      </c>
      <c r="X5" s="8">
        <v>109.1</v>
      </c>
      <c r="Y5" s="5">
        <v>3.8865248600000002</v>
      </c>
      <c r="Z5" s="5">
        <v>4.9691078300000004</v>
      </c>
      <c r="AA5" s="5">
        <v>6.4885265180000005</v>
      </c>
      <c r="AB5" s="5">
        <v>13.422609079999999</v>
      </c>
      <c r="AC5" s="5">
        <v>0.54125091299999994</v>
      </c>
      <c r="AD5" s="5">
        <v>0.84676350700000003</v>
      </c>
      <c r="AE5" s="5">
        <v>1.097569585</v>
      </c>
      <c r="AF5" s="5">
        <v>2.6673851059999998</v>
      </c>
    </row>
    <row r="6" spans="1:32" x14ac:dyDescent="0.4">
      <c r="A6" s="1">
        <v>4</v>
      </c>
      <c r="B6" s="1" t="s">
        <v>47</v>
      </c>
      <c r="C6" s="1">
        <v>2016</v>
      </c>
      <c r="D6" s="8">
        <v>117</v>
      </c>
      <c r="E6" s="8">
        <v>140</v>
      </c>
      <c r="F6" s="5">
        <v>9.6334136699999995</v>
      </c>
      <c r="G6" s="5">
        <v>1.7001984170000002</v>
      </c>
      <c r="H6" s="5">
        <v>0.98513038100000005</v>
      </c>
      <c r="I6" s="5">
        <v>9.6580010739999995</v>
      </c>
      <c r="J6" s="4">
        <v>2712.3318874493398</v>
      </c>
      <c r="K6" s="11">
        <v>131.47599296547901</v>
      </c>
      <c r="L6" s="7">
        <v>3.2380962293794702</v>
      </c>
      <c r="M6" s="4">
        <v>124.99980050672001</v>
      </c>
      <c r="N6" s="4">
        <v>137.952185424238</v>
      </c>
      <c r="O6" s="8">
        <v>229866.84260938101</v>
      </c>
      <c r="P6" s="13">
        <v>113</v>
      </c>
      <c r="Q6" s="8">
        <v>155</v>
      </c>
      <c r="R6" s="5">
        <v>5.3906163109394498</v>
      </c>
      <c r="S6" s="5">
        <v>10.856863675341298</v>
      </c>
      <c r="T6" s="5">
        <v>0.89125952080339699</v>
      </c>
      <c r="U6" s="5">
        <v>0.98811824872059295</v>
      </c>
      <c r="V6" s="4">
        <v>1685.39101373879</v>
      </c>
      <c r="W6" s="13">
        <v>107.47499999999999</v>
      </c>
      <c r="X6" s="8">
        <v>121.05</v>
      </c>
      <c r="Y6" s="5">
        <v>4.7330321600000005</v>
      </c>
      <c r="Z6" s="5">
        <v>6.1824264800000002</v>
      </c>
      <c r="AA6" s="5">
        <v>7.2464659910000009</v>
      </c>
      <c r="AB6" s="5">
        <v>15.925521059999998</v>
      </c>
      <c r="AC6" s="5">
        <v>0.70174420999999998</v>
      </c>
      <c r="AD6" s="5">
        <v>1.060991934</v>
      </c>
      <c r="AE6" s="5">
        <v>0.265504882</v>
      </c>
      <c r="AF6" s="5">
        <v>2.3471843630000002</v>
      </c>
    </row>
    <row r="7" spans="1:32" x14ac:dyDescent="0.4">
      <c r="A7" s="1">
        <v>5</v>
      </c>
      <c r="B7" s="1" t="s">
        <v>48</v>
      </c>
      <c r="C7" s="1">
        <v>2014</v>
      </c>
      <c r="D7" s="8">
        <v>111</v>
      </c>
      <c r="E7" s="8">
        <v>202</v>
      </c>
      <c r="F7" s="5">
        <v>6.3062638420000008</v>
      </c>
      <c r="G7" s="5">
        <v>7.7321743760000006</v>
      </c>
      <c r="H7" s="5">
        <v>1.0005189720000001</v>
      </c>
      <c r="I7" s="5">
        <v>1.6858025089999999</v>
      </c>
      <c r="J7" s="4">
        <v>4151.3170781242798</v>
      </c>
      <c r="K7" s="11">
        <v>144.25916907424099</v>
      </c>
      <c r="L7" s="7">
        <v>9.3719688941515091</v>
      </c>
      <c r="M7" s="4">
        <v>125.515231285938</v>
      </c>
      <c r="N7" s="4">
        <v>163.003106862544</v>
      </c>
      <c r="O7" s="8">
        <v>333983.94142561598</v>
      </c>
      <c r="P7" s="13">
        <v>111</v>
      </c>
      <c r="Q7" s="8">
        <v>163</v>
      </c>
      <c r="R7" s="5">
        <v>3.3210208870164504</v>
      </c>
      <c r="S7" s="5">
        <v>7.4673752841361303</v>
      </c>
      <c r="T7" s="5">
        <v>0.90779729732352099</v>
      </c>
      <c r="U7" s="5">
        <v>2.2730016942266902</v>
      </c>
      <c r="V7" s="4">
        <v>1757.70291734732</v>
      </c>
      <c r="W7" s="13">
        <v>104.9</v>
      </c>
      <c r="X7" s="8">
        <v>115</v>
      </c>
      <c r="Y7" s="5">
        <v>2.9251042699999998</v>
      </c>
      <c r="Z7" s="5">
        <v>3.7463762919999999</v>
      </c>
      <c r="AA7" s="5">
        <v>4.740123606</v>
      </c>
      <c r="AB7" s="5">
        <v>10.86557215</v>
      </c>
      <c r="AC7" s="5">
        <v>0.73564627999999999</v>
      </c>
      <c r="AD7" s="5">
        <v>1.082302619</v>
      </c>
      <c r="AE7" s="5">
        <v>1.339453445</v>
      </c>
      <c r="AF7" s="5">
        <v>4.2457480250000001</v>
      </c>
    </row>
    <row r="8" spans="1:32" x14ac:dyDescent="0.4">
      <c r="A8" s="1">
        <v>6</v>
      </c>
      <c r="B8" s="1" t="s">
        <v>48</v>
      </c>
      <c r="C8" s="1">
        <v>2015</v>
      </c>
      <c r="D8" s="8">
        <v>139</v>
      </c>
      <c r="E8" s="8">
        <v>154</v>
      </c>
      <c r="F8" s="5">
        <v>6.8538779930000002</v>
      </c>
      <c r="G8" s="5">
        <v>7.0674702529999998</v>
      </c>
      <c r="H8" s="5">
        <v>0.661012928</v>
      </c>
      <c r="I8" s="5">
        <v>39.86718913</v>
      </c>
      <c r="J8" s="4">
        <v>4179.3678880165098</v>
      </c>
      <c r="K8" s="11">
        <v>167.834386188379</v>
      </c>
      <c r="L8" s="7">
        <v>20.659766664100399</v>
      </c>
      <c r="M8" s="4">
        <v>126.514852860178</v>
      </c>
      <c r="N8" s="4">
        <v>209.15391951658</v>
      </c>
      <c r="O8" s="8">
        <v>472732.63903060497</v>
      </c>
      <c r="P8" s="13">
        <v>134</v>
      </c>
      <c r="Q8" s="8">
        <v>160</v>
      </c>
      <c r="R8" s="5">
        <v>4.1914510281335904</v>
      </c>
      <c r="S8" s="5">
        <v>8.1326546260393791</v>
      </c>
      <c r="T8" s="5">
        <v>0.66603293402049801</v>
      </c>
      <c r="U8" s="5">
        <v>2.7885780777529301</v>
      </c>
      <c r="V8" s="4">
        <v>1756.15376790289</v>
      </c>
      <c r="W8" s="13">
        <v>129</v>
      </c>
      <c r="X8" s="8">
        <v>139</v>
      </c>
      <c r="Y8" s="5">
        <v>3.754498404</v>
      </c>
      <c r="Z8" s="5">
        <v>4.6782400219999998</v>
      </c>
      <c r="AA8" s="5">
        <v>3.2668335840000005</v>
      </c>
      <c r="AB8" s="5">
        <v>12.690785999999999</v>
      </c>
      <c r="AC8" s="5">
        <v>0.54033002699999999</v>
      </c>
      <c r="AD8" s="5">
        <v>0.83043871700000005</v>
      </c>
      <c r="AE8" s="5">
        <v>1.594267176</v>
      </c>
      <c r="AF8" s="5">
        <v>6.1108673400000004</v>
      </c>
    </row>
    <row r="9" spans="1:32" x14ac:dyDescent="0.4">
      <c r="A9" s="1">
        <v>7</v>
      </c>
      <c r="B9" s="1" t="s">
        <v>48</v>
      </c>
      <c r="C9" s="1">
        <v>2016</v>
      </c>
      <c r="D9" s="8">
        <v>114</v>
      </c>
      <c r="E9" s="8">
        <v>202</v>
      </c>
      <c r="F9" s="5">
        <v>4.9505011149999998</v>
      </c>
      <c r="G9" s="5">
        <v>4.3332934989999998</v>
      </c>
      <c r="H9" s="5">
        <v>0.21104535399999999</v>
      </c>
      <c r="I9" s="5">
        <v>0.52337498000000005</v>
      </c>
      <c r="J9" s="4">
        <v>2774.9725136300999</v>
      </c>
      <c r="K9" s="11">
        <v>204.63741840818199</v>
      </c>
      <c r="L9" s="7">
        <v>3.1461060259150999</v>
      </c>
      <c r="M9" s="4">
        <v>198.34520635635201</v>
      </c>
      <c r="N9" s="4">
        <v>210.92963046001199</v>
      </c>
      <c r="O9" s="8">
        <v>133670.24473577199</v>
      </c>
      <c r="P9" s="13">
        <v>114</v>
      </c>
      <c r="Q9" s="8">
        <v>156</v>
      </c>
      <c r="R9" s="5">
        <v>3.3359085521455603</v>
      </c>
      <c r="S9" s="5">
        <v>5.8305093476414003</v>
      </c>
      <c r="T9" s="5">
        <v>0</v>
      </c>
      <c r="U9" s="5">
        <v>0.78719613315710202</v>
      </c>
      <c r="V9" s="4">
        <v>1722.11113953171</v>
      </c>
      <c r="W9" s="13">
        <v>106.95</v>
      </c>
      <c r="X9" s="8">
        <v>122</v>
      </c>
      <c r="Y9" s="5">
        <v>2.9733080639999998</v>
      </c>
      <c r="Z9" s="5">
        <v>3.7607435310000001</v>
      </c>
      <c r="AA9" s="5">
        <v>3.7978164049999998</v>
      </c>
      <c r="AB9" s="5">
        <v>9.0245111840000014</v>
      </c>
      <c r="AC9" s="5">
        <v>0</v>
      </c>
      <c r="AD9" s="5">
        <v>0.22630987699999999</v>
      </c>
      <c r="AE9" s="5">
        <v>0.33963338500000001</v>
      </c>
      <c r="AF9" s="5">
        <v>1.282988775</v>
      </c>
    </row>
    <row r="10" spans="1:32" x14ac:dyDescent="0.4">
      <c r="A10" s="1">
        <v>8</v>
      </c>
      <c r="B10" s="1" t="s">
        <v>49</v>
      </c>
      <c r="C10" s="1">
        <v>2006</v>
      </c>
      <c r="D10" s="8">
        <v>82</v>
      </c>
      <c r="E10" s="8">
        <v>89</v>
      </c>
      <c r="F10" s="5">
        <v>9.5062420200000002</v>
      </c>
      <c r="G10" s="5">
        <v>0.48168529050000003</v>
      </c>
      <c r="H10" s="5">
        <v>0.87323367399999996</v>
      </c>
      <c r="I10" s="5">
        <v>44.637087999999999</v>
      </c>
      <c r="J10" s="4">
        <v>2359.8519197723499</v>
      </c>
      <c r="K10" s="11">
        <v>119.384499805053</v>
      </c>
      <c r="L10" s="7">
        <v>13.5473504555292</v>
      </c>
      <c r="M10" s="4">
        <v>92.289798893994202</v>
      </c>
      <c r="N10" s="4">
        <v>146.479200716111</v>
      </c>
      <c r="O10" s="8">
        <v>173046.703077012</v>
      </c>
      <c r="P10" s="13">
        <v>107</v>
      </c>
      <c r="Q10" s="8">
        <v>158</v>
      </c>
      <c r="R10" s="5">
        <v>6.6952309866400501</v>
      </c>
      <c r="S10" s="5">
        <v>1.9247167767749498</v>
      </c>
      <c r="T10" s="5">
        <v>0.40155891662885101</v>
      </c>
      <c r="U10" s="5">
        <v>0.53084611081056399</v>
      </c>
      <c r="V10" s="4">
        <v>1105.1632334655701</v>
      </c>
      <c r="W10" s="13">
        <v>9</v>
      </c>
      <c r="X10" s="8">
        <v>148.67500000000001</v>
      </c>
      <c r="Y10" s="5">
        <v>5.6229110469999997</v>
      </c>
      <c r="Z10" s="5">
        <v>7.6453315750000002</v>
      </c>
      <c r="AA10" s="5">
        <v>0</v>
      </c>
      <c r="AB10" s="5">
        <v>5.2815430800000005</v>
      </c>
      <c r="AC10" s="5">
        <v>9.6721097000000006E-2</v>
      </c>
      <c r="AD10" s="5">
        <v>0.641381439</v>
      </c>
      <c r="AE10" s="5">
        <v>3.8722399999999998E-4</v>
      </c>
      <c r="AF10" s="5">
        <v>100.4763799</v>
      </c>
    </row>
    <row r="11" spans="1:32" x14ac:dyDescent="0.4">
      <c r="A11" s="1">
        <v>9</v>
      </c>
      <c r="B11" s="1" t="s">
        <v>50</v>
      </c>
      <c r="C11" s="1">
        <v>2006</v>
      </c>
      <c r="D11" s="8">
        <v>89</v>
      </c>
      <c r="E11" s="8">
        <v>101</v>
      </c>
      <c r="F11" s="5">
        <v>10.43982331</v>
      </c>
      <c r="G11" s="5">
        <v>0.4101539112</v>
      </c>
      <c r="H11" s="5">
        <v>1.010382933</v>
      </c>
      <c r="I11" s="5">
        <v>10.4400523</v>
      </c>
      <c r="J11" s="4">
        <v>2439.8723870062299</v>
      </c>
      <c r="K11" s="11">
        <v>100.30797779042901</v>
      </c>
      <c r="L11" s="7">
        <v>12.8894266080733</v>
      </c>
      <c r="M11" s="4">
        <v>74.529124574282605</v>
      </c>
      <c r="N11" s="4">
        <v>126.08683100657601</v>
      </c>
      <c r="O11" s="8">
        <v>293926.02134573</v>
      </c>
      <c r="P11" s="13">
        <v>68</v>
      </c>
      <c r="Q11" s="8">
        <v>160</v>
      </c>
      <c r="R11" s="5">
        <v>5.9188870529480493</v>
      </c>
      <c r="S11" s="5">
        <v>3.3090463182121197</v>
      </c>
      <c r="T11" s="5">
        <v>0.69671135234966897</v>
      </c>
      <c r="U11" s="5">
        <v>0.223729975596793</v>
      </c>
      <c r="V11" s="4">
        <v>861.295788129372</v>
      </c>
      <c r="W11" s="13">
        <v>6.4749999999999996</v>
      </c>
      <c r="X11" s="8">
        <v>157.05000000000001</v>
      </c>
      <c r="Y11" s="5">
        <v>4.890398489999999</v>
      </c>
      <c r="Z11" s="5">
        <v>6.8003951349999996</v>
      </c>
      <c r="AA11" s="5">
        <v>0.38591548129999997</v>
      </c>
      <c r="AB11" s="5">
        <v>12.00949554</v>
      </c>
      <c r="AC11" s="5">
        <v>0.47321881399999999</v>
      </c>
      <c r="AD11" s="5">
        <v>0.96861567599999998</v>
      </c>
      <c r="AE11" s="5">
        <v>0</v>
      </c>
      <c r="AF11" s="5">
        <v>2.1671139350000002</v>
      </c>
    </row>
    <row r="12" spans="1:32" x14ac:dyDescent="0.4">
      <c r="A12" s="1">
        <v>10</v>
      </c>
      <c r="B12" s="1" t="s">
        <v>51</v>
      </c>
      <c r="C12" s="1">
        <v>2006</v>
      </c>
      <c r="D12" s="8">
        <v>71</v>
      </c>
      <c r="E12" s="8">
        <v>132</v>
      </c>
      <c r="F12" s="5">
        <v>11.170113799999999</v>
      </c>
      <c r="G12" s="5">
        <v>1.510628232</v>
      </c>
      <c r="H12" s="5">
        <v>0.76181897099999996</v>
      </c>
      <c r="I12" s="5">
        <v>1.8293043899999999</v>
      </c>
      <c r="J12" s="4">
        <v>1946.89922123621</v>
      </c>
      <c r="K12" s="11">
        <v>99.316351664669995</v>
      </c>
      <c r="L12" s="7">
        <v>9.35560958963692</v>
      </c>
      <c r="M12" s="4">
        <v>80.605132485396197</v>
      </c>
      <c r="N12" s="4">
        <v>118.02757084394401</v>
      </c>
      <c r="O12" s="8">
        <v>172458.66765948501</v>
      </c>
      <c r="P12" s="13">
        <v>70</v>
      </c>
      <c r="Q12" s="8">
        <v>158</v>
      </c>
      <c r="R12" s="5">
        <v>7.1471759014543599</v>
      </c>
      <c r="S12" s="5">
        <v>3.3511832040459297</v>
      </c>
      <c r="T12" s="5">
        <v>0.102299687097979</v>
      </c>
      <c r="U12" s="5">
        <v>1.9114761822742501</v>
      </c>
      <c r="V12" s="4">
        <v>870.67175505601301</v>
      </c>
      <c r="W12" s="13">
        <v>41.9</v>
      </c>
      <c r="X12" s="8">
        <v>81.25</v>
      </c>
      <c r="Y12" s="5">
        <v>5.6038947090000004</v>
      </c>
      <c r="Z12" s="5">
        <v>8.6468523370000003</v>
      </c>
      <c r="AA12" s="5">
        <v>1.37800696</v>
      </c>
      <c r="AB12" s="5">
        <v>7.5159417810000004</v>
      </c>
      <c r="AC12" s="5">
        <v>0</v>
      </c>
      <c r="AD12" s="5">
        <v>0.37447089700000002</v>
      </c>
      <c r="AE12" s="5">
        <v>1.29433156</v>
      </c>
      <c r="AF12" s="5">
        <v>3.0368581809999999</v>
      </c>
    </row>
    <row r="13" spans="1:32" x14ac:dyDescent="0.4">
      <c r="A13" s="1">
        <v>11</v>
      </c>
      <c r="B13" s="1" t="s">
        <v>51</v>
      </c>
      <c r="C13" s="1">
        <v>2007</v>
      </c>
      <c r="D13" s="8">
        <v>117</v>
      </c>
      <c r="E13" s="8">
        <v>163</v>
      </c>
      <c r="F13" s="5">
        <v>13.006703949999999</v>
      </c>
      <c r="G13" s="5">
        <v>2.9170850289999999</v>
      </c>
      <c r="H13" s="5">
        <v>1.0910677950000001</v>
      </c>
      <c r="I13" s="5">
        <v>1.236859497</v>
      </c>
      <c r="J13" s="4">
        <v>1769.42300619824</v>
      </c>
      <c r="K13" s="11">
        <v>139.77258984042101</v>
      </c>
      <c r="L13" s="7">
        <v>6.5981953265696802</v>
      </c>
      <c r="M13" s="4">
        <v>126.576199187282</v>
      </c>
      <c r="N13" s="4">
        <v>152.96898049356099</v>
      </c>
      <c r="O13" s="8">
        <v>383692.37032388599</v>
      </c>
      <c r="P13" s="13">
        <v>119</v>
      </c>
      <c r="Q13" s="8">
        <v>167</v>
      </c>
      <c r="R13" s="5">
        <v>6.5386069413730699</v>
      </c>
      <c r="S13" s="5">
        <v>21.483479146287596</v>
      </c>
      <c r="T13" s="5">
        <v>0.76769267503509397</v>
      </c>
      <c r="U13" s="5">
        <v>1.59734293038157</v>
      </c>
      <c r="V13" s="4">
        <v>752.58029954198696</v>
      </c>
      <c r="W13" s="13">
        <v>96</v>
      </c>
      <c r="X13" s="8">
        <v>126.52500000000001</v>
      </c>
      <c r="Y13" s="5">
        <v>5.57670288</v>
      </c>
      <c r="Z13" s="5">
        <v>8.4718352880000012</v>
      </c>
      <c r="AA13" s="5">
        <v>1.8439720020000001</v>
      </c>
      <c r="AB13" s="5">
        <v>33.666923009999998</v>
      </c>
      <c r="AC13" s="5">
        <v>0.48108503499999999</v>
      </c>
      <c r="AD13" s="5">
        <v>1.071471227</v>
      </c>
      <c r="AE13" s="5">
        <v>0.52301347499999995</v>
      </c>
      <c r="AF13" s="5">
        <v>5.1051213510000002</v>
      </c>
    </row>
    <row r="14" spans="1:32" x14ac:dyDescent="0.4">
      <c r="A14" s="1">
        <v>12</v>
      </c>
      <c r="B14" s="1" t="s">
        <v>52</v>
      </c>
      <c r="C14" s="1">
        <v>2006</v>
      </c>
      <c r="D14" s="8">
        <v>119</v>
      </c>
      <c r="E14" s="8">
        <v>202</v>
      </c>
      <c r="F14" s="5">
        <v>6.9195306240000001</v>
      </c>
      <c r="G14" s="5">
        <v>6.395804944</v>
      </c>
      <c r="H14" s="5">
        <v>0.42422153200000001</v>
      </c>
      <c r="I14" s="5">
        <v>1.291194049</v>
      </c>
      <c r="J14" s="4">
        <v>2795.6852638999999</v>
      </c>
      <c r="K14" s="11">
        <v>131.66662950117899</v>
      </c>
      <c r="L14" s="7">
        <v>7.0747114759751701</v>
      </c>
      <c r="M14" s="4">
        <v>117.517206549229</v>
      </c>
      <c r="N14" s="4">
        <v>145.81605245313</v>
      </c>
      <c r="O14" s="8">
        <v>244083.63790226399</v>
      </c>
      <c r="P14" s="13">
        <v>120</v>
      </c>
      <c r="Q14" s="8">
        <v>161</v>
      </c>
      <c r="R14" s="5">
        <v>4.7791276587409204</v>
      </c>
      <c r="S14" s="5">
        <v>7.9737229847916087</v>
      </c>
      <c r="T14" s="5">
        <v>7.5361703750008502E-2</v>
      </c>
      <c r="U14" s="5">
        <v>1.22484433428575</v>
      </c>
      <c r="V14" s="4">
        <v>955.81879585807201</v>
      </c>
      <c r="W14" s="13">
        <v>109.47499999999999</v>
      </c>
      <c r="X14" s="8">
        <v>125.52500000000001</v>
      </c>
      <c r="Y14" s="5">
        <v>4.1907047080000002</v>
      </c>
      <c r="Z14" s="5">
        <v>5.5263698459999997</v>
      </c>
      <c r="AA14" s="5">
        <v>0.83244462120000007</v>
      </c>
      <c r="AB14" s="5">
        <v>13.216012410000001</v>
      </c>
      <c r="AC14" s="5">
        <v>0</v>
      </c>
      <c r="AD14" s="5">
        <v>0.23621356199999999</v>
      </c>
      <c r="AE14" s="5">
        <v>0.691156243</v>
      </c>
      <c r="AF14" s="5">
        <v>2.564158736</v>
      </c>
    </row>
    <row r="15" spans="1:32" x14ac:dyDescent="0.4">
      <c r="A15" s="1">
        <v>13</v>
      </c>
      <c r="B15" s="1" t="s">
        <v>53</v>
      </c>
      <c r="C15" s="1">
        <v>2008</v>
      </c>
      <c r="D15" s="8">
        <v>106</v>
      </c>
      <c r="E15" s="8">
        <v>201</v>
      </c>
      <c r="F15" s="5">
        <v>3.5929070240000005</v>
      </c>
      <c r="G15" s="5">
        <v>6.4180959409999998</v>
      </c>
      <c r="H15" s="5">
        <v>0.15688413900000001</v>
      </c>
      <c r="I15" s="5">
        <v>1.4802756379999999</v>
      </c>
      <c r="J15" s="4">
        <v>2145.9705581580201</v>
      </c>
      <c r="K15" s="11">
        <v>138.76771840305099</v>
      </c>
      <c r="L15" s="7">
        <v>8.4590903299651696</v>
      </c>
      <c r="M15" s="4">
        <v>121.84953774312</v>
      </c>
      <c r="N15" s="4">
        <v>155.68589906298101</v>
      </c>
      <c r="O15" s="8">
        <v>313907.53677166899</v>
      </c>
      <c r="P15" s="13">
        <v>106</v>
      </c>
      <c r="Q15" s="8">
        <v>166</v>
      </c>
      <c r="R15" s="5">
        <v>1.87751866922628</v>
      </c>
      <c r="S15" s="5">
        <v>8.1296390649692096</v>
      </c>
      <c r="T15" s="5">
        <v>0</v>
      </c>
      <c r="U15" s="5">
        <v>1.9219824077145</v>
      </c>
      <c r="V15" s="4">
        <v>1343.4109788327601</v>
      </c>
      <c r="W15" s="13">
        <v>102.47499999999999</v>
      </c>
      <c r="X15" s="8">
        <v>117.625</v>
      </c>
      <c r="Y15" s="5">
        <v>1.6777812409999999</v>
      </c>
      <c r="Z15" s="5">
        <v>2.2425320299999996</v>
      </c>
      <c r="AA15" s="5">
        <v>4.712303543</v>
      </c>
      <c r="AB15" s="5">
        <v>11.238669290000001</v>
      </c>
      <c r="AC15" s="5">
        <v>0</v>
      </c>
      <c r="AD15" s="5">
        <v>0.258479982</v>
      </c>
      <c r="AE15" s="5">
        <v>1.2253159010000001</v>
      </c>
      <c r="AF15" s="5">
        <v>3.1017638019999998</v>
      </c>
    </row>
    <row r="16" spans="1:32" x14ac:dyDescent="0.4">
      <c r="A16" s="1">
        <v>14</v>
      </c>
      <c r="B16" s="1" t="s">
        <v>54</v>
      </c>
      <c r="C16" s="1">
        <v>2007</v>
      </c>
      <c r="D16" s="8">
        <v>64</v>
      </c>
      <c r="E16" s="8">
        <v>147</v>
      </c>
      <c r="F16" s="5">
        <v>7.517443772</v>
      </c>
      <c r="G16" s="5">
        <v>0</v>
      </c>
      <c r="H16" s="5">
        <v>0.76285037300000003</v>
      </c>
      <c r="I16" s="5">
        <v>1.102768631</v>
      </c>
      <c r="J16" s="4">
        <v>2480.2602467833299</v>
      </c>
      <c r="K16" s="11">
        <v>175.63412833687201</v>
      </c>
      <c r="L16" s="7">
        <v>23.524293582301802</v>
      </c>
      <c r="M16" s="4">
        <v>128.58554117226799</v>
      </c>
      <c r="N16" s="4">
        <v>222.682715501475</v>
      </c>
      <c r="O16" s="8">
        <v>577813.17545741505</v>
      </c>
      <c r="P16" s="13">
        <v>30</v>
      </c>
      <c r="Q16" s="8">
        <v>151</v>
      </c>
      <c r="R16" s="5">
        <v>4.0502745938022695</v>
      </c>
      <c r="S16" s="5">
        <v>2.5300582464327599</v>
      </c>
      <c r="T16" s="5">
        <v>0.11362102866319999</v>
      </c>
      <c r="U16" s="5">
        <v>1.4787579849588901</v>
      </c>
      <c r="V16" s="4">
        <v>1118.49060461456</v>
      </c>
      <c r="W16" s="13">
        <v>18.475000000000001</v>
      </c>
      <c r="X16" s="8">
        <v>52.625</v>
      </c>
      <c r="Y16" s="5">
        <v>3.4793236780000005</v>
      </c>
      <c r="Z16" s="5">
        <v>4.9106817499999993</v>
      </c>
      <c r="AA16" s="5">
        <v>1.13377076</v>
      </c>
      <c r="AB16" s="5">
        <v>4.0819820050000004</v>
      </c>
      <c r="AC16" s="5">
        <v>0</v>
      </c>
      <c r="AD16" s="5">
        <v>0.32813614400000002</v>
      </c>
      <c r="AE16" s="5">
        <v>1.1102184070000001</v>
      </c>
      <c r="AF16" s="5">
        <v>2.0172765149999998</v>
      </c>
    </row>
    <row r="17" spans="1:32" x14ac:dyDescent="0.4">
      <c r="A17" s="1">
        <v>15</v>
      </c>
      <c r="B17" s="1" t="s">
        <v>55</v>
      </c>
      <c r="C17" s="1">
        <v>2006</v>
      </c>
      <c r="D17" s="8">
        <v>81</v>
      </c>
      <c r="E17" s="8">
        <v>111</v>
      </c>
      <c r="F17" s="5">
        <v>9.3174802069999991</v>
      </c>
      <c r="G17" s="5">
        <v>0.70886501260000001</v>
      </c>
      <c r="H17" s="5">
        <v>0.92811745899999998</v>
      </c>
      <c r="I17" s="5">
        <v>2.5885222699999999</v>
      </c>
      <c r="J17" s="4">
        <v>1703.6549773056199</v>
      </c>
      <c r="K17" s="11">
        <v>210.257362541037</v>
      </c>
      <c r="L17" s="7">
        <v>51.641906068623697</v>
      </c>
      <c r="M17" s="4">
        <v>106.97355040379</v>
      </c>
      <c r="N17" s="4">
        <v>313.54117467828502</v>
      </c>
      <c r="O17" s="8">
        <v>134620.2326549</v>
      </c>
      <c r="P17" s="13">
        <v>81</v>
      </c>
      <c r="Q17" s="8">
        <v>160</v>
      </c>
      <c r="R17" s="5">
        <v>5.0980521220219703</v>
      </c>
      <c r="S17" s="5">
        <v>3.1478565513660905</v>
      </c>
      <c r="T17" s="5">
        <v>0</v>
      </c>
      <c r="U17" s="5">
        <v>0.87026572697401305</v>
      </c>
      <c r="V17" s="4">
        <v>556.37383721699996</v>
      </c>
      <c r="W17" s="13">
        <v>65</v>
      </c>
      <c r="X17" s="8">
        <v>140.57499999999999</v>
      </c>
      <c r="Y17" s="5">
        <v>4.1415069679999998</v>
      </c>
      <c r="Z17" s="5">
        <v>6.3044185820000003</v>
      </c>
      <c r="AA17" s="5">
        <v>0.45778387719999997</v>
      </c>
      <c r="AB17" s="5">
        <v>7.7788834690000002</v>
      </c>
      <c r="AC17" s="5">
        <v>0</v>
      </c>
      <c r="AD17" s="5">
        <v>0.25800092699999999</v>
      </c>
      <c r="AE17" s="5">
        <v>0.37685531700000002</v>
      </c>
      <c r="AF17" s="5">
        <v>2.02359029</v>
      </c>
    </row>
    <row r="18" spans="1:32" x14ac:dyDescent="0.4">
      <c r="A18" s="1">
        <v>16</v>
      </c>
      <c r="B18" s="1" t="s">
        <v>56</v>
      </c>
      <c r="C18" s="1">
        <v>2007</v>
      </c>
      <c r="D18" s="8">
        <v>171</v>
      </c>
      <c r="E18" s="8">
        <v>180</v>
      </c>
      <c r="F18" s="5">
        <v>8.3358072539999988</v>
      </c>
      <c r="G18" s="5">
        <v>3.9229636909999996</v>
      </c>
      <c r="H18" s="5">
        <v>0.87005515</v>
      </c>
      <c r="I18" s="5">
        <v>18.73302125</v>
      </c>
      <c r="J18" s="4">
        <v>2356.7871594896401</v>
      </c>
      <c r="K18" s="11">
        <v>165.150991296174</v>
      </c>
      <c r="L18" s="7">
        <v>22.323421653841599</v>
      </c>
      <c r="M18" s="4">
        <v>120.504147988491</v>
      </c>
      <c r="N18" s="4">
        <v>209.79783460385801</v>
      </c>
      <c r="O18" s="8">
        <v>385916.37107802997</v>
      </c>
      <c r="P18" s="13">
        <v>116</v>
      </c>
      <c r="Q18" s="8">
        <v>160</v>
      </c>
      <c r="R18" s="5">
        <v>4.24227633601134</v>
      </c>
      <c r="S18" s="5">
        <v>5.0630574331203793</v>
      </c>
      <c r="T18" s="5">
        <v>0.54745172653936203</v>
      </c>
      <c r="U18" s="5">
        <v>0.97713274617026602</v>
      </c>
      <c r="V18" s="4">
        <v>1110.8019186773499</v>
      </c>
      <c r="W18" s="13">
        <v>75.875</v>
      </c>
      <c r="X18" s="8">
        <v>150.19999999999999</v>
      </c>
      <c r="Y18" s="5">
        <v>3.7760677039999999</v>
      </c>
      <c r="Z18" s="5">
        <v>4.9078708520000003</v>
      </c>
      <c r="AA18" s="5">
        <v>0.65112501410000001</v>
      </c>
      <c r="AB18" s="5">
        <v>11.2882558</v>
      </c>
      <c r="AC18" s="5">
        <v>0.35180955400000002</v>
      </c>
      <c r="AD18" s="5">
        <v>0.78055825700000003</v>
      </c>
      <c r="AE18" s="5">
        <v>0.225632528</v>
      </c>
      <c r="AF18" s="5">
        <v>2.3871290040000002</v>
      </c>
    </row>
    <row r="19" spans="1:32" x14ac:dyDescent="0.4">
      <c r="A19" s="1">
        <v>17</v>
      </c>
      <c r="B19" s="1" t="s">
        <v>56</v>
      </c>
      <c r="C19" s="1">
        <v>2008</v>
      </c>
      <c r="D19" s="8">
        <v>121</v>
      </c>
      <c r="E19" s="8">
        <v>202</v>
      </c>
      <c r="F19" s="5">
        <v>6.2009722539999999</v>
      </c>
      <c r="G19" s="5">
        <v>8.2469380270000006</v>
      </c>
      <c r="H19" s="5">
        <v>0.73816711599999996</v>
      </c>
      <c r="I19" s="5">
        <v>1.7352274139999999</v>
      </c>
      <c r="J19" s="4">
        <v>2414.7855500667301</v>
      </c>
      <c r="K19" s="11">
        <v>162.89465953556001</v>
      </c>
      <c r="L19" s="7">
        <v>14.879057795523</v>
      </c>
      <c r="M19" s="4">
        <v>133.13654394451399</v>
      </c>
      <c r="N19" s="4">
        <v>192.652775126606</v>
      </c>
      <c r="O19" s="8">
        <v>441295.57640036702</v>
      </c>
      <c r="P19" s="13">
        <v>121</v>
      </c>
      <c r="Q19" s="8">
        <v>173</v>
      </c>
      <c r="R19" s="5">
        <v>2.4106092495352502</v>
      </c>
      <c r="S19" s="5">
        <v>10.522015780250399</v>
      </c>
      <c r="T19" s="5">
        <v>0.444983104357277</v>
      </c>
      <c r="U19" s="5">
        <v>3.6655539341577201</v>
      </c>
      <c r="V19" s="4">
        <v>1308.2158409679901</v>
      </c>
      <c r="W19" s="13">
        <v>115</v>
      </c>
      <c r="X19" s="8">
        <v>122.52500000000001</v>
      </c>
      <c r="Y19" s="5">
        <v>2.156935416</v>
      </c>
      <c r="Z19" s="5">
        <v>2.791302902</v>
      </c>
      <c r="AA19" s="5">
        <v>5.7184301609999997</v>
      </c>
      <c r="AB19" s="5">
        <v>14.22616002</v>
      </c>
      <c r="AC19" s="5">
        <v>0.28735194200000003</v>
      </c>
      <c r="AD19" s="5">
        <v>0.65964471400000002</v>
      </c>
      <c r="AE19" s="5">
        <v>2.2096058639999998</v>
      </c>
      <c r="AF19" s="5">
        <v>7.7049158240000004</v>
      </c>
    </row>
    <row r="20" spans="1:32" x14ac:dyDescent="0.4">
      <c r="A20" s="1">
        <v>18</v>
      </c>
      <c r="B20" s="1" t="s">
        <v>57</v>
      </c>
      <c r="C20" s="1">
        <v>2006</v>
      </c>
      <c r="D20" s="8">
        <v>105</v>
      </c>
      <c r="E20" s="8">
        <v>197</v>
      </c>
      <c r="F20" s="5">
        <v>3.3095008090000002</v>
      </c>
      <c r="G20" s="5">
        <v>3.032704603</v>
      </c>
      <c r="H20" s="5">
        <v>0.24978099400000001</v>
      </c>
      <c r="I20" s="5">
        <v>0.72994626600000001</v>
      </c>
      <c r="J20" s="4">
        <v>2153.89379474728</v>
      </c>
      <c r="K20" s="11">
        <v>140.75632351699599</v>
      </c>
      <c r="L20" s="7">
        <v>6.8664646122280901</v>
      </c>
      <c r="M20" s="4">
        <v>127.02339429254</v>
      </c>
      <c r="N20" s="4">
        <v>154.48925274145199</v>
      </c>
      <c r="O20" s="8">
        <v>63534.840072779501</v>
      </c>
      <c r="P20" s="13">
        <v>66</v>
      </c>
      <c r="Q20" s="8">
        <v>162</v>
      </c>
      <c r="R20" s="5">
        <v>0.65031438067251301</v>
      </c>
      <c r="S20" s="5">
        <v>4.6606089993006394</v>
      </c>
      <c r="T20" s="5">
        <v>0</v>
      </c>
      <c r="U20" s="5">
        <v>0.779445793597068</v>
      </c>
      <c r="V20" s="4">
        <v>556.09817173483805</v>
      </c>
      <c r="W20" s="13">
        <v>64</v>
      </c>
      <c r="X20" s="8">
        <v>69.525000000000006</v>
      </c>
      <c r="Y20" s="5">
        <v>0.58020681920000006</v>
      </c>
      <c r="Z20" s="5">
        <v>0.80597610540000009</v>
      </c>
      <c r="AA20" s="5">
        <v>3.4564243020000003</v>
      </c>
      <c r="AB20" s="5">
        <v>6.4662021159999998</v>
      </c>
      <c r="AC20" s="5">
        <v>0</v>
      </c>
      <c r="AD20" s="5">
        <v>0.24584298900000001</v>
      </c>
      <c r="AE20" s="5">
        <v>0.24831373900000001</v>
      </c>
      <c r="AF20" s="5">
        <v>1.1821070360000001</v>
      </c>
    </row>
    <row r="21" spans="1:32" x14ac:dyDescent="0.4">
      <c r="A21" s="1">
        <v>19</v>
      </c>
      <c r="B21" s="1" t="s">
        <v>58</v>
      </c>
      <c r="C21" s="1">
        <v>2007</v>
      </c>
      <c r="D21" s="8">
        <v>116</v>
      </c>
      <c r="E21" s="8">
        <v>132</v>
      </c>
      <c r="F21" s="5">
        <v>8.9374292330000014</v>
      </c>
      <c r="G21" s="5">
        <v>1.0337655910000001</v>
      </c>
      <c r="H21" s="5">
        <v>0.87774426500000002</v>
      </c>
      <c r="I21" s="5">
        <v>5.1844416989999997</v>
      </c>
      <c r="J21" s="4">
        <v>2359.3345094994802</v>
      </c>
      <c r="K21" s="11">
        <v>178.66890957685399</v>
      </c>
      <c r="L21" s="7">
        <v>19.3406765686988</v>
      </c>
      <c r="M21" s="4">
        <v>139.987556439456</v>
      </c>
      <c r="N21" s="4">
        <v>217.35026271425099</v>
      </c>
      <c r="O21" s="8">
        <v>522280.58450731903</v>
      </c>
      <c r="P21" s="13">
        <v>104</v>
      </c>
      <c r="Q21" s="8">
        <v>150</v>
      </c>
      <c r="R21" s="5">
        <v>5.57154899530937</v>
      </c>
      <c r="S21" s="5">
        <v>1.2870265280788202</v>
      </c>
      <c r="T21" s="5">
        <v>0.51485252944985505</v>
      </c>
      <c r="U21" s="5">
        <v>0.500091642191693</v>
      </c>
      <c r="V21" s="4">
        <v>1038.46502303946</v>
      </c>
      <c r="W21" s="13">
        <v>27.475000000000001</v>
      </c>
      <c r="X21" s="8">
        <v>148</v>
      </c>
      <c r="Y21" s="5">
        <v>4.6712560819999993</v>
      </c>
      <c r="Z21" s="5">
        <v>6.3757043039999992</v>
      </c>
      <c r="AA21" s="5">
        <v>2.9525581949999997E-3</v>
      </c>
      <c r="AB21" s="5">
        <v>5.3202393689999994</v>
      </c>
      <c r="AC21" s="5">
        <v>0.268241273</v>
      </c>
      <c r="AD21" s="5">
        <v>0.699536614</v>
      </c>
      <c r="AE21" s="5">
        <v>0</v>
      </c>
      <c r="AF21" s="5">
        <v>103.3408811</v>
      </c>
    </row>
    <row r="22" spans="1:32" x14ac:dyDescent="0.4">
      <c r="A22" s="1">
        <v>20</v>
      </c>
      <c r="B22" s="1" t="s">
        <v>59</v>
      </c>
      <c r="C22" s="1">
        <v>2009</v>
      </c>
      <c r="D22" s="8">
        <v>111</v>
      </c>
      <c r="E22" s="8">
        <v>163</v>
      </c>
      <c r="F22" s="5">
        <v>9.6610171190000003</v>
      </c>
      <c r="G22" s="5">
        <v>1.7748698030000001</v>
      </c>
      <c r="H22" s="5">
        <v>0.71318422999999997</v>
      </c>
      <c r="I22" s="5">
        <v>2.259119482</v>
      </c>
      <c r="J22" s="4">
        <v>3945.5713560305298</v>
      </c>
      <c r="K22" s="11">
        <v>148.360046216136</v>
      </c>
      <c r="L22" s="7">
        <v>8.9077669831049509</v>
      </c>
      <c r="M22" s="4">
        <v>130.54451224992599</v>
      </c>
      <c r="N22" s="4">
        <v>166.17558018234601</v>
      </c>
      <c r="O22" s="8">
        <v>468454.28624821</v>
      </c>
      <c r="P22" s="13">
        <v>111</v>
      </c>
      <c r="Q22" s="8">
        <v>164</v>
      </c>
      <c r="R22" s="5">
        <v>2.93148173128625</v>
      </c>
      <c r="S22" s="5">
        <v>11.122765307516699</v>
      </c>
      <c r="T22" s="5">
        <v>0.239044568630806</v>
      </c>
      <c r="U22" s="5">
        <v>2.4834235723802101</v>
      </c>
      <c r="V22" s="4">
        <v>1651.9509686782801</v>
      </c>
      <c r="W22" s="13">
        <v>107.47499999999999</v>
      </c>
      <c r="X22" s="8">
        <v>115</v>
      </c>
      <c r="Y22" s="5">
        <v>2.6376480219999996</v>
      </c>
      <c r="Z22" s="5">
        <v>3.3481299919999996</v>
      </c>
      <c r="AA22" s="5">
        <v>7.4965400340000006</v>
      </c>
      <c r="AB22" s="5">
        <v>15.465870639999999</v>
      </c>
      <c r="AC22" s="5">
        <v>8.5436360000000003E-2</v>
      </c>
      <c r="AD22" s="5">
        <v>0.43616937900000002</v>
      </c>
      <c r="AE22" s="5">
        <v>1.668430442</v>
      </c>
      <c r="AF22" s="5">
        <v>3.751735112</v>
      </c>
    </row>
    <row r="23" spans="1:32" x14ac:dyDescent="0.4">
      <c r="A23" s="1">
        <v>21</v>
      </c>
      <c r="B23" s="1" t="s">
        <v>59</v>
      </c>
      <c r="C23" s="1">
        <v>2010</v>
      </c>
      <c r="D23" s="8">
        <v>123</v>
      </c>
      <c r="E23" s="8">
        <v>142</v>
      </c>
      <c r="F23" s="5">
        <v>11.515606089999999</v>
      </c>
      <c r="G23" s="5">
        <v>8.4265818900000004E-4</v>
      </c>
      <c r="H23" s="5">
        <v>0.93920727800000003</v>
      </c>
      <c r="I23" s="5">
        <v>6.2305558860000003</v>
      </c>
      <c r="J23" s="4">
        <v>4038.4231962887002</v>
      </c>
      <c r="K23" s="11">
        <v>133.29399630997099</v>
      </c>
      <c r="L23" s="7">
        <v>9.2865580921937596</v>
      </c>
      <c r="M23" s="4">
        <v>114.72088012558299</v>
      </c>
      <c r="N23" s="4">
        <v>151.867112494358</v>
      </c>
      <c r="O23" s="8">
        <v>286841.95622458297</v>
      </c>
      <c r="P23" s="13">
        <v>104</v>
      </c>
      <c r="Q23" s="8">
        <v>161</v>
      </c>
      <c r="R23" s="5">
        <v>5.1272311771474897</v>
      </c>
      <c r="S23" s="5">
        <v>10.955372454928099</v>
      </c>
      <c r="T23" s="5">
        <v>0.338471865602125</v>
      </c>
      <c r="U23" s="5">
        <v>1.61435323661025</v>
      </c>
      <c r="V23" s="4">
        <v>1688.17884275594</v>
      </c>
      <c r="W23" s="13">
        <v>98.474999999999994</v>
      </c>
      <c r="X23" s="8">
        <v>110</v>
      </c>
      <c r="Y23" s="5">
        <v>4.6217414360000006</v>
      </c>
      <c r="Z23" s="5">
        <v>5.6768339900000004</v>
      </c>
      <c r="AA23" s="5">
        <v>6.0337604489999999</v>
      </c>
      <c r="AB23" s="5">
        <v>16.358989639999997</v>
      </c>
      <c r="AC23" s="5">
        <v>0.19413134900000001</v>
      </c>
      <c r="AD23" s="5">
        <v>0.52276944700000005</v>
      </c>
      <c r="AE23" s="5">
        <v>0.92376510599999995</v>
      </c>
      <c r="AF23" s="5">
        <v>2.398406402</v>
      </c>
    </row>
    <row r="24" spans="1:32" x14ac:dyDescent="0.4">
      <c r="A24" s="1">
        <v>22</v>
      </c>
      <c r="B24" s="1" t="s">
        <v>59</v>
      </c>
      <c r="C24" s="1">
        <v>2011</v>
      </c>
      <c r="D24" s="8">
        <v>70</v>
      </c>
      <c r="E24" s="8">
        <v>165</v>
      </c>
      <c r="F24" s="5">
        <v>9.7532142260000008</v>
      </c>
      <c r="G24" s="5">
        <v>2.4115893660000003</v>
      </c>
      <c r="H24" s="5">
        <v>0.94371927700000002</v>
      </c>
      <c r="I24" s="5">
        <v>1.4730742080000001</v>
      </c>
      <c r="J24" s="4">
        <v>3735.7563986053201</v>
      </c>
      <c r="K24" s="11">
        <v>140.606704778817</v>
      </c>
      <c r="L24" s="7">
        <v>3.3652695407320001</v>
      </c>
      <c r="M24" s="4">
        <v>133.876165697353</v>
      </c>
      <c r="N24" s="4">
        <v>147.33724386028101</v>
      </c>
      <c r="O24" s="8">
        <v>378458.98349934397</v>
      </c>
      <c r="P24" s="13">
        <v>133</v>
      </c>
      <c r="Q24" s="8">
        <v>164</v>
      </c>
      <c r="R24" s="5">
        <v>5.5389063979692601</v>
      </c>
      <c r="S24" s="5">
        <v>17.421205707840702</v>
      </c>
      <c r="T24" s="5">
        <v>1.2325048621103001</v>
      </c>
      <c r="U24" s="5">
        <v>1.5135389093303</v>
      </c>
      <c r="V24" s="4">
        <v>1758.0679031406</v>
      </c>
      <c r="W24" s="13">
        <v>130</v>
      </c>
      <c r="X24" s="8">
        <v>139.1</v>
      </c>
      <c r="Y24" s="5">
        <v>4.8838161639999997</v>
      </c>
      <c r="Z24" s="5">
        <v>6.3088089570000001</v>
      </c>
      <c r="AA24" s="5">
        <v>9.0263857630000004</v>
      </c>
      <c r="AB24" s="5">
        <v>27.454983850000005</v>
      </c>
      <c r="AC24" s="5">
        <v>1.0772251690000001</v>
      </c>
      <c r="AD24" s="5">
        <v>1.4435136710000001</v>
      </c>
      <c r="AE24" s="5">
        <v>0.74497885600000002</v>
      </c>
      <c r="AF24" s="5">
        <v>3.2147282160000001</v>
      </c>
    </row>
    <row r="25" spans="1:32" x14ac:dyDescent="0.4">
      <c r="A25" s="1">
        <v>23</v>
      </c>
      <c r="B25" s="1" t="s">
        <v>60</v>
      </c>
      <c r="C25" s="1">
        <v>2009</v>
      </c>
      <c r="D25" s="8">
        <v>148</v>
      </c>
      <c r="E25" s="8">
        <v>161</v>
      </c>
      <c r="F25" s="5">
        <v>10.93600694</v>
      </c>
      <c r="G25" s="5">
        <v>0.60716415970000004</v>
      </c>
      <c r="H25" s="5">
        <v>1.296066835</v>
      </c>
      <c r="I25" s="5">
        <v>13.646753479999999</v>
      </c>
      <c r="J25" s="4">
        <v>3233.5209902731399</v>
      </c>
      <c r="K25" s="11">
        <v>167.188409323223</v>
      </c>
      <c r="L25" s="7">
        <v>10.358860652822701</v>
      </c>
      <c r="M25" s="4">
        <v>146.470688017577</v>
      </c>
      <c r="N25" s="4">
        <v>187.906130628868</v>
      </c>
      <c r="O25" s="8">
        <v>226433.44875134801</v>
      </c>
      <c r="P25" s="13">
        <v>118</v>
      </c>
      <c r="Q25" s="8">
        <v>166</v>
      </c>
      <c r="R25" s="5">
        <v>1.4760374178898201</v>
      </c>
      <c r="S25" s="5">
        <v>6.8018649669795614</v>
      </c>
      <c r="T25" s="5">
        <v>0.14962255542939101</v>
      </c>
      <c r="U25" s="5">
        <v>2.30171001476864</v>
      </c>
      <c r="V25" s="4">
        <v>1063.93201832305</v>
      </c>
      <c r="W25" s="13">
        <v>115.47499999999999</v>
      </c>
      <c r="X25" s="8">
        <v>120</v>
      </c>
      <c r="Y25" s="5">
        <v>1.3509315339999999</v>
      </c>
      <c r="Z25" s="5">
        <v>1.723084147</v>
      </c>
      <c r="AA25" s="5">
        <v>3.9366897760000001</v>
      </c>
      <c r="AB25" s="5">
        <v>9.8058831620000007</v>
      </c>
      <c r="AC25" s="5">
        <v>0</v>
      </c>
      <c r="AD25" s="5">
        <v>0.329644188</v>
      </c>
      <c r="AE25" s="5">
        <v>1.6002847069999999</v>
      </c>
      <c r="AF25" s="5">
        <v>3.3300568880000001</v>
      </c>
    </row>
    <row r="26" spans="1:32" x14ac:dyDescent="0.4">
      <c r="A26" s="1">
        <v>24</v>
      </c>
      <c r="B26" s="1" t="s">
        <v>60</v>
      </c>
      <c r="C26" s="1">
        <v>2010</v>
      </c>
      <c r="D26" s="8">
        <v>129</v>
      </c>
      <c r="E26" s="8">
        <v>152</v>
      </c>
      <c r="F26" s="5">
        <v>9.6593282820000006</v>
      </c>
      <c r="G26" s="5">
        <v>0.82553568170000002</v>
      </c>
      <c r="H26" s="5">
        <v>1.303744147</v>
      </c>
      <c r="I26" s="5">
        <v>3.556485957</v>
      </c>
      <c r="J26" s="4">
        <v>3540.1119506370901</v>
      </c>
      <c r="K26" s="11">
        <v>129.17082656317999</v>
      </c>
      <c r="L26" s="7">
        <v>17.743681305632499</v>
      </c>
      <c r="M26" s="4">
        <v>93.6834639519153</v>
      </c>
      <c r="N26" s="4">
        <v>164.658189174445</v>
      </c>
      <c r="O26" s="8">
        <v>296257.58223450399</v>
      </c>
      <c r="P26" s="13">
        <v>62</v>
      </c>
      <c r="Q26" s="8">
        <v>166</v>
      </c>
      <c r="R26" s="5">
        <v>5.4322766005175405</v>
      </c>
      <c r="S26" s="5">
        <v>3.0295646037757704</v>
      </c>
      <c r="T26" s="5">
        <v>1.15227407637603</v>
      </c>
      <c r="U26" s="5">
        <v>0.50889734897707795</v>
      </c>
      <c r="V26" s="4">
        <v>1588.0394770723501</v>
      </c>
      <c r="W26" s="13">
        <v>14.95</v>
      </c>
      <c r="X26" s="8">
        <v>121.7</v>
      </c>
      <c r="Y26" s="5">
        <v>4.5971073090000001</v>
      </c>
      <c r="Z26" s="5">
        <v>6.2421713089999997</v>
      </c>
      <c r="AA26" s="5">
        <v>1.207949897</v>
      </c>
      <c r="AB26" s="5">
        <v>5.5140972589999997</v>
      </c>
      <c r="AC26" s="5">
        <v>0.92712694799999995</v>
      </c>
      <c r="AD26" s="5">
        <v>1.422425405</v>
      </c>
      <c r="AE26" s="5">
        <v>8.5688069999999995E-3</v>
      </c>
      <c r="AF26" s="5">
        <v>1.15148067</v>
      </c>
    </row>
    <row r="27" spans="1:32" x14ac:dyDescent="0.4">
      <c r="A27" s="1">
        <v>25</v>
      </c>
      <c r="B27" s="1" t="s">
        <v>61</v>
      </c>
      <c r="C27" s="1">
        <v>2009</v>
      </c>
      <c r="D27" s="8">
        <v>144</v>
      </c>
      <c r="E27" s="8">
        <v>202</v>
      </c>
      <c r="F27" s="5">
        <v>6.2211761809999988</v>
      </c>
      <c r="G27" s="5">
        <v>9.4796991139999989</v>
      </c>
      <c r="H27" s="5">
        <v>0.64683090700000001</v>
      </c>
      <c r="I27" s="5">
        <v>1.6313184700000001</v>
      </c>
      <c r="J27" s="4">
        <v>2717.7608618181898</v>
      </c>
      <c r="K27" s="11">
        <v>168.89098909192001</v>
      </c>
      <c r="L27" s="7">
        <v>7.5713122281166099</v>
      </c>
      <c r="M27" s="4">
        <v>153.74836463568599</v>
      </c>
      <c r="N27" s="4">
        <v>184.033613548153</v>
      </c>
      <c r="O27" s="8">
        <v>303848.69724751601</v>
      </c>
      <c r="P27" s="13">
        <v>144</v>
      </c>
      <c r="Q27" s="8">
        <v>176</v>
      </c>
      <c r="R27" s="5">
        <v>1.9443961173137598</v>
      </c>
      <c r="S27" s="5">
        <v>14.673484248867799</v>
      </c>
      <c r="T27" s="5">
        <v>0.51843185404113201</v>
      </c>
      <c r="U27" s="5">
        <v>6.3024287327370798</v>
      </c>
      <c r="V27" s="4">
        <v>1827.35808721832</v>
      </c>
      <c r="W27" s="13">
        <v>143</v>
      </c>
      <c r="X27" s="8">
        <v>147.05000000000001</v>
      </c>
      <c r="Y27" s="5">
        <v>1.7267781039999999</v>
      </c>
      <c r="Z27" s="5">
        <v>2.345502314</v>
      </c>
      <c r="AA27" s="5">
        <v>9.9838886450000004</v>
      </c>
      <c r="AB27" s="5">
        <v>21.538661050000002</v>
      </c>
      <c r="AC27" s="5">
        <v>0.36165288699999998</v>
      </c>
      <c r="AD27" s="5">
        <v>0.75840166499999995</v>
      </c>
      <c r="AE27" s="5">
        <v>3.7598235469999999</v>
      </c>
      <c r="AF27" s="5">
        <v>10.258146180000001</v>
      </c>
    </row>
    <row r="28" spans="1:32" x14ac:dyDescent="0.4">
      <c r="A28" s="1">
        <v>26</v>
      </c>
      <c r="B28" s="1" t="s">
        <v>62</v>
      </c>
      <c r="C28" s="1">
        <v>2009</v>
      </c>
      <c r="D28" s="8">
        <v>113</v>
      </c>
      <c r="E28" s="8">
        <v>132</v>
      </c>
      <c r="F28" s="5">
        <v>8.7641999840000011</v>
      </c>
      <c r="G28" s="5">
        <v>0.93748706800000003</v>
      </c>
      <c r="H28" s="5">
        <v>1.14421865</v>
      </c>
      <c r="I28" s="5">
        <v>7.7211067240000002</v>
      </c>
      <c r="J28" s="4">
        <v>2019.31799785212</v>
      </c>
      <c r="K28" s="11">
        <v>165.232542582288</v>
      </c>
      <c r="L28" s="7">
        <v>14.1095247189559</v>
      </c>
      <c r="M28" s="4">
        <v>137.01349314437601</v>
      </c>
      <c r="N28" s="4">
        <v>193.451592020199</v>
      </c>
      <c r="O28" s="8">
        <v>371127.46241029998</v>
      </c>
      <c r="P28" s="13">
        <v>112</v>
      </c>
      <c r="Q28" s="8">
        <v>164</v>
      </c>
      <c r="R28" s="5">
        <v>1.33865395207506</v>
      </c>
      <c r="S28" s="5">
        <v>9.1115956970591903</v>
      </c>
      <c r="T28" s="5">
        <v>0.77425105712053999</v>
      </c>
      <c r="U28" s="5">
        <v>1.25947696270216</v>
      </c>
      <c r="V28" s="4">
        <v>1017.88682921056</v>
      </c>
      <c r="W28" s="13">
        <v>111</v>
      </c>
      <c r="X28" s="8">
        <v>114.52500000000001</v>
      </c>
      <c r="Y28" s="5">
        <v>1.176704306</v>
      </c>
      <c r="Z28" s="5">
        <v>1.7072188939999999</v>
      </c>
      <c r="AA28" s="5">
        <v>6.3705160649999995</v>
      </c>
      <c r="AB28" s="5">
        <v>12.575128400000001</v>
      </c>
      <c r="AC28" s="5">
        <v>0.51482261100000004</v>
      </c>
      <c r="AD28" s="5">
        <v>1.0472228720000001</v>
      </c>
      <c r="AE28" s="5">
        <v>0.68975422200000003</v>
      </c>
      <c r="AF28" s="5">
        <v>1.9414379939999999</v>
      </c>
    </row>
    <row r="29" spans="1:32" x14ac:dyDescent="0.4">
      <c r="A29" s="1">
        <v>27</v>
      </c>
      <c r="B29" s="1" t="s">
        <v>63</v>
      </c>
      <c r="C29" s="1">
        <v>2009</v>
      </c>
      <c r="D29" s="8">
        <v>175</v>
      </c>
      <c r="E29" s="8">
        <v>194</v>
      </c>
      <c r="F29" s="5">
        <v>9.5171354260000012</v>
      </c>
      <c r="G29" s="5">
        <v>1.025621299</v>
      </c>
      <c r="H29" s="5">
        <v>1.334307855</v>
      </c>
      <c r="I29" s="5">
        <v>4.3238470480000002</v>
      </c>
      <c r="J29" s="4">
        <v>3986.8059077599301</v>
      </c>
      <c r="K29" s="11">
        <v>172.27578064852699</v>
      </c>
      <c r="L29" s="7">
        <v>18.304426940448199</v>
      </c>
      <c r="M29" s="4">
        <v>135.666926767631</v>
      </c>
      <c r="N29" s="4">
        <v>208.88463452942401</v>
      </c>
      <c r="O29" s="8">
        <v>446913.98418958503</v>
      </c>
      <c r="P29" s="13">
        <v>112</v>
      </c>
      <c r="Q29" s="8">
        <v>169</v>
      </c>
      <c r="R29" s="5">
        <v>3.0512163077436396</v>
      </c>
      <c r="S29" s="5">
        <v>5.4433163663807704</v>
      </c>
      <c r="T29" s="5">
        <v>0.589381156813644</v>
      </c>
      <c r="U29" s="5">
        <v>1.0747747863902599</v>
      </c>
      <c r="V29" s="4">
        <v>1761.1366921827</v>
      </c>
      <c r="W29" s="13">
        <v>98</v>
      </c>
      <c r="X29" s="8">
        <v>118.05</v>
      </c>
      <c r="Y29" s="5">
        <v>2.7368575160000002</v>
      </c>
      <c r="Z29" s="5">
        <v>3.3708991319999999</v>
      </c>
      <c r="AA29" s="5">
        <v>3.2126556059999998</v>
      </c>
      <c r="AB29" s="5">
        <v>7.7521294639999994</v>
      </c>
      <c r="AC29" s="5">
        <v>0.43293868899999999</v>
      </c>
      <c r="AD29" s="5">
        <v>0.75584735599999997</v>
      </c>
      <c r="AE29" s="5">
        <v>0.43357352999999998</v>
      </c>
      <c r="AF29" s="5">
        <v>1.7843690670000001</v>
      </c>
    </row>
    <row r="30" spans="1:32" x14ac:dyDescent="0.4">
      <c r="A30" s="1">
        <v>28</v>
      </c>
      <c r="B30" s="1" t="s">
        <v>63</v>
      </c>
      <c r="C30" s="1">
        <v>2011</v>
      </c>
      <c r="D30" s="8">
        <v>18</v>
      </c>
      <c r="E30" s="8">
        <v>154</v>
      </c>
      <c r="F30" s="5">
        <v>10.16040387</v>
      </c>
      <c r="G30" s="5">
        <v>2.1496601229999999</v>
      </c>
      <c r="H30" s="5">
        <v>0.867993389</v>
      </c>
      <c r="I30" s="5">
        <v>1.5671721320000001</v>
      </c>
      <c r="J30" s="4">
        <v>3123.0908268849798</v>
      </c>
      <c r="K30" s="11">
        <v>140.19346199086701</v>
      </c>
      <c r="L30" s="7">
        <v>3.0744480103715301</v>
      </c>
      <c r="M30" s="4">
        <v>134.04456597012401</v>
      </c>
      <c r="N30" s="4">
        <v>146.34235801161</v>
      </c>
      <c r="O30" s="8">
        <v>347992.48259238398</v>
      </c>
      <c r="P30" s="13">
        <v>128</v>
      </c>
      <c r="Q30" s="8">
        <v>158</v>
      </c>
      <c r="R30" s="5">
        <v>6.5973608664739505</v>
      </c>
      <c r="S30" s="5">
        <v>14.622903417441201</v>
      </c>
      <c r="T30" s="5">
        <v>2.15129122813067</v>
      </c>
      <c r="U30" s="5">
        <v>0</v>
      </c>
      <c r="V30" s="4">
        <v>1085.2213999446999</v>
      </c>
      <c r="W30" s="13">
        <v>61.5</v>
      </c>
      <c r="X30" s="8">
        <v>145.05000000000001</v>
      </c>
      <c r="Y30" s="5">
        <v>5.8638166250000001</v>
      </c>
      <c r="Z30" s="5">
        <v>7.5504001650000001</v>
      </c>
      <c r="AA30" s="5">
        <v>1.9489110650000001</v>
      </c>
      <c r="AB30" s="5">
        <v>24.066733950000003</v>
      </c>
      <c r="AC30" s="5">
        <v>1.8533673820000001</v>
      </c>
      <c r="AD30" s="5">
        <v>2.4573062910000001</v>
      </c>
      <c r="AE30" s="5">
        <v>0</v>
      </c>
      <c r="AF30" s="5">
        <v>2.0509136830000001</v>
      </c>
    </row>
    <row r="31" spans="1:32" x14ac:dyDescent="0.4">
      <c r="A31" s="1">
        <v>29</v>
      </c>
      <c r="B31" s="1" t="s">
        <v>64</v>
      </c>
      <c r="C31" s="1">
        <v>2009</v>
      </c>
      <c r="D31" s="8">
        <v>107</v>
      </c>
      <c r="E31" s="8">
        <v>111</v>
      </c>
      <c r="F31" s="5">
        <v>4.7461484929999997</v>
      </c>
      <c r="G31" s="5">
        <v>19.803207539999999</v>
      </c>
      <c r="H31" s="5">
        <v>7.9649255000000002E-2</v>
      </c>
      <c r="I31" s="5">
        <v>42.85829382</v>
      </c>
      <c r="J31" s="4">
        <v>3648.40250021368</v>
      </c>
      <c r="K31" s="11">
        <v>125.785321059784</v>
      </c>
      <c r="L31" s="7">
        <v>14.8876618403004</v>
      </c>
      <c r="M31" s="4">
        <v>96.009997379182906</v>
      </c>
      <c r="N31" s="4">
        <v>155.56064474038399</v>
      </c>
      <c r="O31" s="8">
        <v>17653.1470958553</v>
      </c>
      <c r="P31" s="13">
        <v>102</v>
      </c>
      <c r="Q31" s="8">
        <v>167</v>
      </c>
      <c r="R31" s="5">
        <v>2.3304374627511</v>
      </c>
      <c r="S31" s="5">
        <v>3.3737784571256206</v>
      </c>
      <c r="T31" s="5">
        <v>0</v>
      </c>
      <c r="U31" s="5">
        <v>0</v>
      </c>
      <c r="V31" s="4">
        <v>1758.97079730531</v>
      </c>
      <c r="W31" s="13">
        <v>94</v>
      </c>
      <c r="X31" s="8">
        <v>122.575</v>
      </c>
      <c r="Y31" s="5">
        <v>2.0630994089999999</v>
      </c>
      <c r="Z31" s="5">
        <v>2.6476550320000003</v>
      </c>
      <c r="AA31" s="5">
        <v>2.2047716890000002</v>
      </c>
      <c r="AB31" s="5">
        <v>5.0603543220000002</v>
      </c>
      <c r="AC31" s="5">
        <v>0</v>
      </c>
      <c r="AD31" s="5">
        <v>0.13667644600000001</v>
      </c>
      <c r="AE31" s="5">
        <v>0</v>
      </c>
      <c r="AF31" s="5">
        <v>0.394376856</v>
      </c>
    </row>
    <row r="32" spans="1:32" x14ac:dyDescent="0.4">
      <c r="A32" s="1">
        <v>30</v>
      </c>
      <c r="B32" s="1" t="s">
        <v>65</v>
      </c>
      <c r="C32" s="1">
        <v>2009</v>
      </c>
      <c r="D32" s="8">
        <v>113</v>
      </c>
      <c r="E32" s="8">
        <v>160</v>
      </c>
      <c r="F32" s="5">
        <v>10.21069155</v>
      </c>
      <c r="G32" s="5">
        <v>1.488251166</v>
      </c>
      <c r="H32" s="5">
        <v>1.0630374469999999</v>
      </c>
      <c r="I32" s="5">
        <v>2.9833965409999998</v>
      </c>
      <c r="J32" s="4">
        <v>4218.4424997129499</v>
      </c>
      <c r="K32" s="11">
        <v>145.004052144914</v>
      </c>
      <c r="L32" s="7">
        <v>4.3385845494164403</v>
      </c>
      <c r="M32" s="4">
        <v>136.32688304608101</v>
      </c>
      <c r="N32" s="4">
        <v>153.68122124374699</v>
      </c>
      <c r="O32" s="8">
        <v>249747.65496102499</v>
      </c>
      <c r="P32" s="13">
        <v>112</v>
      </c>
      <c r="Q32" s="8">
        <v>161</v>
      </c>
      <c r="R32" s="5">
        <v>4.3650934991484203</v>
      </c>
      <c r="S32" s="5">
        <v>10.716847309647001</v>
      </c>
      <c r="T32" s="5">
        <v>0.79804411512601603</v>
      </c>
      <c r="U32" s="5">
        <v>2.04349900792888</v>
      </c>
      <c r="V32" s="4">
        <v>1788.7904693171399</v>
      </c>
      <c r="W32" s="13">
        <v>103.95</v>
      </c>
      <c r="X32" s="8">
        <v>121.05</v>
      </c>
      <c r="Y32" s="5">
        <v>4.0293339530000001</v>
      </c>
      <c r="Z32" s="5">
        <v>4.8314377620000002</v>
      </c>
      <c r="AA32" s="5">
        <v>6.5983397109999995</v>
      </c>
      <c r="AB32" s="5">
        <v>14.37291141</v>
      </c>
      <c r="AC32" s="5">
        <v>0.64900269300000002</v>
      </c>
      <c r="AD32" s="5">
        <v>0.97323707400000004</v>
      </c>
      <c r="AE32" s="5">
        <v>1.4764636849999999</v>
      </c>
      <c r="AF32" s="5">
        <v>3.037810415</v>
      </c>
    </row>
    <row r="33" spans="1:32" x14ac:dyDescent="0.4">
      <c r="A33" s="1">
        <v>31</v>
      </c>
      <c r="B33" s="1" t="s">
        <v>65</v>
      </c>
      <c r="C33" s="1">
        <v>2010</v>
      </c>
      <c r="D33" s="8">
        <v>127</v>
      </c>
      <c r="E33" s="8">
        <v>147</v>
      </c>
      <c r="F33" s="5">
        <v>12.703560090000002</v>
      </c>
      <c r="G33" s="5">
        <v>0.71009266839999996</v>
      </c>
      <c r="H33" s="5">
        <v>1.257166411</v>
      </c>
      <c r="I33" s="5">
        <v>14.93856216</v>
      </c>
      <c r="J33" s="4">
        <v>4118.77991313646</v>
      </c>
      <c r="K33" s="11">
        <v>117.657708183819</v>
      </c>
      <c r="L33" s="7">
        <v>27.628176016566201</v>
      </c>
      <c r="M33" s="4">
        <v>62.401356150686503</v>
      </c>
      <c r="N33" s="4">
        <v>172.91406021695099</v>
      </c>
      <c r="O33" s="8">
        <v>398325.11441328202</v>
      </c>
      <c r="P33" s="13">
        <v>127</v>
      </c>
      <c r="Q33" s="8">
        <v>167</v>
      </c>
      <c r="R33" s="5">
        <v>9.1722510339270311</v>
      </c>
      <c r="S33" s="5">
        <v>2.3556263554708896</v>
      </c>
      <c r="T33" s="5">
        <v>0.94521296678761801</v>
      </c>
      <c r="U33" s="5">
        <v>1.55754449345526</v>
      </c>
      <c r="V33" s="4">
        <v>1847.9441272959</v>
      </c>
      <c r="W33" s="13">
        <v>83.95</v>
      </c>
      <c r="X33" s="8">
        <v>139.05000000000001</v>
      </c>
      <c r="Y33" s="5">
        <v>8.3156855689999993</v>
      </c>
      <c r="Z33" s="5">
        <v>10.05745731</v>
      </c>
      <c r="AA33" s="5">
        <v>0.74984581109999993</v>
      </c>
      <c r="AB33" s="5">
        <v>2.1794225860000003</v>
      </c>
      <c r="AC33" s="5">
        <v>0.78725448799999997</v>
      </c>
      <c r="AD33" s="5">
        <v>1.1493534409999999</v>
      </c>
      <c r="AE33" s="5">
        <v>0.67370980800000002</v>
      </c>
      <c r="AF33" s="5">
        <v>4.304836345</v>
      </c>
    </row>
    <row r="34" spans="1:32" x14ac:dyDescent="0.4">
      <c r="A34" s="1">
        <v>32</v>
      </c>
      <c r="B34" s="1" t="s">
        <v>65</v>
      </c>
      <c r="C34" s="1">
        <v>2011</v>
      </c>
      <c r="D34" s="8">
        <v>132</v>
      </c>
      <c r="E34" s="8">
        <v>155</v>
      </c>
      <c r="F34" s="5">
        <v>9.2238359359999986</v>
      </c>
      <c r="G34" s="5">
        <v>14.083637640000003</v>
      </c>
      <c r="H34" s="5">
        <v>1.3422437199999999</v>
      </c>
      <c r="I34" s="5">
        <v>6.2349200580000002</v>
      </c>
      <c r="J34" s="4">
        <v>4021.41193023389</v>
      </c>
      <c r="K34" s="11">
        <v>140.406359143994</v>
      </c>
      <c r="L34" s="7">
        <v>4.1596905669331496</v>
      </c>
      <c r="M34" s="4">
        <v>132.08697801012801</v>
      </c>
      <c r="N34" s="4">
        <v>148.72574027786001</v>
      </c>
      <c r="O34" s="8">
        <v>428625.67422589299</v>
      </c>
      <c r="P34" s="13">
        <v>85</v>
      </c>
      <c r="Q34" s="8">
        <v>161</v>
      </c>
      <c r="R34" s="5">
        <v>3.4864228008066798</v>
      </c>
      <c r="S34" s="5">
        <v>9.5762059738892393</v>
      </c>
      <c r="T34" s="5">
        <v>1.0815547917713799</v>
      </c>
      <c r="U34" s="5">
        <v>0.61730670714857505</v>
      </c>
      <c r="V34" s="4">
        <v>1791.9526457059201</v>
      </c>
      <c r="W34" s="13">
        <v>76.95</v>
      </c>
      <c r="X34" s="8">
        <v>95.575000000000003</v>
      </c>
      <c r="Y34" s="5">
        <v>3.1397608679999998</v>
      </c>
      <c r="Z34" s="5">
        <v>3.9657471659999999</v>
      </c>
      <c r="AA34" s="5">
        <v>6.6642755049999991</v>
      </c>
      <c r="AB34" s="5">
        <v>12.174232360000001</v>
      </c>
      <c r="AC34" s="5">
        <v>0.852249331</v>
      </c>
      <c r="AD34" s="5">
        <v>1.3191274829999999</v>
      </c>
      <c r="AE34" s="5">
        <v>0.137595468</v>
      </c>
      <c r="AF34" s="5">
        <v>1.3687693999999999</v>
      </c>
    </row>
    <row r="35" spans="1:32" x14ac:dyDescent="0.4">
      <c r="A35" s="1">
        <v>33</v>
      </c>
      <c r="B35" s="1" t="s">
        <v>66</v>
      </c>
      <c r="C35" s="1">
        <v>2010</v>
      </c>
      <c r="D35" s="8">
        <v>88</v>
      </c>
      <c r="E35" s="8">
        <v>194</v>
      </c>
      <c r="F35" s="5">
        <v>4.8246835499999996</v>
      </c>
      <c r="G35" s="5">
        <v>5.6149797989999994</v>
      </c>
      <c r="H35" s="5">
        <v>5.2548251999999997E-2</v>
      </c>
      <c r="I35" s="5">
        <v>1.440529003</v>
      </c>
      <c r="J35" s="4">
        <v>2868.40255975216</v>
      </c>
      <c r="K35" s="11">
        <v>130.164835032648</v>
      </c>
      <c r="L35" s="7">
        <v>11.877121003851199</v>
      </c>
      <c r="M35" s="4">
        <v>106.410593024945</v>
      </c>
      <c r="N35" s="4">
        <v>153.91907704035</v>
      </c>
      <c r="O35" s="8">
        <v>460284.17045906303</v>
      </c>
      <c r="P35" s="13">
        <v>88</v>
      </c>
      <c r="Q35" s="8">
        <v>165</v>
      </c>
      <c r="R35" s="5">
        <v>2.7261745059330904</v>
      </c>
      <c r="S35" s="5">
        <v>8.5324752593780993</v>
      </c>
      <c r="T35" s="5">
        <v>0</v>
      </c>
      <c r="U35" s="5">
        <v>1.64927568523292</v>
      </c>
      <c r="V35" s="4">
        <v>1510.9737118768001</v>
      </c>
      <c r="W35" s="13">
        <v>84.474999999999994</v>
      </c>
      <c r="X35" s="8">
        <v>92</v>
      </c>
      <c r="Y35" s="5">
        <v>2.3678403589999997</v>
      </c>
      <c r="Z35" s="5">
        <v>3.110072272</v>
      </c>
      <c r="AA35" s="5">
        <v>6.2692287810000007</v>
      </c>
      <c r="AB35" s="5">
        <v>10.983358920000001</v>
      </c>
      <c r="AC35" s="5">
        <v>0</v>
      </c>
      <c r="AD35" s="5">
        <v>0.20493213499999999</v>
      </c>
      <c r="AE35" s="5">
        <v>1.180804564</v>
      </c>
      <c r="AF35" s="5">
        <v>2.1564816900000001</v>
      </c>
    </row>
    <row r="36" spans="1:32" x14ac:dyDescent="0.4">
      <c r="A36" s="1">
        <v>34</v>
      </c>
      <c r="B36" s="1" t="s">
        <v>67</v>
      </c>
      <c r="C36" s="1">
        <v>2009</v>
      </c>
      <c r="D36" s="8">
        <v>3</v>
      </c>
      <c r="E36" s="8">
        <v>60</v>
      </c>
      <c r="F36" s="5">
        <v>9.9115695160000001</v>
      </c>
      <c r="G36" s="5">
        <v>0.19711281619999999</v>
      </c>
      <c r="H36" s="5">
        <v>1.109075405</v>
      </c>
      <c r="I36" s="5">
        <v>4.6682033560000002</v>
      </c>
      <c r="J36" s="4">
        <v>3616.6295060112602</v>
      </c>
      <c r="K36" s="11">
        <v>158.12879572951201</v>
      </c>
      <c r="L36" s="7">
        <v>13.92537811937</v>
      </c>
      <c r="M36" s="4">
        <v>130.27803949077199</v>
      </c>
      <c r="N36" s="4">
        <v>185.979551968252</v>
      </c>
      <c r="O36" s="8">
        <v>301298.80247955403</v>
      </c>
      <c r="P36" s="13">
        <v>124</v>
      </c>
      <c r="Q36" s="8">
        <v>161</v>
      </c>
      <c r="R36" s="5">
        <v>4.5614816481592495</v>
      </c>
      <c r="S36" s="5">
        <v>7.5918945322000297</v>
      </c>
      <c r="T36" s="5">
        <v>0.97674643855862398</v>
      </c>
      <c r="U36" s="5">
        <v>0.20002582983151401</v>
      </c>
      <c r="V36" s="4">
        <v>1326.8077034938201</v>
      </c>
      <c r="W36" s="13">
        <v>102.9</v>
      </c>
      <c r="X36" s="8">
        <v>139.57499999999999</v>
      </c>
      <c r="Y36" s="5">
        <v>4.0265816709999998</v>
      </c>
      <c r="Z36" s="5">
        <v>5.1332704640000006</v>
      </c>
      <c r="AA36" s="5">
        <v>4.0526194850000001</v>
      </c>
      <c r="AB36" s="5">
        <v>13.82322769</v>
      </c>
      <c r="AC36" s="5">
        <v>0.76073405699999996</v>
      </c>
      <c r="AD36" s="5">
        <v>1.1958055540000001</v>
      </c>
      <c r="AE36" s="5">
        <v>0</v>
      </c>
      <c r="AF36" s="5">
        <v>1.07745285</v>
      </c>
    </row>
    <row r="37" spans="1:32" x14ac:dyDescent="0.4">
      <c r="A37" s="1">
        <v>35</v>
      </c>
      <c r="B37" s="1" t="s">
        <v>67</v>
      </c>
      <c r="C37" s="1">
        <v>2010</v>
      </c>
      <c r="D37" s="8">
        <v>150</v>
      </c>
      <c r="E37" s="8">
        <v>162</v>
      </c>
      <c r="F37" s="5">
        <v>11.38192383</v>
      </c>
      <c r="G37" s="5">
        <v>0.62668277169999997</v>
      </c>
      <c r="H37" s="5">
        <v>1.091826891</v>
      </c>
      <c r="I37" s="5">
        <v>13.659503770000001</v>
      </c>
      <c r="J37" s="4">
        <v>3612.0371250810499</v>
      </c>
      <c r="K37" s="11">
        <v>143.639124925494</v>
      </c>
      <c r="L37" s="7">
        <v>26.891933369999801</v>
      </c>
      <c r="M37" s="4">
        <v>89.855258185494804</v>
      </c>
      <c r="N37" s="4">
        <v>197.42299166549401</v>
      </c>
      <c r="O37" s="8">
        <v>396707.16541512503</v>
      </c>
      <c r="P37" s="13">
        <v>145</v>
      </c>
      <c r="Q37" s="8">
        <v>165</v>
      </c>
      <c r="R37" s="5">
        <v>7.4818947576231096</v>
      </c>
      <c r="S37" s="5">
        <v>14.827455311224901</v>
      </c>
      <c r="T37" s="5">
        <v>1.07398866964038</v>
      </c>
      <c r="U37" s="5">
        <v>9.7322844567046707E-2</v>
      </c>
      <c r="V37" s="4">
        <v>1333.48505162025</v>
      </c>
      <c r="W37" s="13">
        <v>31.8</v>
      </c>
      <c r="X37" s="8">
        <v>153</v>
      </c>
      <c r="Y37" s="5">
        <v>6.8666180350000001</v>
      </c>
      <c r="Z37" s="5">
        <v>8.7009785050000001</v>
      </c>
      <c r="AA37" s="5">
        <v>1.2268525749999999</v>
      </c>
      <c r="AB37" s="5">
        <v>28.127638149999996</v>
      </c>
      <c r="AC37" s="5">
        <v>0.89712907500000005</v>
      </c>
      <c r="AD37" s="5">
        <v>1.224572445</v>
      </c>
      <c r="AE37" s="5">
        <v>0</v>
      </c>
      <c r="AF37" s="5">
        <v>1.353076843</v>
      </c>
    </row>
    <row r="38" spans="1:32" x14ac:dyDescent="0.4">
      <c r="A38" s="1">
        <v>36</v>
      </c>
      <c r="B38" s="1" t="s">
        <v>67</v>
      </c>
      <c r="C38" s="1">
        <v>2011</v>
      </c>
      <c r="D38" s="8">
        <v>14</v>
      </c>
      <c r="E38" s="8">
        <v>24</v>
      </c>
      <c r="F38" s="5">
        <v>10.323752819999999</v>
      </c>
      <c r="G38" s="5">
        <v>0.42757033799999999</v>
      </c>
      <c r="H38" s="5">
        <v>1.015947487</v>
      </c>
      <c r="I38" s="5">
        <v>29.59456179</v>
      </c>
      <c r="J38" s="4">
        <v>3613.5844441765898</v>
      </c>
      <c r="K38" s="11">
        <v>167.46237274553701</v>
      </c>
      <c r="L38" s="7">
        <v>27.110908729844802</v>
      </c>
      <c r="M38" s="4">
        <v>113.24055528584699</v>
      </c>
      <c r="N38" s="4">
        <v>221.684190205227</v>
      </c>
      <c r="O38" s="8">
        <v>378517.57574829098</v>
      </c>
      <c r="P38" s="13">
        <v>80</v>
      </c>
      <c r="Q38" s="8">
        <v>173</v>
      </c>
      <c r="R38" s="5">
        <v>6.0724067901702101</v>
      </c>
      <c r="S38" s="5">
        <v>2.9155098853205801</v>
      </c>
      <c r="T38" s="5">
        <v>0.97235112164822302</v>
      </c>
      <c r="U38" s="5">
        <v>0.125636607994904</v>
      </c>
      <c r="V38" s="4">
        <v>1787.85539319501</v>
      </c>
      <c r="W38" s="13">
        <v>12.475</v>
      </c>
      <c r="X38" s="8">
        <v>151</v>
      </c>
      <c r="Y38" s="5">
        <v>5.3456499860000006</v>
      </c>
      <c r="Z38" s="5">
        <v>7.0515875550000002</v>
      </c>
      <c r="AA38" s="5">
        <v>0.59103914210000008</v>
      </c>
      <c r="AB38" s="5">
        <v>6.6531435640000005</v>
      </c>
      <c r="AC38" s="5">
        <v>0.75838281799999996</v>
      </c>
      <c r="AD38" s="5">
        <v>1.1796407099999999</v>
      </c>
      <c r="AE38" s="5">
        <v>0</v>
      </c>
      <c r="AF38" s="5">
        <v>0.88045683500000005</v>
      </c>
    </row>
    <row r="39" spans="1:32" x14ac:dyDescent="0.4">
      <c r="A39" s="1">
        <v>37</v>
      </c>
      <c r="B39" s="1" t="s">
        <v>68</v>
      </c>
      <c r="C39" s="1">
        <v>2009</v>
      </c>
      <c r="D39" s="8">
        <v>5</v>
      </c>
      <c r="E39" s="8">
        <v>21</v>
      </c>
      <c r="F39" s="5">
        <v>9.1656315919999987</v>
      </c>
      <c r="G39" s="5">
        <v>0.61034415610000003</v>
      </c>
      <c r="H39" s="5">
        <v>1.1063947359999999</v>
      </c>
      <c r="I39" s="5">
        <v>67.443697029999996</v>
      </c>
      <c r="J39" s="4">
        <v>3261.7089695393101</v>
      </c>
      <c r="K39" s="11">
        <v>159.25623882664499</v>
      </c>
      <c r="L39" s="7">
        <v>8.1971475811368908</v>
      </c>
      <c r="M39" s="4">
        <v>142.86194366437101</v>
      </c>
      <c r="N39" s="4">
        <v>175.650533988918</v>
      </c>
      <c r="O39" s="8">
        <v>335739.37140428397</v>
      </c>
      <c r="P39" s="13">
        <v>125</v>
      </c>
      <c r="Q39" s="8">
        <v>167</v>
      </c>
      <c r="R39" s="5">
        <v>3.2574146670315605</v>
      </c>
      <c r="S39" s="5">
        <v>10.6830946332572</v>
      </c>
      <c r="T39" s="5">
        <v>0.94908788488219098</v>
      </c>
      <c r="U39" s="5">
        <v>0.18564410715725699</v>
      </c>
      <c r="V39" s="4">
        <v>1379.56431596981</v>
      </c>
      <c r="W39" s="13">
        <v>120.47499999999999</v>
      </c>
      <c r="X39" s="8">
        <v>130.52500000000001</v>
      </c>
      <c r="Y39" s="5">
        <v>2.907363589</v>
      </c>
      <c r="Z39" s="5">
        <v>3.6395134760000003</v>
      </c>
      <c r="AA39" s="5">
        <v>6.7855052889999996</v>
      </c>
      <c r="AB39" s="5">
        <v>16.101995280000001</v>
      </c>
      <c r="AC39" s="5">
        <v>0.77387142099999995</v>
      </c>
      <c r="AD39" s="5">
        <v>1.1747483059999999</v>
      </c>
      <c r="AE39" s="5">
        <v>0</v>
      </c>
      <c r="AF39" s="5">
        <v>0.99604563800000001</v>
      </c>
    </row>
    <row r="40" spans="1:32" x14ac:dyDescent="0.4">
      <c r="A40" s="1">
        <v>38</v>
      </c>
      <c r="B40" s="1" t="s">
        <v>69</v>
      </c>
      <c r="C40" s="1">
        <v>2010</v>
      </c>
      <c r="D40" s="8">
        <v>105</v>
      </c>
      <c r="E40" s="8">
        <v>160</v>
      </c>
      <c r="F40" s="5">
        <v>11.13245978</v>
      </c>
      <c r="G40" s="5">
        <v>1.5279016300000001</v>
      </c>
      <c r="H40" s="5">
        <v>0.84351768000000005</v>
      </c>
      <c r="I40" s="5">
        <v>1.6196155290000001</v>
      </c>
      <c r="J40" s="4">
        <v>3199.8560544909801</v>
      </c>
      <c r="K40" s="11">
        <v>152.76230339538299</v>
      </c>
      <c r="L40" s="7">
        <v>24.361814586671301</v>
      </c>
      <c r="M40" s="4">
        <v>104.038674222041</v>
      </c>
      <c r="N40" s="4">
        <v>201.48593256872601</v>
      </c>
      <c r="O40" s="8">
        <v>568089.45361043198</v>
      </c>
      <c r="P40" s="13">
        <v>91</v>
      </c>
      <c r="Q40" s="8">
        <v>166</v>
      </c>
      <c r="R40" s="5">
        <v>7.1843553488270899</v>
      </c>
      <c r="S40" s="5">
        <v>3.4770438876540002</v>
      </c>
      <c r="T40" s="5">
        <v>0.53048242431239301</v>
      </c>
      <c r="U40" s="5">
        <v>1.13271599064072</v>
      </c>
      <c r="V40" s="4">
        <v>1223.65508725162</v>
      </c>
      <c r="W40" s="13">
        <v>66</v>
      </c>
      <c r="X40" s="8">
        <v>114</v>
      </c>
      <c r="Y40" s="5">
        <v>6.3718920130000001</v>
      </c>
      <c r="Z40" s="5">
        <v>8.6629296329999992</v>
      </c>
      <c r="AA40" s="5">
        <v>0.97535815890000011</v>
      </c>
      <c r="AB40" s="5">
        <v>7.3184967240000001</v>
      </c>
      <c r="AC40" s="5">
        <v>0.35994958599999999</v>
      </c>
      <c r="AD40" s="5">
        <v>0.72614236600000004</v>
      </c>
      <c r="AE40" s="5">
        <v>0.51844090399999998</v>
      </c>
      <c r="AF40" s="5">
        <v>2.2521672850000001</v>
      </c>
    </row>
    <row r="41" spans="1:32" x14ac:dyDescent="0.4">
      <c r="A41" s="1">
        <v>39</v>
      </c>
      <c r="B41" s="1" t="s">
        <v>69</v>
      </c>
      <c r="C41" s="1">
        <v>2011</v>
      </c>
      <c r="D41" s="8">
        <v>132</v>
      </c>
      <c r="E41" s="8">
        <v>155</v>
      </c>
      <c r="F41" s="5">
        <v>9.7851381079999982</v>
      </c>
      <c r="G41" s="5">
        <v>1.6835726019999999</v>
      </c>
      <c r="H41" s="5">
        <v>0.97879940499999996</v>
      </c>
      <c r="I41" s="5">
        <v>4.257558897</v>
      </c>
      <c r="J41" s="4">
        <v>2914.0190774552302</v>
      </c>
      <c r="K41" s="11">
        <v>158.29460779369199</v>
      </c>
      <c r="L41" s="7">
        <v>22.164877526945499</v>
      </c>
      <c r="M41" s="4">
        <v>113.964852739801</v>
      </c>
      <c r="N41" s="4">
        <v>202.624362847583</v>
      </c>
      <c r="O41" s="8">
        <v>459054.76174271898</v>
      </c>
      <c r="P41" s="13">
        <v>133</v>
      </c>
      <c r="Q41" s="8">
        <v>164</v>
      </c>
      <c r="R41" s="5">
        <v>6.33107225445168</v>
      </c>
      <c r="S41" s="5">
        <v>11.693039123894199</v>
      </c>
      <c r="T41" s="5">
        <v>0.96118121062117501</v>
      </c>
      <c r="U41" s="5">
        <v>1.5293962175526901</v>
      </c>
      <c r="V41" s="4">
        <v>1622.31253575646</v>
      </c>
      <c r="W41" s="13">
        <v>125</v>
      </c>
      <c r="X41" s="8">
        <v>139</v>
      </c>
      <c r="Y41" s="5">
        <v>5.5708179829999995</v>
      </c>
      <c r="Z41" s="5">
        <v>7.5578517610000002</v>
      </c>
      <c r="AA41" s="5">
        <v>1.375264813</v>
      </c>
      <c r="AB41" s="5">
        <v>18.694465139999998</v>
      </c>
      <c r="AC41" s="5">
        <v>0.78142209900000004</v>
      </c>
      <c r="AD41" s="5">
        <v>1.1818944410000001</v>
      </c>
      <c r="AE41" s="5">
        <v>0.66972317299999995</v>
      </c>
      <c r="AF41" s="5">
        <v>3.7282519249999999</v>
      </c>
    </row>
    <row r="42" spans="1:32" x14ac:dyDescent="0.4">
      <c r="A42" s="1">
        <v>40</v>
      </c>
      <c r="B42" s="1" t="s">
        <v>70</v>
      </c>
      <c r="C42" s="1">
        <v>2012</v>
      </c>
      <c r="D42" s="8">
        <v>121</v>
      </c>
      <c r="E42" s="8">
        <v>202</v>
      </c>
      <c r="F42" s="5">
        <v>7.866447578999999</v>
      </c>
      <c r="G42" s="5">
        <v>10.59113881</v>
      </c>
      <c r="H42" s="5">
        <v>0.87470542600000001</v>
      </c>
      <c r="I42" s="5">
        <v>1.133509101</v>
      </c>
      <c r="J42" s="4">
        <v>4191.5018237362201</v>
      </c>
      <c r="K42" s="11">
        <v>136.36118801638301</v>
      </c>
      <c r="L42" s="7">
        <v>5.9945261868569899</v>
      </c>
      <c r="M42" s="4">
        <v>124.37213564266899</v>
      </c>
      <c r="N42" s="4">
        <v>148.35024039009701</v>
      </c>
      <c r="O42" s="8">
        <v>508320.31531669601</v>
      </c>
      <c r="P42" s="13">
        <v>96</v>
      </c>
      <c r="Q42" s="8">
        <v>161</v>
      </c>
      <c r="R42" s="5">
        <v>1.41810184810233</v>
      </c>
      <c r="S42" s="5">
        <v>15.853330067629599</v>
      </c>
      <c r="T42" s="5">
        <v>0.361326864277288</v>
      </c>
      <c r="U42" s="5">
        <v>1.0509874429451</v>
      </c>
      <c r="V42" s="4">
        <v>1698.58505359592</v>
      </c>
      <c r="W42" s="13">
        <v>94</v>
      </c>
      <c r="X42" s="8">
        <v>98</v>
      </c>
      <c r="Y42" s="5">
        <v>1.3103019580000002</v>
      </c>
      <c r="Z42" s="5">
        <v>1.7075290119999997</v>
      </c>
      <c r="AA42" s="5">
        <v>12.321049499999997</v>
      </c>
      <c r="AB42" s="5">
        <v>19.925318969999999</v>
      </c>
      <c r="AC42" s="5">
        <v>0.178038628</v>
      </c>
      <c r="AD42" s="5">
        <v>0.54072567999999999</v>
      </c>
      <c r="AE42" s="5">
        <v>0.66509941299999997</v>
      </c>
      <c r="AF42" s="5">
        <v>1.5267765820000001</v>
      </c>
    </row>
    <row r="43" spans="1:32" x14ac:dyDescent="0.4">
      <c r="A43" s="1">
        <v>41</v>
      </c>
      <c r="B43" s="1" t="s">
        <v>71</v>
      </c>
      <c r="C43" s="1">
        <v>2012</v>
      </c>
      <c r="D43" s="8">
        <v>55</v>
      </c>
      <c r="E43" s="8">
        <v>202</v>
      </c>
      <c r="F43" s="5">
        <v>3.6826126619999999</v>
      </c>
      <c r="G43" s="5">
        <v>7.1582835029999998</v>
      </c>
      <c r="H43" s="5">
        <v>0.43422914699999998</v>
      </c>
      <c r="I43" s="5">
        <v>1.1059329550000001</v>
      </c>
      <c r="J43" s="4">
        <v>3977.6966089089401</v>
      </c>
      <c r="K43" s="11">
        <v>131.03486938983099</v>
      </c>
      <c r="L43" s="7">
        <v>8.8350174355052804</v>
      </c>
      <c r="M43" s="4">
        <v>113.364834518821</v>
      </c>
      <c r="N43" s="4">
        <v>148.704904260842</v>
      </c>
      <c r="O43" s="8">
        <v>482167.27158277802</v>
      </c>
      <c r="P43" s="13">
        <v>55</v>
      </c>
      <c r="Q43" s="8">
        <v>160</v>
      </c>
      <c r="R43" s="5">
        <v>2.6541679446425701</v>
      </c>
      <c r="S43" s="5">
        <v>8.1728969398904301</v>
      </c>
      <c r="T43" s="5">
        <v>0.68012413815597905</v>
      </c>
      <c r="U43" s="5">
        <v>1.1073885967586801</v>
      </c>
      <c r="V43" s="4">
        <v>1782.57140415908</v>
      </c>
      <c r="W43" s="13">
        <v>52.475000000000001</v>
      </c>
      <c r="X43" s="8">
        <v>61</v>
      </c>
      <c r="Y43" s="5">
        <v>2.3466936300000003</v>
      </c>
      <c r="Z43" s="5">
        <v>3.0383923299999998</v>
      </c>
      <c r="AA43" s="5">
        <v>6.4850022430000003</v>
      </c>
      <c r="AB43" s="5">
        <v>10.3634775</v>
      </c>
      <c r="AC43" s="5">
        <v>0.484879175</v>
      </c>
      <c r="AD43" s="5">
        <v>0.85909179700000005</v>
      </c>
      <c r="AE43" s="5">
        <v>0.61603708400000001</v>
      </c>
      <c r="AF43" s="5">
        <v>1.645144728</v>
      </c>
    </row>
    <row r="44" spans="1:32" x14ac:dyDescent="0.4">
      <c r="A44" s="1">
        <v>42</v>
      </c>
      <c r="B44" s="1" t="s">
        <v>72</v>
      </c>
      <c r="C44" s="1">
        <v>2012</v>
      </c>
      <c r="D44" s="8">
        <v>120</v>
      </c>
      <c r="E44" s="8">
        <v>145</v>
      </c>
      <c r="F44" s="5">
        <v>9.2020785790000001</v>
      </c>
      <c r="G44" s="5">
        <v>0.94017860260000008</v>
      </c>
      <c r="H44" s="5">
        <v>0.91153196000000003</v>
      </c>
      <c r="I44" s="5">
        <v>7.9014823349999999</v>
      </c>
      <c r="J44" s="4">
        <v>4261.1102900565002</v>
      </c>
      <c r="K44" s="11">
        <v>137.39317620089199</v>
      </c>
      <c r="L44" s="7">
        <v>8.6494091952077206</v>
      </c>
      <c r="M44" s="4">
        <v>120.094357810476</v>
      </c>
      <c r="N44" s="4">
        <v>154.69199459130701</v>
      </c>
      <c r="O44" s="8">
        <v>438506.51965770102</v>
      </c>
      <c r="P44" s="13">
        <v>120</v>
      </c>
      <c r="Q44" s="8">
        <v>159</v>
      </c>
      <c r="R44" s="5">
        <v>7.5635499323248094</v>
      </c>
      <c r="S44" s="5">
        <v>9.4060035202396097</v>
      </c>
      <c r="T44" s="5">
        <v>1.1912150151188099</v>
      </c>
      <c r="U44" s="5">
        <v>0.906431954111654</v>
      </c>
      <c r="V44" s="4">
        <v>1822.18666332667</v>
      </c>
      <c r="W44" s="13">
        <v>78.424999999999997</v>
      </c>
      <c r="X44" s="8">
        <v>140.05000000000001</v>
      </c>
      <c r="Y44" s="5">
        <v>6.7521323409999994</v>
      </c>
      <c r="Z44" s="5">
        <v>8.7674712350000004</v>
      </c>
      <c r="AA44" s="5">
        <v>1.3076564020000001</v>
      </c>
      <c r="AB44" s="5">
        <v>15.303483830000001</v>
      </c>
      <c r="AC44" s="5">
        <v>0.97638073299999995</v>
      </c>
      <c r="AD44" s="5">
        <v>1.393375035</v>
      </c>
      <c r="AE44" s="5">
        <v>0.120763258</v>
      </c>
      <c r="AF44" s="5">
        <v>2.0324186759999998</v>
      </c>
    </row>
    <row r="45" spans="1:32" x14ac:dyDescent="0.4">
      <c r="A45" s="1">
        <v>43</v>
      </c>
      <c r="B45" s="1" t="s">
        <v>72</v>
      </c>
      <c r="C45" s="1">
        <v>2013</v>
      </c>
      <c r="D45" s="8">
        <v>131</v>
      </c>
      <c r="E45" s="8">
        <v>202</v>
      </c>
      <c r="F45" s="5">
        <v>5.6004286509999996</v>
      </c>
      <c r="G45" s="5">
        <v>10.943185120000001</v>
      </c>
      <c r="H45" s="5">
        <v>0.958521226</v>
      </c>
      <c r="I45" s="5">
        <v>4.1949958460000003</v>
      </c>
      <c r="J45" s="4">
        <v>2351.1543112394002</v>
      </c>
      <c r="K45" s="11">
        <v>148.620646597085</v>
      </c>
      <c r="L45" s="7">
        <v>6.5983669665190199</v>
      </c>
      <c r="M45" s="4">
        <v>135.42391266404701</v>
      </c>
      <c r="N45" s="4">
        <v>161.81738053012299</v>
      </c>
      <c r="O45" s="8">
        <v>373440.92566549499</v>
      </c>
      <c r="P45" s="13">
        <v>134</v>
      </c>
      <c r="Q45" s="8">
        <v>159</v>
      </c>
      <c r="R45" s="5">
        <v>3.4706538191859897</v>
      </c>
      <c r="S45" s="5">
        <v>11.252282762167301</v>
      </c>
      <c r="T45" s="5">
        <v>0.78920750034587805</v>
      </c>
      <c r="U45" s="5">
        <v>15.0981879499423</v>
      </c>
      <c r="V45" s="4">
        <v>1470.86034788547</v>
      </c>
      <c r="W45" s="13">
        <v>130.47499999999999</v>
      </c>
      <c r="X45" s="8">
        <v>135</v>
      </c>
      <c r="Y45" s="5">
        <v>3.0159561889999997</v>
      </c>
      <c r="Z45" s="5">
        <v>4.1426422169999997</v>
      </c>
      <c r="AA45" s="5">
        <v>6.0007660010000006</v>
      </c>
      <c r="AB45" s="5">
        <v>17.447295310000001</v>
      </c>
      <c r="AC45" s="5">
        <v>0.607624846</v>
      </c>
      <c r="AD45" s="5">
        <v>1.0488686760000001</v>
      </c>
      <c r="AE45" s="5">
        <v>9.460000977</v>
      </c>
      <c r="AF45" s="5">
        <v>27.432663590000001</v>
      </c>
    </row>
    <row r="46" spans="1:32" x14ac:dyDescent="0.4">
      <c r="A46" s="1">
        <v>44</v>
      </c>
      <c r="B46" s="1" t="s">
        <v>73</v>
      </c>
      <c r="C46" s="1">
        <v>2012</v>
      </c>
      <c r="D46" s="8">
        <v>120</v>
      </c>
      <c r="E46" s="8">
        <v>146</v>
      </c>
      <c r="F46" s="5">
        <v>10.952001810000001</v>
      </c>
      <c r="G46" s="5">
        <v>0.90440306000000004</v>
      </c>
      <c r="H46" s="5">
        <v>1.5531827949999999</v>
      </c>
      <c r="I46" s="5">
        <v>3.4135333659999998</v>
      </c>
      <c r="J46" s="4">
        <v>4180.6328605971103</v>
      </c>
      <c r="K46" s="11">
        <v>129.614872191426</v>
      </c>
      <c r="L46" s="7">
        <v>7.5368769583399304</v>
      </c>
      <c r="M46" s="4">
        <v>114.541118274746</v>
      </c>
      <c r="N46" s="4">
        <v>144.68862610810601</v>
      </c>
      <c r="O46" s="8">
        <v>401233.03488255199</v>
      </c>
      <c r="P46" s="13">
        <v>70</v>
      </c>
      <c r="Q46" s="8">
        <v>161</v>
      </c>
      <c r="R46" s="5">
        <v>7.12501419296661</v>
      </c>
      <c r="S46" s="5">
        <v>4.6395037400079397</v>
      </c>
      <c r="T46" s="5">
        <v>1.1329661373085</v>
      </c>
      <c r="U46" s="5">
        <v>0.81698168936528504</v>
      </c>
      <c r="V46" s="4">
        <v>1839.1094396389501</v>
      </c>
      <c r="W46" s="13">
        <v>25.375</v>
      </c>
      <c r="X46" s="8">
        <v>91.525000000000006</v>
      </c>
      <c r="Y46" s="5">
        <v>6.4538170170000004</v>
      </c>
      <c r="Z46" s="5">
        <v>8.0708569109999999</v>
      </c>
      <c r="AA46" s="5">
        <v>1.6712355749999999</v>
      </c>
      <c r="AB46" s="5">
        <v>8.0355068420000002</v>
      </c>
      <c r="AC46" s="5">
        <v>0.91316641200000004</v>
      </c>
      <c r="AD46" s="5">
        <v>1.305790955</v>
      </c>
      <c r="AE46" s="5">
        <v>0.36790119700000001</v>
      </c>
      <c r="AF46" s="5">
        <v>1.4631618959999999</v>
      </c>
    </row>
    <row r="47" spans="1:32" x14ac:dyDescent="0.4">
      <c r="A47" s="1">
        <v>45</v>
      </c>
      <c r="B47" s="1" t="s">
        <v>74</v>
      </c>
      <c r="C47" s="1">
        <v>2012</v>
      </c>
      <c r="D47" s="8">
        <v>122</v>
      </c>
      <c r="E47" s="8">
        <v>147</v>
      </c>
      <c r="F47" s="5">
        <v>7.7095303939999997</v>
      </c>
      <c r="G47" s="5">
        <v>0.62305832790000004</v>
      </c>
      <c r="H47" s="5">
        <v>0.91806036599999996</v>
      </c>
      <c r="I47" s="5">
        <v>3.9736714709999998</v>
      </c>
      <c r="J47" s="4">
        <v>4087.2263249764701</v>
      </c>
      <c r="K47" s="11">
        <v>140.880965541873</v>
      </c>
      <c r="L47" s="7">
        <v>14.0707944177481</v>
      </c>
      <c r="M47" s="4">
        <v>112.739376706377</v>
      </c>
      <c r="N47" s="4">
        <v>169.022554377369</v>
      </c>
      <c r="O47" s="8">
        <v>305251.05227647</v>
      </c>
      <c r="P47" s="13">
        <v>77</v>
      </c>
      <c r="Q47" s="8">
        <v>165</v>
      </c>
      <c r="R47" s="5">
        <v>3.3791872391893301</v>
      </c>
      <c r="S47" s="5">
        <v>4.3233514329896998</v>
      </c>
      <c r="T47" s="5">
        <v>0.51757694308157698</v>
      </c>
      <c r="U47" s="5">
        <v>1.15481602650143</v>
      </c>
      <c r="V47" s="4">
        <v>1770.3600949092399</v>
      </c>
      <c r="W47" s="13">
        <v>64.474999999999994</v>
      </c>
      <c r="X47" s="8">
        <v>84.525000000000006</v>
      </c>
      <c r="Y47" s="5">
        <v>3.045507325</v>
      </c>
      <c r="Z47" s="5">
        <v>3.7838938230000001</v>
      </c>
      <c r="AA47" s="5">
        <v>2.4699055780000001</v>
      </c>
      <c r="AB47" s="5">
        <v>5.6900504109999996</v>
      </c>
      <c r="AC47" s="5">
        <v>0.357748554</v>
      </c>
      <c r="AD47" s="5">
        <v>0.70164898399999998</v>
      </c>
      <c r="AE47" s="5">
        <v>0.64942489699999995</v>
      </c>
      <c r="AF47" s="5">
        <v>1.751882876</v>
      </c>
    </row>
    <row r="48" spans="1:32" x14ac:dyDescent="0.4">
      <c r="A48" s="1">
        <v>46</v>
      </c>
      <c r="B48" s="1" t="s">
        <v>75</v>
      </c>
      <c r="C48" s="1">
        <v>2012</v>
      </c>
      <c r="D48" s="8">
        <v>123</v>
      </c>
      <c r="E48" s="8">
        <v>154</v>
      </c>
      <c r="F48" s="5">
        <v>9.3082352359999998</v>
      </c>
      <c r="G48" s="5">
        <v>0.9246540740000001</v>
      </c>
      <c r="H48" s="5">
        <v>1.306472343</v>
      </c>
      <c r="I48" s="5">
        <v>8.8281555859999994</v>
      </c>
      <c r="J48" s="4">
        <v>4207.8786360243403</v>
      </c>
      <c r="K48" s="11">
        <v>144.10310878312001</v>
      </c>
      <c r="L48" s="7">
        <v>11.5710381205689</v>
      </c>
      <c r="M48" s="4">
        <v>120.96103254198199</v>
      </c>
      <c r="N48" s="4">
        <v>167.24518502425801</v>
      </c>
      <c r="O48" s="8">
        <v>408304.266520267</v>
      </c>
      <c r="P48" s="13">
        <v>123</v>
      </c>
      <c r="Q48" s="8">
        <v>160</v>
      </c>
      <c r="R48" s="5">
        <v>5.8391870825709402</v>
      </c>
      <c r="S48" s="5">
        <v>6.934779681156531</v>
      </c>
      <c r="T48" s="5">
        <v>1.3375027675422899</v>
      </c>
      <c r="U48" s="5">
        <v>3.8822960572079199</v>
      </c>
      <c r="V48" s="4">
        <v>1763.22336324413</v>
      </c>
      <c r="W48" s="13">
        <v>114.95</v>
      </c>
      <c r="X48" s="8">
        <v>132</v>
      </c>
      <c r="Y48" s="5">
        <v>5.2809104719999995</v>
      </c>
      <c r="Z48" s="5">
        <v>6.811163402</v>
      </c>
      <c r="AA48" s="5">
        <v>0.6824669403000001</v>
      </c>
      <c r="AB48" s="5">
        <v>12.125544180000002</v>
      </c>
      <c r="AC48" s="5">
        <v>1.116725229</v>
      </c>
      <c r="AD48" s="5">
        <v>1.497814843</v>
      </c>
      <c r="AE48" s="5">
        <v>2.2634808789999998</v>
      </c>
      <c r="AF48" s="5">
        <v>7.3357382549999999</v>
      </c>
    </row>
    <row r="49" spans="1:32" x14ac:dyDescent="0.4">
      <c r="A49" s="1">
        <v>47</v>
      </c>
      <c r="B49" s="1" t="s">
        <v>76</v>
      </c>
      <c r="C49" s="1">
        <v>2012</v>
      </c>
      <c r="D49" s="8">
        <v>123</v>
      </c>
      <c r="E49" s="8">
        <v>151</v>
      </c>
      <c r="F49" s="5">
        <v>10.814955540000001</v>
      </c>
      <c r="G49" s="5">
        <v>1.0791451999999999</v>
      </c>
      <c r="H49" s="5">
        <v>1.1417100549999999</v>
      </c>
      <c r="I49" s="5">
        <v>8.1967755479999997</v>
      </c>
      <c r="J49" s="4">
        <v>4287.7400846790097</v>
      </c>
      <c r="K49" s="11">
        <v>138.48925207902801</v>
      </c>
      <c r="L49" s="7">
        <v>6.7812755512427696</v>
      </c>
      <c r="M49" s="4">
        <v>124.92670097654199</v>
      </c>
      <c r="N49" s="4">
        <v>152.05180318151301</v>
      </c>
      <c r="O49" s="8">
        <v>422580.34826241998</v>
      </c>
      <c r="P49" s="13">
        <v>122</v>
      </c>
      <c r="Q49" s="8">
        <v>175</v>
      </c>
      <c r="R49" s="5">
        <v>6.9223044462773888</v>
      </c>
      <c r="S49" s="5">
        <v>9.6051859610520403</v>
      </c>
      <c r="T49" s="5">
        <v>0.92150199116794296</v>
      </c>
      <c r="U49" s="5">
        <v>0.864492709245406</v>
      </c>
      <c r="V49" s="4">
        <v>2017.86448345593</v>
      </c>
      <c r="W49" s="13">
        <v>102.95</v>
      </c>
      <c r="X49" s="8">
        <v>139.57499999999999</v>
      </c>
      <c r="Y49" s="5">
        <v>6.3693568800000007</v>
      </c>
      <c r="Z49" s="5">
        <v>7.9243965260000007</v>
      </c>
      <c r="AA49" s="5">
        <v>1.4619898530000002</v>
      </c>
      <c r="AB49" s="5">
        <v>14.485731829999999</v>
      </c>
      <c r="AC49" s="5">
        <v>0.76189035199999999</v>
      </c>
      <c r="AD49" s="5">
        <v>1.095634907</v>
      </c>
      <c r="AE49" s="5">
        <v>0.18068277899999999</v>
      </c>
      <c r="AF49" s="5">
        <v>2.015792647</v>
      </c>
    </row>
    <row r="50" spans="1:32" x14ac:dyDescent="0.4">
      <c r="A50" s="1">
        <v>48</v>
      </c>
      <c r="B50" s="1" t="s">
        <v>77</v>
      </c>
      <c r="C50" s="1">
        <v>2012</v>
      </c>
      <c r="D50" s="8">
        <v>79</v>
      </c>
      <c r="E50" s="8">
        <v>157</v>
      </c>
      <c r="F50" s="5">
        <v>9.4266523240000009</v>
      </c>
      <c r="G50" s="5">
        <v>1.850741465</v>
      </c>
      <c r="H50" s="5">
        <v>0.94017458300000001</v>
      </c>
      <c r="I50" s="5">
        <v>1.3147707829999999</v>
      </c>
      <c r="J50" s="4">
        <v>4273.2902831054498</v>
      </c>
      <c r="K50" s="11">
        <v>128.034154513895</v>
      </c>
      <c r="L50" s="7">
        <v>5.0629396682638497</v>
      </c>
      <c r="M50" s="4">
        <v>117.908275177367</v>
      </c>
      <c r="N50" s="4">
        <v>138.16003385042299</v>
      </c>
      <c r="O50" s="8">
        <v>353812.79854512401</v>
      </c>
      <c r="P50" s="13">
        <v>80</v>
      </c>
      <c r="Q50" s="8">
        <v>158</v>
      </c>
      <c r="R50" s="5">
        <v>4.9959200740873202</v>
      </c>
      <c r="S50" s="5">
        <v>6.8377713463463392</v>
      </c>
      <c r="T50" s="5">
        <v>0.93586769240207002</v>
      </c>
      <c r="U50" s="5">
        <v>1.2000225788760099</v>
      </c>
      <c r="V50" s="4">
        <v>1775.4404731966399</v>
      </c>
      <c r="W50" s="13">
        <v>75</v>
      </c>
      <c r="X50" s="8">
        <v>92.575000000000003</v>
      </c>
      <c r="Y50" s="5">
        <v>4.4022780400000006</v>
      </c>
      <c r="Z50" s="5">
        <v>5.5422768060000003</v>
      </c>
      <c r="AA50" s="5">
        <v>4.8286691670000002</v>
      </c>
      <c r="AB50" s="5">
        <v>9.7123297139999991</v>
      </c>
      <c r="AC50" s="5">
        <v>0.761099148</v>
      </c>
      <c r="AD50" s="5">
        <v>1.105940092</v>
      </c>
      <c r="AE50" s="5">
        <v>0.64696715500000002</v>
      </c>
      <c r="AF50" s="5">
        <v>2.1089425620000002</v>
      </c>
    </row>
    <row r="51" spans="1:32" x14ac:dyDescent="0.4">
      <c r="A51" s="1">
        <v>49</v>
      </c>
      <c r="B51" s="1" t="s">
        <v>77</v>
      </c>
      <c r="C51" s="1">
        <v>2013</v>
      </c>
      <c r="D51" s="8">
        <v>123</v>
      </c>
      <c r="E51" s="8">
        <v>202</v>
      </c>
      <c r="F51" s="5">
        <v>4.2899803380000003</v>
      </c>
      <c r="G51" s="5">
        <v>12.6193761</v>
      </c>
      <c r="H51" s="5">
        <v>0.23446373600000001</v>
      </c>
      <c r="I51" s="5">
        <v>1.7699124209999999</v>
      </c>
      <c r="J51" s="4">
        <v>2815.67589409741</v>
      </c>
      <c r="K51" s="11">
        <v>142.925294567039</v>
      </c>
      <c r="L51" s="7">
        <v>2.6173442494544998</v>
      </c>
      <c r="M51" s="4">
        <v>137.69060606812999</v>
      </c>
      <c r="N51" s="4">
        <v>148.15998306594801</v>
      </c>
      <c r="O51" s="8">
        <v>339573.47818487103</v>
      </c>
      <c r="P51" s="13">
        <v>123</v>
      </c>
      <c r="Q51" s="8">
        <v>163</v>
      </c>
      <c r="R51" s="5">
        <v>1.27323646661417</v>
      </c>
      <c r="S51" s="5">
        <v>18.231823007667202</v>
      </c>
      <c r="T51" s="5">
        <v>0</v>
      </c>
      <c r="U51" s="5">
        <v>1.93147637808937</v>
      </c>
      <c r="V51" s="4">
        <v>1692.9706399686099</v>
      </c>
      <c r="W51" s="13">
        <v>122.47499999999999</v>
      </c>
      <c r="X51" s="8">
        <v>124</v>
      </c>
      <c r="Y51" s="5">
        <v>1.153972284</v>
      </c>
      <c r="Z51" s="5">
        <v>1.5982192290000001</v>
      </c>
      <c r="AA51" s="5">
        <v>13.407311770000002</v>
      </c>
      <c r="AB51" s="5">
        <v>24.342356580000001</v>
      </c>
      <c r="AC51" s="5">
        <v>0</v>
      </c>
      <c r="AD51" s="5">
        <v>0.15461597299999999</v>
      </c>
      <c r="AE51" s="5">
        <v>1.3522994909999999</v>
      </c>
      <c r="AF51" s="5">
        <v>2.8441430830000001</v>
      </c>
    </row>
    <row r="52" spans="1:32" x14ac:dyDescent="0.4">
      <c r="A52" s="1">
        <v>50</v>
      </c>
      <c r="B52" s="1" t="s">
        <v>78</v>
      </c>
      <c r="C52" s="1">
        <v>2012</v>
      </c>
      <c r="D52" s="8">
        <v>122</v>
      </c>
      <c r="E52" s="8">
        <v>152</v>
      </c>
      <c r="F52" s="5">
        <v>10.402163730000002</v>
      </c>
      <c r="G52" s="5">
        <v>1.1092587549999999</v>
      </c>
      <c r="H52" s="5">
        <v>1.234387404</v>
      </c>
      <c r="I52" s="5">
        <v>4.2594924159999996</v>
      </c>
      <c r="J52" s="4">
        <v>4268.3578845517404</v>
      </c>
      <c r="K52" s="11">
        <v>133.62879540810201</v>
      </c>
      <c r="L52" s="7">
        <v>6.737517648971</v>
      </c>
      <c r="M52" s="4">
        <v>120.15376011015999</v>
      </c>
      <c r="N52" s="4">
        <v>147.10383070604399</v>
      </c>
      <c r="O52" s="8">
        <v>394238.22226013901</v>
      </c>
      <c r="P52" s="13">
        <v>121</v>
      </c>
      <c r="Q52" s="8">
        <v>159</v>
      </c>
      <c r="R52" s="5">
        <v>6.7028255309493598</v>
      </c>
      <c r="S52" s="5">
        <v>9.8797336168411096</v>
      </c>
      <c r="T52" s="5">
        <v>1.18549127013252</v>
      </c>
      <c r="U52" s="5">
        <v>1.7431896767013799</v>
      </c>
      <c r="V52" s="4">
        <v>1798.26206056708</v>
      </c>
      <c r="W52" s="13">
        <v>111.9</v>
      </c>
      <c r="X52" s="8">
        <v>131.05000000000001</v>
      </c>
      <c r="Y52" s="5">
        <v>6.0558686220000002</v>
      </c>
      <c r="Z52" s="5">
        <v>7.5235774950000005</v>
      </c>
      <c r="AA52" s="5">
        <v>1.1112887119999999</v>
      </c>
      <c r="AB52" s="5">
        <v>16.43386404</v>
      </c>
      <c r="AC52" s="5">
        <v>0.93207453600000001</v>
      </c>
      <c r="AD52" s="5">
        <v>1.382869672</v>
      </c>
      <c r="AE52" s="5">
        <v>0.67553789900000005</v>
      </c>
      <c r="AF52" s="5">
        <v>3.6855106910000002</v>
      </c>
    </row>
    <row r="53" spans="1:32" x14ac:dyDescent="0.4">
      <c r="A53" s="1">
        <v>51</v>
      </c>
      <c r="B53" s="1" t="s">
        <v>78</v>
      </c>
      <c r="C53" s="1">
        <v>2014</v>
      </c>
      <c r="D53" s="8">
        <v>110</v>
      </c>
      <c r="E53" s="8">
        <v>202</v>
      </c>
      <c r="F53" s="5">
        <v>5.1233857260000004</v>
      </c>
      <c r="G53" s="5">
        <v>12.777990299999999</v>
      </c>
      <c r="H53" s="5">
        <v>0.72228082400000004</v>
      </c>
      <c r="I53" s="5">
        <v>1.2072834750000001</v>
      </c>
      <c r="J53" s="4">
        <v>2056.65022383613</v>
      </c>
      <c r="K53" s="11">
        <v>129.65876333662601</v>
      </c>
      <c r="L53" s="7">
        <v>5.0365377760803201</v>
      </c>
      <c r="M53" s="4">
        <v>119.58568778446499</v>
      </c>
      <c r="N53" s="4">
        <v>139.731838888787</v>
      </c>
      <c r="O53" s="8">
        <v>508637.48150155199</v>
      </c>
      <c r="P53" s="13">
        <v>108</v>
      </c>
      <c r="Q53" s="8">
        <v>160</v>
      </c>
      <c r="R53" s="5">
        <v>3.1203957506653399</v>
      </c>
      <c r="S53" s="5">
        <v>15.748580707622203</v>
      </c>
      <c r="T53" s="5">
        <v>0.82850417772687501</v>
      </c>
      <c r="U53" s="5">
        <v>2.1857623215567501</v>
      </c>
      <c r="V53" s="4">
        <v>1247.4969798222501</v>
      </c>
      <c r="W53" s="13">
        <v>106</v>
      </c>
      <c r="X53" s="8">
        <v>112.52500000000001</v>
      </c>
      <c r="Y53" s="5">
        <v>2.6419962479999999</v>
      </c>
      <c r="Z53" s="5">
        <v>3.7197768359999999</v>
      </c>
      <c r="AA53" s="5">
        <v>11.409424829999999</v>
      </c>
      <c r="AB53" s="5">
        <v>22.33031639</v>
      </c>
      <c r="AC53" s="5">
        <v>0.49845135200000001</v>
      </c>
      <c r="AD53" s="5">
        <v>1.131338336</v>
      </c>
      <c r="AE53" s="5">
        <v>1.455825242</v>
      </c>
      <c r="AF53" s="5">
        <v>3.5504610410000002</v>
      </c>
    </row>
    <row r="54" spans="1:32" x14ac:dyDescent="0.4">
      <c r="A54" s="1">
        <v>52</v>
      </c>
      <c r="B54" s="1" t="s">
        <v>79</v>
      </c>
      <c r="C54" s="1">
        <v>2012</v>
      </c>
      <c r="D54" s="8">
        <v>119</v>
      </c>
      <c r="E54" s="8">
        <v>156</v>
      </c>
      <c r="F54" s="5">
        <v>7.3893321400000005</v>
      </c>
      <c r="G54" s="5">
        <v>0.80729412239999998</v>
      </c>
      <c r="H54" s="5">
        <v>0.99554975000000001</v>
      </c>
      <c r="I54" s="5">
        <v>7.9790331920000002</v>
      </c>
      <c r="J54" s="4">
        <v>3799.5207102515501</v>
      </c>
      <c r="K54" s="11">
        <v>155.234324892079</v>
      </c>
      <c r="L54" s="7">
        <v>21.2197742704668</v>
      </c>
      <c r="M54" s="4">
        <v>112.794776351146</v>
      </c>
      <c r="N54" s="4">
        <v>197.673873433013</v>
      </c>
      <c r="O54" s="8">
        <v>396277.08869862498</v>
      </c>
      <c r="P54" s="13">
        <v>118</v>
      </c>
      <c r="Q54" s="8">
        <v>168</v>
      </c>
      <c r="R54" s="5">
        <v>6.1282468472198399</v>
      </c>
      <c r="S54" s="5">
        <v>1.58876956530168</v>
      </c>
      <c r="T54" s="5">
        <v>1.3589474117609901</v>
      </c>
      <c r="U54" s="5">
        <v>1.7851462248084</v>
      </c>
      <c r="V54" s="4">
        <v>1846.9984150795201</v>
      </c>
      <c r="W54" s="13">
        <v>72.075000000000003</v>
      </c>
      <c r="X54" s="8">
        <v>136.57499999999999</v>
      </c>
      <c r="Y54" s="5">
        <v>5.4667836980000004</v>
      </c>
      <c r="Z54" s="5">
        <v>6.9320364219999995</v>
      </c>
      <c r="AA54" s="5">
        <v>0.39676113479999997</v>
      </c>
      <c r="AB54" s="5">
        <v>3.7810551520000004</v>
      </c>
      <c r="AC54" s="5">
        <v>1.1374996930000001</v>
      </c>
      <c r="AD54" s="5">
        <v>1.5715731500000001</v>
      </c>
      <c r="AE54" s="5">
        <v>0.91533161900000004</v>
      </c>
      <c r="AF54" s="5">
        <v>4.1074965429999999</v>
      </c>
    </row>
    <row r="55" spans="1:32" x14ac:dyDescent="0.4">
      <c r="A55" s="1">
        <v>53</v>
      </c>
      <c r="B55" s="1" t="s">
        <v>80</v>
      </c>
      <c r="C55" s="1">
        <v>2012</v>
      </c>
      <c r="D55" s="8">
        <v>84</v>
      </c>
      <c r="E55" s="8">
        <v>146</v>
      </c>
      <c r="F55" s="5">
        <v>9.003510619</v>
      </c>
      <c r="G55" s="5">
        <v>1.8772763159999999</v>
      </c>
      <c r="H55" s="5">
        <v>0.60608711000000004</v>
      </c>
      <c r="I55" s="5">
        <v>3.2499551200000001</v>
      </c>
      <c r="J55" s="4">
        <v>3075.9073086983799</v>
      </c>
      <c r="K55" s="11">
        <v>130.95729909207199</v>
      </c>
      <c r="L55" s="7">
        <v>6.8848064080539704</v>
      </c>
      <c r="M55" s="4">
        <v>117.187686275964</v>
      </c>
      <c r="N55" s="4">
        <v>144.72691190818</v>
      </c>
      <c r="O55" s="8">
        <v>522298.121591506</v>
      </c>
      <c r="P55" s="13">
        <v>60</v>
      </c>
      <c r="Q55" s="8">
        <v>159</v>
      </c>
      <c r="R55" s="5">
        <v>2.5407275538635399</v>
      </c>
      <c r="S55" s="5">
        <v>10.4389577742493</v>
      </c>
      <c r="T55" s="5">
        <v>0.68772657611830001</v>
      </c>
      <c r="U55" s="5">
        <v>0.75329199492276</v>
      </c>
      <c r="V55" s="4">
        <v>1566.50745132624</v>
      </c>
      <c r="W55" s="13">
        <v>56.424999999999997</v>
      </c>
      <c r="X55" s="8">
        <v>64</v>
      </c>
      <c r="Y55" s="5">
        <v>2.2584362059999998</v>
      </c>
      <c r="Z55" s="5">
        <v>2.9810482900000004</v>
      </c>
      <c r="AA55" s="5">
        <v>7.454410418000001</v>
      </c>
      <c r="AB55" s="5">
        <v>13.13993969</v>
      </c>
      <c r="AC55" s="5">
        <v>0.475925932</v>
      </c>
      <c r="AD55" s="5">
        <v>0.92632734299999997</v>
      </c>
      <c r="AE55" s="5">
        <v>0.32224221400000003</v>
      </c>
      <c r="AF55" s="5">
        <v>1.33634707</v>
      </c>
    </row>
    <row r="56" spans="1:32" x14ac:dyDescent="0.4">
      <c r="A56" s="1">
        <v>54</v>
      </c>
      <c r="B56" s="1" t="s">
        <v>80</v>
      </c>
      <c r="C56" s="1">
        <v>2014</v>
      </c>
      <c r="D56" s="8">
        <v>109</v>
      </c>
      <c r="E56" s="8">
        <v>189</v>
      </c>
      <c r="F56" s="5">
        <v>4.6755633479999998</v>
      </c>
      <c r="G56" s="5">
        <v>14.63651902</v>
      </c>
      <c r="H56" s="5">
        <v>0.56597328599999996</v>
      </c>
      <c r="I56" s="5">
        <v>1.6840952520000001</v>
      </c>
      <c r="J56" s="4">
        <v>1832.8023308745701</v>
      </c>
      <c r="K56" s="11">
        <v>136.47830746587201</v>
      </c>
      <c r="L56" s="7">
        <v>7.1067304242001796</v>
      </c>
      <c r="M56" s="4">
        <v>122.26484661747099</v>
      </c>
      <c r="N56" s="4">
        <v>150.691768314272</v>
      </c>
      <c r="O56" s="8">
        <v>628972.08474763494</v>
      </c>
      <c r="P56" s="13">
        <v>109</v>
      </c>
      <c r="Q56" s="8">
        <v>160</v>
      </c>
      <c r="R56" s="5">
        <v>4.458413489190419</v>
      </c>
      <c r="S56" s="5">
        <v>15.949097912238001</v>
      </c>
      <c r="T56" s="5">
        <v>0.77548970474569401</v>
      </c>
      <c r="U56" s="5">
        <v>2.4797456779854499</v>
      </c>
      <c r="V56" s="4">
        <v>1212.5175092007401</v>
      </c>
      <c r="W56" s="13">
        <v>106.47499999999999</v>
      </c>
      <c r="X56" s="8">
        <v>127.15</v>
      </c>
      <c r="Y56" s="5">
        <v>3.7667355130000004</v>
      </c>
      <c r="Z56" s="5">
        <v>5.3242446460000004</v>
      </c>
      <c r="AA56" s="5">
        <v>8.3605657019999988</v>
      </c>
      <c r="AB56" s="5">
        <v>23.607418750000001</v>
      </c>
      <c r="AC56" s="5">
        <v>0.55751923599999997</v>
      </c>
      <c r="AD56" s="5">
        <v>1.03340481</v>
      </c>
      <c r="AE56" s="5">
        <v>1.4720959179999999</v>
      </c>
      <c r="AF56" s="5">
        <v>4.2159173040000004</v>
      </c>
    </row>
    <row r="57" spans="1:32" x14ac:dyDescent="0.4">
      <c r="A57" s="1">
        <v>55</v>
      </c>
      <c r="B57" s="1" t="s">
        <v>81</v>
      </c>
      <c r="C57" s="1">
        <v>2012</v>
      </c>
      <c r="D57" s="8">
        <v>127</v>
      </c>
      <c r="E57" s="8">
        <v>166</v>
      </c>
      <c r="F57" s="5">
        <v>8.9618571169999992</v>
      </c>
      <c r="G57" s="5">
        <v>1.7648676139999999</v>
      </c>
      <c r="H57" s="5">
        <v>0.78705633399999997</v>
      </c>
      <c r="I57" s="5">
        <v>3.51744718</v>
      </c>
      <c r="J57" s="4">
        <v>4195.6465208228901</v>
      </c>
      <c r="K57" s="11">
        <v>158.37720040591299</v>
      </c>
      <c r="L57" s="7">
        <v>15.4552502133805</v>
      </c>
      <c r="M57" s="4">
        <v>127.466699979152</v>
      </c>
      <c r="N57" s="4">
        <v>189.28770083267401</v>
      </c>
      <c r="O57" s="8">
        <v>493745.039991592</v>
      </c>
      <c r="P57" s="13">
        <v>129</v>
      </c>
      <c r="Q57" s="8">
        <v>168</v>
      </c>
      <c r="R57" s="5">
        <v>2.9982511931237998</v>
      </c>
      <c r="S57" s="5">
        <v>9.8381983910052213</v>
      </c>
      <c r="T57" s="5">
        <v>0.46158848708473299</v>
      </c>
      <c r="U57" s="5">
        <v>3.1610440381857998</v>
      </c>
      <c r="V57" s="4">
        <v>1811.9980113361501</v>
      </c>
      <c r="W57" s="13">
        <v>125.95</v>
      </c>
      <c r="X57" s="8">
        <v>132</v>
      </c>
      <c r="Y57" s="5">
        <v>2.7493222859999999</v>
      </c>
      <c r="Z57" s="5">
        <v>3.3581300230000002</v>
      </c>
      <c r="AA57" s="5">
        <v>6.0556819390000003</v>
      </c>
      <c r="AB57" s="5">
        <v>13.805649079999998</v>
      </c>
      <c r="AC57" s="5">
        <v>0.29201632500000002</v>
      </c>
      <c r="AD57" s="5">
        <v>0.68170456700000004</v>
      </c>
      <c r="AE57" s="5">
        <v>2.1385727750000001</v>
      </c>
      <c r="AF57" s="5">
        <v>4.9421744360000002</v>
      </c>
    </row>
    <row r="58" spans="1:32" x14ac:dyDescent="0.4">
      <c r="A58" s="1">
        <v>56</v>
      </c>
      <c r="B58" s="1" t="s">
        <v>82</v>
      </c>
      <c r="C58" s="1">
        <v>2012</v>
      </c>
      <c r="D58" s="8">
        <v>126</v>
      </c>
      <c r="E58" s="8">
        <v>202</v>
      </c>
      <c r="F58" s="5">
        <v>8.3045313650000008</v>
      </c>
      <c r="G58" s="5">
        <v>7.9731910360000002</v>
      </c>
      <c r="H58" s="5">
        <v>1.1801393229999999</v>
      </c>
      <c r="I58" s="5">
        <v>1.537867104</v>
      </c>
      <c r="J58" s="4">
        <v>3766.8036826404</v>
      </c>
      <c r="K58" s="11">
        <v>144.984445119177</v>
      </c>
      <c r="L58" s="7">
        <v>6.1550486659382901</v>
      </c>
      <c r="M58" s="4">
        <v>132.67434778730001</v>
      </c>
      <c r="N58" s="4">
        <v>157.29454245105299</v>
      </c>
      <c r="O58" s="8">
        <v>354245.91779581999</v>
      </c>
      <c r="P58" s="13">
        <v>125</v>
      </c>
      <c r="Q58" s="8">
        <v>162</v>
      </c>
      <c r="R58" s="5">
        <v>1.5961760530389399</v>
      </c>
      <c r="S58" s="5">
        <v>17.521963822129301</v>
      </c>
      <c r="T58" s="5">
        <v>0</v>
      </c>
      <c r="U58" s="5">
        <v>2.8341938350888598</v>
      </c>
      <c r="V58" s="4">
        <v>1285.94024150416</v>
      </c>
      <c r="W58" s="13">
        <v>124</v>
      </c>
      <c r="X58" s="8">
        <v>126</v>
      </c>
      <c r="Y58" s="5">
        <v>1.419999207</v>
      </c>
      <c r="Z58" s="5">
        <v>1.8780613219999998</v>
      </c>
      <c r="AA58" s="5">
        <v>11.2927014</v>
      </c>
      <c r="AB58" s="5">
        <v>24.83891131</v>
      </c>
      <c r="AC58" s="5">
        <v>0</v>
      </c>
      <c r="AD58" s="5">
        <v>0.200600268</v>
      </c>
      <c r="AE58" s="5">
        <v>1.944058882</v>
      </c>
      <c r="AF58" s="5">
        <v>4.325031396</v>
      </c>
    </row>
    <row r="59" spans="1:32" x14ac:dyDescent="0.4">
      <c r="A59" s="1">
        <v>57</v>
      </c>
      <c r="B59" s="1" t="s">
        <v>82</v>
      </c>
      <c r="C59" s="1">
        <v>2013</v>
      </c>
      <c r="D59" s="8">
        <v>132</v>
      </c>
      <c r="E59" s="8">
        <v>161</v>
      </c>
      <c r="F59" s="5">
        <v>5.4769759420000002</v>
      </c>
      <c r="G59" s="5">
        <v>19.92690271</v>
      </c>
      <c r="H59" s="5">
        <v>0.90822684600000003</v>
      </c>
      <c r="I59" s="5">
        <v>8.299479152</v>
      </c>
      <c r="J59" s="4">
        <v>1909.3579648948601</v>
      </c>
      <c r="K59" s="11">
        <v>145.31267222486699</v>
      </c>
      <c r="L59" s="7">
        <v>5.15008167909206</v>
      </c>
      <c r="M59" s="4">
        <v>135.012508866682</v>
      </c>
      <c r="N59" s="4">
        <v>155.61283558305101</v>
      </c>
      <c r="O59" s="8">
        <v>491346.17011764302</v>
      </c>
      <c r="P59" s="13">
        <v>128</v>
      </c>
      <c r="Q59" s="8">
        <v>161</v>
      </c>
      <c r="R59" s="5">
        <v>3.9132223747824502</v>
      </c>
      <c r="S59" s="5">
        <v>18.882349371723897</v>
      </c>
      <c r="T59" s="5">
        <v>0.78601640466114597</v>
      </c>
      <c r="U59" s="5">
        <v>7.2831798396748804</v>
      </c>
      <c r="V59" s="4">
        <v>1450.4993181857899</v>
      </c>
      <c r="W59" s="13">
        <v>125</v>
      </c>
      <c r="X59" s="8">
        <v>130</v>
      </c>
      <c r="Y59" s="5">
        <v>3.4048299950000001</v>
      </c>
      <c r="Z59" s="5">
        <v>4.7509226870000001</v>
      </c>
      <c r="AA59" s="5">
        <v>10.699455889999999</v>
      </c>
      <c r="AB59" s="5">
        <v>28.546767129999999</v>
      </c>
      <c r="AC59" s="5">
        <v>0.51189913300000001</v>
      </c>
      <c r="AD59" s="5">
        <v>0.96587967299999999</v>
      </c>
      <c r="AE59" s="5">
        <v>4.6370904629999998</v>
      </c>
      <c r="AF59" s="5">
        <v>14.10774178</v>
      </c>
    </row>
  </sheetData>
  <sortState xmlns:xlrd2="http://schemas.microsoft.com/office/spreadsheetml/2017/richdata2" ref="A3:AF59">
    <sortCondition ref="A3:A59"/>
  </sortState>
  <mergeCells count="12">
    <mergeCell ref="A1:A2"/>
    <mergeCell ref="P1:V1"/>
    <mergeCell ref="B1:B2"/>
    <mergeCell ref="D1:J1"/>
    <mergeCell ref="K1:O1"/>
    <mergeCell ref="C1:C2"/>
    <mergeCell ref="W2:X2"/>
    <mergeCell ref="W1:AF1"/>
    <mergeCell ref="AE2:AF2"/>
    <mergeCell ref="AC2:AD2"/>
    <mergeCell ref="AA2:AB2"/>
    <mergeCell ref="Y2:Z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216E-479F-4CE8-B4CF-28817BBA3406}">
  <dimension ref="A1:N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2" sqref="K22"/>
    </sheetView>
  </sheetViews>
  <sheetFormatPr defaultRowHeight="12.3" x14ac:dyDescent="0.4"/>
  <cols>
    <col min="1" max="1" width="7.71875" style="1" bestFit="1" customWidth="1"/>
    <col min="2" max="2" width="4.94140625" style="1" bestFit="1" customWidth="1"/>
    <col min="3" max="3" width="13.6640625" style="1" bestFit="1" customWidth="1"/>
    <col min="4" max="7" width="8.21875" style="1" bestFit="1" customWidth="1"/>
    <col min="8" max="8" width="15.0546875" style="1" bestFit="1" customWidth="1"/>
    <col min="9" max="10" width="9" style="1" bestFit="1" customWidth="1"/>
    <col min="11" max="12" width="6.94140625" style="1" bestFit="1" customWidth="1"/>
    <col min="13" max="13" width="10.44140625" style="1" bestFit="1" customWidth="1"/>
    <col min="14" max="16384" width="8.88671875" style="1"/>
  </cols>
  <sheetData>
    <row r="1" spans="1:14" x14ac:dyDescent="0.4">
      <c r="A1" s="21" t="s">
        <v>17</v>
      </c>
      <c r="B1" s="21" t="s">
        <v>18</v>
      </c>
      <c r="C1" s="21" t="s">
        <v>115</v>
      </c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x14ac:dyDescent="0.4">
      <c r="A2" s="21"/>
      <c r="B2" s="21"/>
      <c r="C2" s="2" t="s">
        <v>111</v>
      </c>
      <c r="D2" s="2" t="s">
        <v>3</v>
      </c>
      <c r="E2" s="2" t="s">
        <v>4</v>
      </c>
      <c r="F2" s="2" t="s">
        <v>7</v>
      </c>
      <c r="G2" s="2" t="s">
        <v>8</v>
      </c>
      <c r="H2" s="2" t="s">
        <v>112</v>
      </c>
      <c r="I2" s="2" t="s">
        <v>130</v>
      </c>
      <c r="J2" s="2" t="s">
        <v>131</v>
      </c>
      <c r="K2" s="2" t="s">
        <v>5</v>
      </c>
      <c r="L2" s="2" t="s">
        <v>6</v>
      </c>
      <c r="M2" s="2" t="s">
        <v>9</v>
      </c>
    </row>
    <row r="3" spans="1:14" x14ac:dyDescent="0.4">
      <c r="A3" s="1" t="s">
        <v>83</v>
      </c>
      <c r="B3" s="1">
        <v>2004</v>
      </c>
      <c r="C3" s="7">
        <v>139.94305555555599</v>
      </c>
      <c r="D3" s="7">
        <v>170.94305555555599</v>
      </c>
      <c r="E3" s="7">
        <v>208.94305555555599</v>
      </c>
      <c r="F3" s="7">
        <v>209.94305555555599</v>
      </c>
      <c r="G3" s="7">
        <v>269.94305555555599</v>
      </c>
      <c r="H3" s="7">
        <v>273.94305555555599</v>
      </c>
      <c r="I3" s="9">
        <v>0.42779179258654104</v>
      </c>
      <c r="J3" s="9">
        <v>0.98924422739132101</v>
      </c>
      <c r="K3" s="5">
        <v>0</v>
      </c>
      <c r="L3" s="5">
        <v>0.62959542148841396</v>
      </c>
      <c r="M3" s="7">
        <v>3321.3925892919101</v>
      </c>
      <c r="N3" s="7"/>
    </row>
    <row r="4" spans="1:14" x14ac:dyDescent="0.4">
      <c r="A4" s="1" t="s">
        <v>83</v>
      </c>
      <c r="B4" s="1">
        <v>2006</v>
      </c>
      <c r="C4" s="7">
        <v>130.44305555555599</v>
      </c>
      <c r="D4" s="7">
        <v>143.44305555555599</v>
      </c>
      <c r="E4" s="7">
        <v>240.44305555555599</v>
      </c>
      <c r="F4" s="7">
        <v>247.44305555555599</v>
      </c>
      <c r="G4" s="7">
        <v>276.44305555555599</v>
      </c>
      <c r="H4" s="7">
        <v>288.94305555555599</v>
      </c>
      <c r="I4" s="9">
        <v>0.6232665210346251</v>
      </c>
      <c r="J4" s="9">
        <v>0.86579784166677998</v>
      </c>
      <c r="K4" s="5">
        <v>0.106038616608328</v>
      </c>
      <c r="L4" s="5">
        <v>0.41948851673333498</v>
      </c>
      <c r="M4" s="7">
        <v>3297.0289336522101</v>
      </c>
      <c r="N4" s="7"/>
    </row>
    <row r="5" spans="1:14" x14ac:dyDescent="0.4">
      <c r="A5" s="1" t="s">
        <v>83</v>
      </c>
      <c r="B5" s="1">
        <v>2007</v>
      </c>
      <c r="C5" s="7">
        <v>136.10972222222199</v>
      </c>
      <c r="D5" s="7">
        <v>148.10972222222199</v>
      </c>
      <c r="E5" s="7">
        <v>215.10972222222199</v>
      </c>
      <c r="F5" s="7">
        <v>232.10972222222199</v>
      </c>
      <c r="G5" s="7">
        <v>256.10972222222199</v>
      </c>
      <c r="H5" s="7">
        <v>280.44305555555599</v>
      </c>
      <c r="I5" s="9">
        <v>0.74737906379185204</v>
      </c>
      <c r="J5" s="9">
        <v>1.13937840055289</v>
      </c>
      <c r="K5" s="5">
        <v>0.233354340856888</v>
      </c>
      <c r="L5" s="5">
        <v>0.52369710352257703</v>
      </c>
      <c r="M5" s="7">
        <v>2039.9095131014101</v>
      </c>
      <c r="N5" s="7"/>
    </row>
    <row r="6" spans="1:14" x14ac:dyDescent="0.4">
      <c r="A6" s="1" t="s">
        <v>84</v>
      </c>
      <c r="B6" s="1">
        <v>2004</v>
      </c>
      <c r="C6" s="7">
        <v>143.375</v>
      </c>
      <c r="D6" s="7">
        <v>145.375</v>
      </c>
      <c r="E6" s="7">
        <v>149.375</v>
      </c>
      <c r="F6" s="7">
        <v>177.375</v>
      </c>
      <c r="G6" s="7">
        <v>244.375</v>
      </c>
      <c r="H6" s="7">
        <v>331.875</v>
      </c>
      <c r="I6" s="9">
        <v>1.1650168011161499</v>
      </c>
      <c r="J6" s="9">
        <v>1.2889445392310299</v>
      </c>
      <c r="K6" s="5">
        <v>0.23567164681088901</v>
      </c>
      <c r="L6" s="5">
        <v>0.17437238546970499</v>
      </c>
      <c r="M6" s="7">
        <v>7753.166621804</v>
      </c>
      <c r="N6" s="7"/>
    </row>
    <row r="7" spans="1:14" x14ac:dyDescent="0.4">
      <c r="A7" s="1" t="s">
        <v>84</v>
      </c>
      <c r="B7" s="1">
        <v>2005</v>
      </c>
      <c r="C7" s="7">
        <v>117.208333333333</v>
      </c>
      <c r="D7" s="7">
        <v>135.208333333333</v>
      </c>
      <c r="E7" s="7">
        <v>158.208333333333</v>
      </c>
      <c r="F7" s="7">
        <v>165.208333333333</v>
      </c>
      <c r="G7" s="7">
        <v>250.541666666667</v>
      </c>
      <c r="H7" s="7">
        <v>258.54166666666703</v>
      </c>
      <c r="I7" s="9">
        <v>0.43836184279790802</v>
      </c>
      <c r="J7" s="9">
        <v>1.8767763000858</v>
      </c>
      <c r="K7" s="5">
        <v>0</v>
      </c>
      <c r="L7" s="5">
        <v>0.255034082157927</v>
      </c>
      <c r="M7" s="7">
        <v>6758.3006401689199</v>
      </c>
      <c r="N7" s="7"/>
    </row>
    <row r="8" spans="1:14" x14ac:dyDescent="0.4">
      <c r="A8" s="1" t="s">
        <v>85</v>
      </c>
      <c r="B8" s="1">
        <v>2004</v>
      </c>
      <c r="C8" s="7">
        <v>116.916666666667</v>
      </c>
      <c r="D8" s="7">
        <v>131.916666666667</v>
      </c>
      <c r="E8" s="7">
        <v>260.91666666666703</v>
      </c>
      <c r="F8" s="7">
        <v>288.91666666666703</v>
      </c>
      <c r="G8" s="7">
        <v>292.58333333333297</v>
      </c>
      <c r="H8" s="7">
        <v>308.58333333333297</v>
      </c>
      <c r="I8" s="9">
        <v>0.46936777658632201</v>
      </c>
      <c r="J8" s="9">
        <v>1.15454561870229</v>
      </c>
      <c r="K8" s="5">
        <v>4.0031179346052603E-2</v>
      </c>
      <c r="L8" s="5">
        <v>0.467920268529952</v>
      </c>
      <c r="M8" s="7">
        <v>7858.6395640663104</v>
      </c>
      <c r="N8" s="7"/>
    </row>
    <row r="9" spans="1:14" x14ac:dyDescent="0.4">
      <c r="A9" s="1" t="s">
        <v>86</v>
      </c>
      <c r="B9" s="1">
        <v>2004</v>
      </c>
      <c r="C9" s="7">
        <v>144.54027777777799</v>
      </c>
      <c r="D9" s="7">
        <v>192.54027777777799</v>
      </c>
      <c r="E9" s="7">
        <v>200.54027777777799</v>
      </c>
      <c r="F9" s="7">
        <v>206.54027777777799</v>
      </c>
      <c r="G9" s="7">
        <v>284.20694444444399</v>
      </c>
      <c r="H9" s="7">
        <v>284.20694444444399</v>
      </c>
      <c r="I9" s="9">
        <v>0.22502590767914799</v>
      </c>
      <c r="J9" s="9">
        <v>0.81335426154163304</v>
      </c>
      <c r="K9" s="5">
        <v>0</v>
      </c>
      <c r="L9" s="5">
        <v>0.14908150995260699</v>
      </c>
      <c r="M9" s="7">
        <v>6781.9943240214498</v>
      </c>
      <c r="N9" s="7"/>
    </row>
    <row r="10" spans="1:14" x14ac:dyDescent="0.4">
      <c r="A10" s="1" t="s">
        <v>87</v>
      </c>
      <c r="B10" s="1">
        <v>2004</v>
      </c>
      <c r="C10" s="7">
        <v>119.916666666667</v>
      </c>
      <c r="D10" s="7">
        <v>120.916666666667</v>
      </c>
      <c r="E10" s="7">
        <v>167.916666666667</v>
      </c>
      <c r="F10" s="7">
        <v>174.916666666667</v>
      </c>
      <c r="G10" s="7">
        <v>279.91666666666703</v>
      </c>
      <c r="H10" s="7">
        <v>281.58333333333297</v>
      </c>
      <c r="I10" s="9">
        <v>0.34461516364753797</v>
      </c>
      <c r="J10" s="9">
        <v>0.97260230936455605</v>
      </c>
      <c r="K10" s="5">
        <v>0</v>
      </c>
      <c r="L10" s="5">
        <v>0.45925496659543802</v>
      </c>
      <c r="M10" s="7">
        <v>7207.4585258491497</v>
      </c>
      <c r="N10" s="7"/>
    </row>
    <row r="11" spans="1:14" x14ac:dyDescent="0.4">
      <c r="A11" s="1" t="s">
        <v>88</v>
      </c>
      <c r="B11" s="1">
        <v>2004</v>
      </c>
      <c r="C11" s="7">
        <v>132.98055555555601</v>
      </c>
      <c r="D11" s="7">
        <v>141.98055555555601</v>
      </c>
      <c r="E11" s="7">
        <v>161.98055555555601</v>
      </c>
      <c r="F11" s="7">
        <v>234.98055555555601</v>
      </c>
      <c r="G11" s="7">
        <v>247.98055555555601</v>
      </c>
      <c r="H11" s="7">
        <v>273.81388888888898</v>
      </c>
      <c r="I11" s="9">
        <v>1.2865287877846499</v>
      </c>
      <c r="J11" s="9">
        <v>1.31224888304652</v>
      </c>
      <c r="K11" s="5">
        <v>0.19172384228650999</v>
      </c>
      <c r="L11" s="5">
        <v>0.74347931225583896</v>
      </c>
      <c r="M11" s="7">
        <v>3036.3913450549999</v>
      </c>
      <c r="N11" s="7"/>
    </row>
    <row r="12" spans="1:14" x14ac:dyDescent="0.4">
      <c r="A12" s="1" t="s">
        <v>88</v>
      </c>
      <c r="B12" s="1">
        <v>2005</v>
      </c>
      <c r="C12" s="7">
        <v>116.813888888889</v>
      </c>
      <c r="D12" s="7">
        <v>144.81388888888901</v>
      </c>
      <c r="E12" s="7">
        <v>161.81388888888901</v>
      </c>
      <c r="F12" s="7">
        <v>206.81388888888901</v>
      </c>
      <c r="G12" s="7">
        <v>216.81388888888901</v>
      </c>
      <c r="H12" s="7">
        <v>258.31388888888898</v>
      </c>
      <c r="I12" s="9">
        <v>1.3624315044566999</v>
      </c>
      <c r="J12" s="9">
        <v>0.64361618483266703</v>
      </c>
      <c r="K12" s="5">
        <v>0.37531464331544501</v>
      </c>
      <c r="L12" s="5">
        <v>0.96563642507560199</v>
      </c>
      <c r="M12" s="7">
        <v>4115.0859803292096</v>
      </c>
      <c r="N12" s="7"/>
    </row>
    <row r="13" spans="1:14" x14ac:dyDescent="0.4">
      <c r="A13" s="1" t="s">
        <v>89</v>
      </c>
      <c r="B13" s="1">
        <v>2004</v>
      </c>
      <c r="C13" s="7">
        <v>132.552083333333</v>
      </c>
      <c r="D13" s="7">
        <v>152.552083333333</v>
      </c>
      <c r="E13" s="7">
        <v>157.552083333333</v>
      </c>
      <c r="F13" s="7">
        <v>211.552083333333</v>
      </c>
      <c r="G13" s="7">
        <v>215.552083333333</v>
      </c>
      <c r="H13" s="7">
        <v>282.88541666666703</v>
      </c>
      <c r="I13" s="9">
        <v>1.5642022383627801</v>
      </c>
      <c r="J13" s="9">
        <v>4.07142882116925</v>
      </c>
      <c r="K13" s="5">
        <v>0.56206939066012496</v>
      </c>
      <c r="L13" s="5">
        <v>0.79662624908199997</v>
      </c>
      <c r="M13" s="7">
        <v>1763.6682941725401</v>
      </c>
      <c r="N13" s="7"/>
    </row>
    <row r="14" spans="1:14" x14ac:dyDescent="0.4">
      <c r="A14" s="1" t="s">
        <v>90</v>
      </c>
      <c r="B14" s="1">
        <v>2004</v>
      </c>
      <c r="C14" s="7">
        <v>132.24097222222201</v>
      </c>
      <c r="D14" s="7">
        <v>144.24097222222201</v>
      </c>
      <c r="E14" s="7">
        <v>229.24097222222201</v>
      </c>
      <c r="F14" s="7">
        <v>280.24097222222201</v>
      </c>
      <c r="G14" s="7">
        <v>283.24097222222201</v>
      </c>
      <c r="H14" s="7">
        <v>321.40763888888898</v>
      </c>
      <c r="I14" s="9">
        <v>0.63890120333030798</v>
      </c>
      <c r="J14" s="9">
        <v>1.0691366886470501</v>
      </c>
      <c r="K14" s="5">
        <v>0.25804548055082699</v>
      </c>
      <c r="L14" s="5">
        <v>4.9915524100205702E-3</v>
      </c>
      <c r="M14" s="7">
        <v>7609.2630496055699</v>
      </c>
      <c r="N14" s="7"/>
    </row>
    <row r="15" spans="1:14" x14ac:dyDescent="0.4">
      <c r="A15" s="1" t="s">
        <v>90</v>
      </c>
      <c r="B15" s="1">
        <v>2005</v>
      </c>
      <c r="C15" s="7">
        <v>132.57430555555601</v>
      </c>
      <c r="D15" s="7">
        <v>185.57430555555601</v>
      </c>
      <c r="E15" s="7">
        <v>273.57430555555601</v>
      </c>
      <c r="F15" s="7">
        <v>279.57430555555601</v>
      </c>
      <c r="G15" s="7">
        <v>281.07430555555601</v>
      </c>
      <c r="H15" s="7">
        <v>282.07430555555601</v>
      </c>
      <c r="I15" s="9">
        <v>0.240381759045006</v>
      </c>
      <c r="J15" s="9">
        <v>0.61433203246507007</v>
      </c>
      <c r="K15" s="5">
        <v>0</v>
      </c>
      <c r="L15" s="5">
        <v>0.424156450301237</v>
      </c>
      <c r="M15" s="7">
        <v>7084.7920925401004</v>
      </c>
      <c r="N15" s="7"/>
    </row>
    <row r="16" spans="1:14" x14ac:dyDescent="0.4">
      <c r="A16" s="1" t="s">
        <v>91</v>
      </c>
      <c r="B16" s="1">
        <v>2006</v>
      </c>
      <c r="C16" s="7">
        <v>130.458333333333</v>
      </c>
      <c r="D16" s="7">
        <v>159.458333333333</v>
      </c>
      <c r="E16" s="7">
        <v>168.458333333333</v>
      </c>
      <c r="F16" s="7">
        <v>188.458333333333</v>
      </c>
      <c r="G16" s="7">
        <v>230.458333333333</v>
      </c>
      <c r="H16" s="7">
        <v>292.95833333333297</v>
      </c>
      <c r="I16" s="9">
        <v>0.79430344650611695</v>
      </c>
      <c r="J16" s="9">
        <v>1.09045992723466</v>
      </c>
      <c r="K16" s="5">
        <v>0</v>
      </c>
      <c r="L16" s="5">
        <v>0.521521662011874</v>
      </c>
      <c r="M16" s="7">
        <v>3956.6812478395</v>
      </c>
      <c r="N16" s="7"/>
    </row>
    <row r="17" spans="1:14" x14ac:dyDescent="0.4">
      <c r="A17" s="1" t="s">
        <v>91</v>
      </c>
      <c r="B17" s="1">
        <v>2007</v>
      </c>
      <c r="C17" s="7">
        <v>129.625</v>
      </c>
      <c r="D17" s="7">
        <v>148.625</v>
      </c>
      <c r="E17" s="7">
        <v>204.625</v>
      </c>
      <c r="F17" s="7">
        <v>213.625</v>
      </c>
      <c r="G17" s="7">
        <v>231.625</v>
      </c>
      <c r="H17" s="7">
        <v>249.458333333333</v>
      </c>
      <c r="I17" s="9">
        <v>0.55041160080733897</v>
      </c>
      <c r="J17" s="9">
        <v>1.5801331717896501</v>
      </c>
      <c r="K17" s="5">
        <v>1.57468216939524E-2</v>
      </c>
      <c r="L17" s="5">
        <v>0.385991813560771</v>
      </c>
      <c r="M17" s="7">
        <v>1889.1027600791899</v>
      </c>
      <c r="N17" s="7"/>
    </row>
    <row r="18" spans="1:14" x14ac:dyDescent="0.4">
      <c r="A18" s="1" t="s">
        <v>92</v>
      </c>
      <c r="B18" s="1">
        <v>2004</v>
      </c>
      <c r="C18" s="7">
        <v>132.291666666667</v>
      </c>
      <c r="D18" s="7">
        <v>139.291666666667</v>
      </c>
      <c r="E18" s="7">
        <v>225.291666666667</v>
      </c>
      <c r="F18" s="7">
        <v>273.29166666666703</v>
      </c>
      <c r="G18" s="7">
        <v>276.95833333333297</v>
      </c>
      <c r="H18" s="7">
        <v>276.95833333333297</v>
      </c>
      <c r="I18" s="9">
        <v>0.50035747236622297</v>
      </c>
      <c r="J18" s="9">
        <v>0.70494743208061694</v>
      </c>
      <c r="K18" s="5">
        <v>4.6428644842880597E-2</v>
      </c>
      <c r="L18" s="5">
        <v>0</v>
      </c>
      <c r="M18" s="7">
        <v>2522.9174734755202</v>
      </c>
      <c r="N18" s="7"/>
    </row>
    <row r="19" spans="1:14" x14ac:dyDescent="0.4">
      <c r="A19" s="1" t="s">
        <v>92</v>
      </c>
      <c r="B19" s="1">
        <v>2005</v>
      </c>
      <c r="C19" s="7">
        <v>121.958333333333</v>
      </c>
      <c r="D19" s="7">
        <v>135.958333333333</v>
      </c>
      <c r="E19" s="7">
        <v>198.958333333333</v>
      </c>
      <c r="F19" s="7">
        <v>204.958333333333</v>
      </c>
      <c r="G19" s="7">
        <v>225.958333333333</v>
      </c>
      <c r="H19" s="7">
        <v>272.95833333333297</v>
      </c>
      <c r="I19" s="9">
        <v>0.55806061237917692</v>
      </c>
      <c r="J19" s="9">
        <v>1.08040862700359</v>
      </c>
      <c r="K19" s="5">
        <v>0</v>
      </c>
      <c r="L19" s="5">
        <v>0.428554480710305</v>
      </c>
      <c r="M19" s="7">
        <v>2435.0275528854299</v>
      </c>
      <c r="N19" s="7"/>
    </row>
    <row r="20" spans="1:14" x14ac:dyDescent="0.4">
      <c r="A20" s="1" t="s">
        <v>93</v>
      </c>
      <c r="B20" s="1">
        <v>2004</v>
      </c>
      <c r="C20" s="7">
        <v>133.361111111111</v>
      </c>
      <c r="D20" s="7">
        <v>144.361111111111</v>
      </c>
      <c r="E20" s="7">
        <v>161.361111111111</v>
      </c>
      <c r="F20" s="7">
        <v>174.361111111111</v>
      </c>
      <c r="G20" s="7">
        <v>258.36111111111097</v>
      </c>
      <c r="H20" s="7">
        <v>269.694444444444</v>
      </c>
      <c r="I20" s="9">
        <v>0.276404083795386</v>
      </c>
      <c r="J20" s="9">
        <v>1.5107198489805902</v>
      </c>
      <c r="K20" s="5">
        <v>8.6272841657990595E-2</v>
      </c>
      <c r="L20" s="5">
        <v>0</v>
      </c>
      <c r="M20" s="7">
        <v>2367.6109205379098</v>
      </c>
      <c r="N20" s="7"/>
    </row>
    <row r="21" spans="1:14" x14ac:dyDescent="0.4">
      <c r="A21" s="1" t="s">
        <v>94</v>
      </c>
      <c r="B21" s="1">
        <v>2004</v>
      </c>
      <c r="C21" s="7">
        <v>135.43472222222201</v>
      </c>
      <c r="D21" s="7">
        <v>136.43472222222201</v>
      </c>
      <c r="E21" s="7">
        <v>152.43472222222201</v>
      </c>
      <c r="F21" s="7">
        <v>164.43472222222201</v>
      </c>
      <c r="G21" s="7">
        <v>273.26805555555597</v>
      </c>
      <c r="H21" s="7">
        <v>275.26805555555597</v>
      </c>
      <c r="I21" s="9">
        <v>9.8685349552329993E-2</v>
      </c>
      <c r="J21" s="9">
        <v>1.5392248410228799</v>
      </c>
      <c r="K21" s="5">
        <v>0</v>
      </c>
      <c r="L21" s="5">
        <v>0.57833332440620899</v>
      </c>
      <c r="M21" s="7">
        <v>3425.1919308343099</v>
      </c>
      <c r="N21" s="7"/>
    </row>
    <row r="22" spans="1:14" x14ac:dyDescent="0.4">
      <c r="A22" s="1" t="s">
        <v>94</v>
      </c>
      <c r="B22" s="1">
        <v>2005</v>
      </c>
      <c r="C22" s="7">
        <v>141.10138888888901</v>
      </c>
      <c r="D22" s="7">
        <v>192.10138888888901</v>
      </c>
      <c r="E22" s="7">
        <v>235.10138888888901</v>
      </c>
      <c r="F22" s="7">
        <v>239.10138888888901</v>
      </c>
      <c r="G22" s="7">
        <v>253.10138888888901</v>
      </c>
      <c r="H22" s="7">
        <v>278.10138888888901</v>
      </c>
      <c r="I22" s="9">
        <v>0.78074903167633003</v>
      </c>
      <c r="J22" s="9">
        <v>0.7763957532154</v>
      </c>
      <c r="K22" s="5">
        <v>9.8758616422107998E-3</v>
      </c>
      <c r="L22" s="5">
        <v>0.58525319427550304</v>
      </c>
      <c r="M22" s="7">
        <v>4723.8007318521904</v>
      </c>
      <c r="N22" s="7"/>
    </row>
    <row r="23" spans="1:14" x14ac:dyDescent="0.4">
      <c r="A23" s="1" t="s">
        <v>95</v>
      </c>
      <c r="B23" s="1">
        <v>2004</v>
      </c>
      <c r="C23" s="7">
        <v>146.291666666667</v>
      </c>
      <c r="D23" s="7">
        <v>162.291666666667</v>
      </c>
      <c r="E23" s="7">
        <v>171.291666666667</v>
      </c>
      <c r="F23" s="7">
        <v>180.291666666667</v>
      </c>
      <c r="G23" s="7">
        <v>273.79166666666703</v>
      </c>
      <c r="H23" s="7">
        <v>275.79166666666703</v>
      </c>
      <c r="I23" s="9">
        <v>0.356416403734862</v>
      </c>
      <c r="J23" s="9">
        <v>1.10427734088075</v>
      </c>
      <c r="K23" s="5">
        <v>0</v>
      </c>
      <c r="L23" s="5">
        <v>0.52129482700158603</v>
      </c>
      <c r="M23" s="7">
        <v>6754.8182691698003</v>
      </c>
      <c r="N23" s="7"/>
    </row>
    <row r="24" spans="1:14" x14ac:dyDescent="0.4">
      <c r="A24" s="1" t="s">
        <v>96</v>
      </c>
      <c r="B24" s="1">
        <v>2004</v>
      </c>
      <c r="C24" s="7">
        <v>143.329861111111</v>
      </c>
      <c r="D24" s="7">
        <v>171.329861111111</v>
      </c>
      <c r="E24" s="7">
        <v>249.329861111111</v>
      </c>
      <c r="F24" s="7">
        <v>254.329861111111</v>
      </c>
      <c r="G24" s="7">
        <v>269.32986111111097</v>
      </c>
      <c r="H24" s="7">
        <v>288.32986111111097</v>
      </c>
      <c r="I24" s="9">
        <v>0.97666889776607191</v>
      </c>
      <c r="J24" s="9">
        <v>1.1370355007844</v>
      </c>
      <c r="K24" s="5">
        <v>4.8749333301791799E-2</v>
      </c>
      <c r="L24" s="5">
        <v>0.51429638035091896</v>
      </c>
      <c r="M24" s="7">
        <v>7786.4629952864598</v>
      </c>
      <c r="N24" s="7"/>
    </row>
    <row r="25" spans="1:14" x14ac:dyDescent="0.4">
      <c r="A25" s="1" t="s">
        <v>97</v>
      </c>
      <c r="B25" s="1">
        <v>2005</v>
      </c>
      <c r="C25" s="7">
        <v>133.125</v>
      </c>
      <c r="D25" s="7">
        <v>165.125</v>
      </c>
      <c r="E25" s="7">
        <v>206.125</v>
      </c>
      <c r="F25" s="7">
        <v>214.125</v>
      </c>
      <c r="G25" s="7">
        <v>278.125</v>
      </c>
      <c r="H25" s="7">
        <v>280.79166666666703</v>
      </c>
      <c r="I25" s="9">
        <v>0.19124477280656699</v>
      </c>
      <c r="J25" s="9">
        <v>0.71552109894841598</v>
      </c>
      <c r="K25" s="5">
        <v>0</v>
      </c>
      <c r="L25" s="5">
        <v>0.353565348410323</v>
      </c>
      <c r="M25" s="7">
        <v>4973.1723027206699</v>
      </c>
      <c r="N25" s="7"/>
    </row>
    <row r="26" spans="1:14" x14ac:dyDescent="0.4">
      <c r="A26" s="1" t="s">
        <v>98</v>
      </c>
      <c r="B26" s="1">
        <v>2004</v>
      </c>
      <c r="C26" s="7">
        <v>146.958333333333</v>
      </c>
      <c r="D26" s="7">
        <v>176.958333333333</v>
      </c>
      <c r="E26" s="7">
        <v>204.958333333333</v>
      </c>
      <c r="F26" s="7">
        <v>211.958333333333</v>
      </c>
      <c r="G26" s="7">
        <v>279.95833333333297</v>
      </c>
      <c r="H26" s="7">
        <v>283.95833333333297</v>
      </c>
      <c r="I26" s="9">
        <v>1.1421982264075601</v>
      </c>
      <c r="J26" s="9">
        <v>1.20228211028402</v>
      </c>
      <c r="K26" s="5">
        <v>0</v>
      </c>
      <c r="L26" s="5">
        <v>1.27488848877892</v>
      </c>
      <c r="M26" s="7">
        <v>1526.3306796944601</v>
      </c>
      <c r="N26" s="7"/>
    </row>
    <row r="27" spans="1:14" x14ac:dyDescent="0.4">
      <c r="A27" s="1" t="s">
        <v>99</v>
      </c>
      <c r="B27" s="1">
        <v>2005</v>
      </c>
      <c r="C27" s="7">
        <v>132.590277777778</v>
      </c>
      <c r="D27" s="7">
        <v>138.590277777778</v>
      </c>
      <c r="E27" s="7">
        <v>223.590277777778</v>
      </c>
      <c r="F27" s="7">
        <v>233.590277777778</v>
      </c>
      <c r="G27" s="7">
        <v>246.590277777778</v>
      </c>
      <c r="H27" s="7">
        <v>283.92361111111097</v>
      </c>
      <c r="I27" s="9">
        <v>0.35250702711169901</v>
      </c>
      <c r="J27" s="9">
        <v>0.68840446443178405</v>
      </c>
      <c r="K27" s="5">
        <v>1.4388914014134E-2</v>
      </c>
      <c r="L27" s="5">
        <v>0.27479223322760699</v>
      </c>
      <c r="M27" s="7">
        <v>3092.90327972465</v>
      </c>
      <c r="N27" s="7"/>
    </row>
    <row r="28" spans="1:14" x14ac:dyDescent="0.4">
      <c r="A28" s="1" t="s">
        <v>99</v>
      </c>
      <c r="B28" s="1">
        <v>2006</v>
      </c>
      <c r="C28" s="7">
        <v>123.090277777778</v>
      </c>
      <c r="D28" s="7">
        <v>142.090277777778</v>
      </c>
      <c r="E28" s="7">
        <v>174.090277777778</v>
      </c>
      <c r="F28" s="7">
        <v>181.090277777778</v>
      </c>
      <c r="G28" s="7">
        <v>279.090277777778</v>
      </c>
      <c r="H28" s="7">
        <v>291.92361111111097</v>
      </c>
      <c r="I28" s="9">
        <v>0.37779891725026904</v>
      </c>
      <c r="J28" s="9">
        <v>1.70572105637172</v>
      </c>
      <c r="K28" s="5">
        <v>0</v>
      </c>
      <c r="L28" s="5">
        <v>0.62846947582398305</v>
      </c>
      <c r="M28" s="7">
        <v>3193.69503841697</v>
      </c>
      <c r="N28" s="7"/>
    </row>
    <row r="29" spans="1:14" x14ac:dyDescent="0.4">
      <c r="A29" s="1" t="s">
        <v>99</v>
      </c>
      <c r="B29" s="1">
        <v>2007</v>
      </c>
      <c r="C29" s="7">
        <v>142.923611111111</v>
      </c>
      <c r="D29" s="7">
        <v>177.923611111111</v>
      </c>
      <c r="E29" s="7">
        <v>180.923611111111</v>
      </c>
      <c r="F29" s="7">
        <v>194.923611111111</v>
      </c>
      <c r="G29" s="7">
        <v>261.92361111111097</v>
      </c>
      <c r="H29" s="7">
        <v>262.590277777778</v>
      </c>
      <c r="I29" s="9">
        <v>0.27919644674137695</v>
      </c>
      <c r="J29" s="9">
        <v>1.1082657314049</v>
      </c>
      <c r="K29" s="5">
        <v>0</v>
      </c>
      <c r="L29" s="5">
        <v>0.41695959176665698</v>
      </c>
      <c r="M29" s="7">
        <v>2557.5995177904201</v>
      </c>
      <c r="N29" s="7"/>
    </row>
    <row r="30" spans="1:14" x14ac:dyDescent="0.4">
      <c r="A30" s="1" t="s">
        <v>100</v>
      </c>
      <c r="B30" s="1">
        <v>2005</v>
      </c>
      <c r="C30" s="7">
        <v>133.444444444444</v>
      </c>
      <c r="D30" s="7">
        <v>135.444444444444</v>
      </c>
      <c r="E30" s="7">
        <v>148.444444444444</v>
      </c>
      <c r="F30" s="7">
        <v>165.444444444444</v>
      </c>
      <c r="G30" s="7">
        <v>221.444444444444</v>
      </c>
      <c r="H30" s="7">
        <v>279.11111111111097</v>
      </c>
      <c r="I30" s="9">
        <v>1.2170617639197501</v>
      </c>
      <c r="J30" s="9">
        <v>1.63043069194247</v>
      </c>
      <c r="K30" s="5">
        <v>9.5046228966094007E-2</v>
      </c>
      <c r="L30" s="5">
        <v>0.441135884316817</v>
      </c>
      <c r="M30" s="7">
        <v>4833.7623880952597</v>
      </c>
      <c r="N30" s="7"/>
    </row>
    <row r="31" spans="1:14" x14ac:dyDescent="0.4">
      <c r="A31" s="1" t="s">
        <v>101</v>
      </c>
      <c r="B31" s="1">
        <v>2005</v>
      </c>
      <c r="C31" s="7">
        <v>140.535416666667</v>
      </c>
      <c r="D31" s="7">
        <v>144.535416666667</v>
      </c>
      <c r="E31" s="7">
        <v>153.535416666667</v>
      </c>
      <c r="F31" s="7">
        <v>161.535416666667</v>
      </c>
      <c r="G31" s="7">
        <v>260.535416666667</v>
      </c>
      <c r="H31" s="7">
        <v>274.035416666667</v>
      </c>
      <c r="I31" s="9">
        <v>0.63803276826708499</v>
      </c>
      <c r="J31" s="9">
        <v>1.72322766840589</v>
      </c>
      <c r="K31" s="5">
        <v>0.36995469758647198</v>
      </c>
      <c r="L31" s="5">
        <v>0.231524727870312</v>
      </c>
      <c r="M31" s="7">
        <v>1980.09661863322</v>
      </c>
      <c r="N31" s="7"/>
    </row>
    <row r="32" spans="1:14" x14ac:dyDescent="0.4">
      <c r="A32" s="1" t="s">
        <v>102</v>
      </c>
      <c r="B32" s="1">
        <v>2005</v>
      </c>
      <c r="C32" s="7">
        <v>143.725694444444</v>
      </c>
      <c r="D32" s="7">
        <v>143.725694444444</v>
      </c>
      <c r="E32" s="7">
        <v>208.725694444444</v>
      </c>
      <c r="F32" s="7">
        <v>214.725694444444</v>
      </c>
      <c r="G32" s="7">
        <v>264.725694444444</v>
      </c>
      <c r="H32" s="7">
        <v>278.89236111111097</v>
      </c>
      <c r="I32" s="9">
        <v>0.362670670384316</v>
      </c>
      <c r="J32" s="9">
        <v>1.12064799896112</v>
      </c>
      <c r="K32" s="5">
        <v>5.4285258078526299E-2</v>
      </c>
      <c r="L32" s="5">
        <v>0.12911381181008899</v>
      </c>
      <c r="M32" s="7">
        <v>2711.93017887522</v>
      </c>
      <c r="N32" s="7"/>
    </row>
    <row r="33" spans="1:14" x14ac:dyDescent="0.4">
      <c r="A33" s="1" t="s">
        <v>102</v>
      </c>
      <c r="B33" s="1">
        <v>2006</v>
      </c>
      <c r="C33" s="7">
        <v>137.225694444444</v>
      </c>
      <c r="D33" s="7">
        <v>150.225694444444</v>
      </c>
      <c r="E33" s="7">
        <v>211.225694444444</v>
      </c>
      <c r="F33" s="7">
        <v>220.225694444444</v>
      </c>
      <c r="G33" s="7">
        <v>237.225694444444</v>
      </c>
      <c r="H33" s="7">
        <v>240.892361111111</v>
      </c>
      <c r="I33" s="9">
        <v>9.6173494621366803E-2</v>
      </c>
      <c r="J33" s="9">
        <v>1.06498581300091</v>
      </c>
      <c r="K33" s="5">
        <v>0</v>
      </c>
      <c r="L33" s="5">
        <v>0.131707749705258</v>
      </c>
      <c r="M33" s="7">
        <v>2345.2999300128399</v>
      </c>
      <c r="N33" s="7"/>
    </row>
    <row r="34" spans="1:14" x14ac:dyDescent="0.4">
      <c r="A34" s="1" t="s">
        <v>103</v>
      </c>
      <c r="B34" s="1">
        <v>2005</v>
      </c>
      <c r="C34" s="7">
        <v>143.545138888889</v>
      </c>
      <c r="D34" s="7">
        <v>155.545138888889</v>
      </c>
      <c r="E34" s="7">
        <v>229.545138888889</v>
      </c>
      <c r="F34" s="7">
        <v>254.545138888889</v>
      </c>
      <c r="G34" s="7">
        <v>263.54513888888903</v>
      </c>
      <c r="H34" s="7">
        <v>280.878472222222</v>
      </c>
      <c r="I34" s="9">
        <v>0.82485787078612305</v>
      </c>
      <c r="J34" s="9">
        <v>0.87463679726117904</v>
      </c>
      <c r="K34" s="5">
        <v>4.6259881721462198E-2</v>
      </c>
      <c r="L34" s="5">
        <v>0.83890234394066898</v>
      </c>
      <c r="M34" s="7">
        <v>3245.8979796243202</v>
      </c>
      <c r="N34" s="7"/>
    </row>
    <row r="35" spans="1:14" x14ac:dyDescent="0.4">
      <c r="A35" s="1" t="s">
        <v>104</v>
      </c>
      <c r="B35" s="1">
        <v>2006</v>
      </c>
      <c r="C35" s="7">
        <v>138.625</v>
      </c>
      <c r="D35" s="7">
        <v>138.625</v>
      </c>
      <c r="E35" s="7">
        <v>154.625</v>
      </c>
      <c r="F35" s="7">
        <v>230.625</v>
      </c>
      <c r="G35" s="7">
        <v>258.95833333333297</v>
      </c>
      <c r="H35" s="7">
        <v>258.95833333333297</v>
      </c>
      <c r="I35" s="9">
        <v>0.50488638721816392</v>
      </c>
      <c r="J35" s="9">
        <v>1.1976210179089402</v>
      </c>
      <c r="K35" s="5">
        <v>0.26038532109319701</v>
      </c>
      <c r="L35" s="5">
        <v>0.28217111844772502</v>
      </c>
      <c r="M35" s="7">
        <v>3919.6021938049398</v>
      </c>
      <c r="N35" s="7"/>
    </row>
    <row r="36" spans="1:14" x14ac:dyDescent="0.4">
      <c r="A36" s="1" t="s">
        <v>105</v>
      </c>
      <c r="B36" s="1">
        <v>2006</v>
      </c>
      <c r="C36" s="7">
        <v>134.22152777777799</v>
      </c>
      <c r="D36" s="7">
        <v>146.22152777777799</v>
      </c>
      <c r="E36" s="7">
        <v>254.22152777777799</v>
      </c>
      <c r="F36" s="7">
        <v>261.22152777777802</v>
      </c>
      <c r="G36" s="7">
        <v>273.22152777777802</v>
      </c>
      <c r="H36" s="7">
        <v>283.88819444444403</v>
      </c>
      <c r="I36" s="9">
        <v>0.22691550451157599</v>
      </c>
      <c r="J36" s="9">
        <v>1.21080042443851</v>
      </c>
      <c r="K36" s="5">
        <v>0</v>
      </c>
      <c r="L36" s="5">
        <v>0.54205768375080499</v>
      </c>
      <c r="M36" s="7">
        <v>3896.5091004787901</v>
      </c>
      <c r="N36" s="7"/>
    </row>
    <row r="37" spans="1:14" x14ac:dyDescent="0.4">
      <c r="A37" s="1" t="s">
        <v>105</v>
      </c>
      <c r="B37" s="1">
        <v>2007</v>
      </c>
      <c r="C37" s="7">
        <v>142.05486111111099</v>
      </c>
      <c r="D37" s="7">
        <v>156.05486111111099</v>
      </c>
      <c r="E37" s="7">
        <v>248.05486111111099</v>
      </c>
      <c r="F37" s="7">
        <v>253.05486111111099</v>
      </c>
      <c r="G37" s="7">
        <v>263.05486111111099</v>
      </c>
      <c r="H37" s="7">
        <v>280.38819444444403</v>
      </c>
      <c r="I37" s="9">
        <v>0.48247039038311695</v>
      </c>
      <c r="J37" s="9">
        <v>1.2955944461892099</v>
      </c>
      <c r="K37" s="5">
        <v>0</v>
      </c>
      <c r="L37" s="5">
        <v>0.61680782869166095</v>
      </c>
      <c r="M37" s="7">
        <v>4591.0153818681601</v>
      </c>
      <c r="N37" s="7"/>
    </row>
    <row r="38" spans="1:14" x14ac:dyDescent="0.4">
      <c r="A38" s="1" t="s">
        <v>106</v>
      </c>
      <c r="B38" s="1">
        <v>2005</v>
      </c>
      <c r="C38" s="7">
        <v>142.36388888888899</v>
      </c>
      <c r="D38" s="7">
        <v>156.36388888888899</v>
      </c>
      <c r="E38" s="7">
        <v>186.36388888888899</v>
      </c>
      <c r="F38" s="7">
        <v>232.36388888888899</v>
      </c>
      <c r="G38" s="7">
        <v>247.36388888888899</v>
      </c>
      <c r="H38" s="7">
        <v>290.19722222222202</v>
      </c>
      <c r="I38" s="9">
        <v>0.90554595776439495</v>
      </c>
      <c r="J38" s="9">
        <v>1.5638354015125502</v>
      </c>
      <c r="K38" s="5">
        <v>0.28466870564732799</v>
      </c>
      <c r="L38" s="5">
        <v>0.16437923468563501</v>
      </c>
      <c r="M38" s="7">
        <v>7380.3892158277604</v>
      </c>
      <c r="N38" s="7"/>
    </row>
    <row r="39" spans="1:14" x14ac:dyDescent="0.4">
      <c r="A39" s="1" t="s">
        <v>107</v>
      </c>
      <c r="B39" s="1">
        <v>2004</v>
      </c>
      <c r="C39" s="7">
        <v>144.625</v>
      </c>
      <c r="D39" s="7">
        <v>147.625</v>
      </c>
      <c r="E39" s="7">
        <v>161.625</v>
      </c>
      <c r="F39" s="7">
        <v>173.625</v>
      </c>
      <c r="G39" s="7">
        <v>280.45833333333297</v>
      </c>
      <c r="H39" s="7">
        <v>294.45833333333297</v>
      </c>
      <c r="I39" s="9">
        <v>0.31446538993179401</v>
      </c>
      <c r="J39" s="9">
        <v>1.4194597091622501</v>
      </c>
      <c r="K39" s="5">
        <v>0.24037826851039301</v>
      </c>
      <c r="L39" s="5">
        <v>0.103892662158091</v>
      </c>
      <c r="M39" s="7">
        <v>3667.1165514416398</v>
      </c>
      <c r="N39" s="7"/>
    </row>
    <row r="40" spans="1:14" x14ac:dyDescent="0.4">
      <c r="A40" s="1" t="s">
        <v>107</v>
      </c>
      <c r="B40" s="1">
        <v>2005</v>
      </c>
      <c r="C40" s="7">
        <v>123.125</v>
      </c>
      <c r="D40" s="7">
        <v>126.125</v>
      </c>
      <c r="E40" s="7">
        <v>211.125</v>
      </c>
      <c r="F40" s="7">
        <v>219.125</v>
      </c>
      <c r="G40" s="7">
        <v>226.125</v>
      </c>
      <c r="H40" s="7">
        <v>281.95833333333297</v>
      </c>
      <c r="I40" s="9">
        <v>0.64791377479639201</v>
      </c>
      <c r="J40" s="9">
        <v>1.11510222123605</v>
      </c>
      <c r="K40" s="5">
        <v>0.26659220326396799</v>
      </c>
      <c r="L40" s="5">
        <v>0.21167836671221901</v>
      </c>
      <c r="M40" s="7">
        <v>4154.0248320503397</v>
      </c>
      <c r="N40" s="7"/>
    </row>
    <row r="41" spans="1:14" x14ac:dyDescent="0.4">
      <c r="A41" s="1" t="s">
        <v>108</v>
      </c>
      <c r="B41" s="1">
        <v>2004</v>
      </c>
      <c r="C41" s="7">
        <v>132.291666666667</v>
      </c>
      <c r="D41" s="7">
        <v>145.291666666667</v>
      </c>
      <c r="E41" s="7">
        <v>174.291666666667</v>
      </c>
      <c r="F41" s="7">
        <v>179.291666666667</v>
      </c>
      <c r="G41" s="7">
        <v>200.291666666667</v>
      </c>
      <c r="H41" s="7">
        <v>273.95833333333297</v>
      </c>
      <c r="I41" s="9">
        <v>0.78012952101922595</v>
      </c>
      <c r="J41" s="9">
        <v>2.2032023366172697</v>
      </c>
      <c r="K41" s="5">
        <v>4.5194651484264402E-2</v>
      </c>
      <c r="L41" s="5">
        <v>0.45695951788646599</v>
      </c>
      <c r="M41" s="7">
        <v>6042.9867593425297</v>
      </c>
      <c r="N41" s="7"/>
    </row>
    <row r="42" spans="1:14" x14ac:dyDescent="0.4">
      <c r="A42" s="1" t="s">
        <v>109</v>
      </c>
      <c r="B42" s="1">
        <v>2005</v>
      </c>
      <c r="C42" s="7">
        <v>132.21736111111099</v>
      </c>
      <c r="D42" s="7">
        <v>143.21736111111099</v>
      </c>
      <c r="E42" s="7">
        <v>170.21736111111099</v>
      </c>
      <c r="F42" s="7">
        <v>197.21736111111099</v>
      </c>
      <c r="G42" s="7">
        <v>211.21736111111099</v>
      </c>
      <c r="H42" s="7">
        <v>282.71736111111102</v>
      </c>
      <c r="I42" s="9">
        <v>1.1869032776956001</v>
      </c>
      <c r="J42" s="9">
        <v>1.9290878109962599</v>
      </c>
      <c r="K42" s="5">
        <v>0.25238880135836</v>
      </c>
      <c r="L42" s="5">
        <v>0.41019611990959498</v>
      </c>
      <c r="M42" s="7">
        <v>7529.0125944371603</v>
      </c>
      <c r="N42" s="7"/>
    </row>
    <row r="43" spans="1:14" x14ac:dyDescent="0.4">
      <c r="A43" s="1" t="s">
        <v>110</v>
      </c>
      <c r="B43" s="1">
        <v>2005</v>
      </c>
      <c r="C43" s="7">
        <v>133.660416666667</v>
      </c>
      <c r="D43" s="7">
        <v>146.660416666667</v>
      </c>
      <c r="E43" s="7">
        <v>240.660416666667</v>
      </c>
      <c r="F43" s="7">
        <v>250.660416666667</v>
      </c>
      <c r="G43" s="7">
        <v>260.660416666667</v>
      </c>
      <c r="H43" s="7">
        <v>273.99374999999998</v>
      </c>
      <c r="I43" s="9">
        <v>7.1620768651710409E-2</v>
      </c>
      <c r="J43" s="9">
        <v>1.05383727490582</v>
      </c>
      <c r="K43" s="5">
        <v>0</v>
      </c>
      <c r="L43" s="5">
        <v>0.15299655961211001</v>
      </c>
      <c r="M43" s="7">
        <v>1763.3575168178199</v>
      </c>
      <c r="N43" s="7"/>
    </row>
    <row r="44" spans="1:14" x14ac:dyDescent="0.4">
      <c r="A44" s="1" t="s">
        <v>110</v>
      </c>
      <c r="B44" s="1">
        <v>2006</v>
      </c>
      <c r="C44" s="7">
        <v>129.660416666667</v>
      </c>
      <c r="D44" s="7">
        <v>147.660416666667</v>
      </c>
      <c r="E44" s="7">
        <v>157.660416666667</v>
      </c>
      <c r="F44" s="7">
        <v>252.660416666667</v>
      </c>
      <c r="G44" s="7">
        <v>281.99374999999998</v>
      </c>
      <c r="H44" s="7">
        <v>283.99374999999998</v>
      </c>
      <c r="I44" s="9">
        <v>0.46520931705388702</v>
      </c>
      <c r="J44" s="9">
        <v>2.2325920629270501</v>
      </c>
      <c r="K44" s="5">
        <v>2.11098835628768E-2</v>
      </c>
      <c r="L44" s="5">
        <v>0.30808420834082301</v>
      </c>
      <c r="M44" s="7">
        <v>2051.83087886473</v>
      </c>
      <c r="N44" s="7"/>
    </row>
    <row r="45" spans="1:14" x14ac:dyDescent="0.4">
      <c r="D45" s="7"/>
      <c r="E45" s="7"/>
      <c r="F45" s="7"/>
      <c r="G45" s="7"/>
      <c r="H45" s="7"/>
    </row>
    <row r="46" spans="1:14" x14ac:dyDescent="0.4">
      <c r="D46" s="7"/>
      <c r="E46" s="7"/>
      <c r="F46" s="7"/>
      <c r="G46" s="7"/>
      <c r="H46" s="7"/>
    </row>
    <row r="47" spans="1:14" x14ac:dyDescent="0.4">
      <c r="D47" s="7"/>
      <c r="E47" s="7"/>
      <c r="F47" s="7"/>
      <c r="G47" s="7"/>
      <c r="H47" s="7"/>
    </row>
    <row r="48" spans="1:14" x14ac:dyDescent="0.4">
      <c r="D48" s="7"/>
      <c r="E48" s="7"/>
      <c r="F48" s="7"/>
      <c r="G48" s="7"/>
      <c r="H48" s="7"/>
    </row>
    <row r="49" spans="4:8" x14ac:dyDescent="0.4">
      <c r="D49" s="7"/>
      <c r="E49" s="7"/>
      <c r="F49" s="7"/>
      <c r="G49" s="7"/>
      <c r="H49" s="7"/>
    </row>
    <row r="50" spans="4:8" x14ac:dyDescent="0.4">
      <c r="D50" s="7"/>
      <c r="E50" s="7"/>
      <c r="F50" s="7"/>
      <c r="G50" s="7"/>
      <c r="H50" s="7"/>
    </row>
    <row r="51" spans="4:8" x14ac:dyDescent="0.4">
      <c r="D51" s="7"/>
      <c r="E51" s="7"/>
      <c r="F51" s="7"/>
      <c r="G51" s="7"/>
      <c r="H51" s="7"/>
    </row>
    <row r="52" spans="4:8" x14ac:dyDescent="0.4">
      <c r="D52" s="7"/>
      <c r="E52" s="7"/>
      <c r="F52" s="7"/>
      <c r="G52" s="7"/>
      <c r="H52" s="7"/>
    </row>
    <row r="53" spans="4:8" x14ac:dyDescent="0.4">
      <c r="D53" s="7"/>
      <c r="E53" s="7"/>
      <c r="F53" s="7"/>
      <c r="G53" s="7"/>
      <c r="H53" s="7"/>
    </row>
    <row r="54" spans="4:8" x14ac:dyDescent="0.4">
      <c r="D54" s="7"/>
      <c r="E54" s="7"/>
      <c r="F54" s="7"/>
      <c r="G54" s="7"/>
      <c r="H54" s="7"/>
    </row>
    <row r="55" spans="4:8" x14ac:dyDescent="0.4">
      <c r="D55" s="7"/>
      <c r="E55" s="7"/>
      <c r="F55" s="7"/>
      <c r="G55" s="7"/>
      <c r="H55" s="7"/>
    </row>
  </sheetData>
  <mergeCells count="3">
    <mergeCell ref="A1:A2"/>
    <mergeCell ref="B1:B2"/>
    <mergeCell ref="C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Generic Simulations</vt:lpstr>
      <vt:lpstr>Hawks - 1hr fix rate</vt:lpstr>
      <vt:lpstr>Hawks - 12hr fix rate</vt:lpstr>
      <vt:lpstr>Hawks - 24hr fix rate</vt:lpstr>
      <vt:lpstr>Simulated Hawks</vt:lpstr>
      <vt:lpstr>Caribou</vt:lpstr>
      <vt:lpstr>Bears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Thompson</dc:creator>
  <cp:lastModifiedBy>Peter Thompson</cp:lastModifiedBy>
  <dcterms:created xsi:type="dcterms:W3CDTF">2022-09-26T22:37:23Z</dcterms:created>
  <dcterms:modified xsi:type="dcterms:W3CDTF">2022-12-10T00:27:44Z</dcterms:modified>
</cp:coreProperties>
</file>