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th7\Documents\Intercrop JLJ\2025_winter\data\"/>
    </mc:Choice>
  </mc:AlternateContent>
  <xr:revisionPtr revIDLastSave="0" documentId="13_ncr:1_{429F118B-F67E-4592-83FB-2A049019571E}" xr6:coauthVersionLast="47" xr6:coauthVersionMax="47" xr10:uidLastSave="{00000000-0000-0000-0000-000000000000}"/>
  <bookViews>
    <workbookView xWindow="-96" yWindow="-96" windowWidth="23232" windowHeight="12552" activeTab="3" xr2:uid="{BEFE39CF-4712-4775-9411-5C503787578E}"/>
  </bookViews>
  <sheets>
    <sheet name="selections" sheetId="1" r:id="rId1"/>
    <sheet name="Sheet7" sheetId="7" r:id="rId2"/>
    <sheet name="wof_plots" sheetId="6" r:id="rId3"/>
    <sheet name="map" sheetId="2" r:id="rId4"/>
    <sheet name="headrows" sheetId="3" r:id="rId5"/>
    <sheet name="pea_planting" sheetId="4" r:id="rId6"/>
    <sheet name="bulk_pea_labels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5" i="1" l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74" i="1"/>
  <c r="C28" i="4"/>
  <c r="B32" i="4"/>
  <c r="Q2" i="4"/>
  <c r="B23" i="4"/>
  <c r="B22" i="4"/>
  <c r="B21" i="4"/>
  <c r="B20" i="4"/>
  <c r="C7" i="4"/>
  <c r="B7" i="4"/>
  <c r="K2" i="4"/>
  <c r="L2" i="4" s="1"/>
  <c r="F2" i="4"/>
  <c r="M2" i="4" l="1"/>
  <c r="O2" i="4" s="1"/>
</calcChain>
</file>

<file path=xl/sharedStrings.xml><?xml version="1.0" encoding="utf-8"?>
<sst xmlns="http://schemas.openxmlformats.org/spreadsheetml/2006/main" count="655" uniqueCount="319">
  <si>
    <t>observationUnitName</t>
  </si>
  <si>
    <t>germplasmName</t>
  </si>
  <si>
    <t>Grain weight - g|CO_350:0005123</t>
  </si>
  <si>
    <t>plots_to_plant</t>
  </si>
  <si>
    <t>Cornell_WinterOatPeaIntercrop_2024_Ithaca-PLOT_249</t>
  </si>
  <si>
    <t>Gerard 227</t>
  </si>
  <si>
    <t>Cornell_WinterOatPeaIntercrop_2024_Ithaca-PLOT_31</t>
  </si>
  <si>
    <t>NC20-4526</t>
  </si>
  <si>
    <t>Cornell_WinterOatPeaIntercrop_2024_Ithaca-PLOT_338</t>
  </si>
  <si>
    <t>NF13-4126-4_3</t>
  </si>
  <si>
    <t>Cornell_WinterOatPeaIntercrop_2024_Ithaca-PLOT_97</t>
  </si>
  <si>
    <t>NC20-4452</t>
  </si>
  <si>
    <t>Cornell_WinterOatPeaIntercrop_2024_Ithaca-PLOT_16</t>
  </si>
  <si>
    <t>NC21-6429</t>
  </si>
  <si>
    <t>Cornell_WinterOatPeaIntercrop_2024_Ithaca-PLOT_24</t>
  </si>
  <si>
    <t>AURORA</t>
  </si>
  <si>
    <t>Cornell_WinterOatPeaIntercrop_2024_Ithaca-PLOT_174</t>
  </si>
  <si>
    <t>NF99414-1</t>
  </si>
  <si>
    <t>Cornell_WinterOatPeaIntercrop_2024_Ithaca-PLOT_128</t>
  </si>
  <si>
    <t>NC21-6492</t>
  </si>
  <si>
    <t>Cornell_WinterOatPeaIntercrop_2024_Ithaca-PLOT_10</t>
  </si>
  <si>
    <t>TX18OCS9125</t>
  </si>
  <si>
    <t>Cornell_WinterOatPeaIntercrop_2024_Ithaca-PLOT_180</t>
  </si>
  <si>
    <t>LA17153SBSS-46-1</t>
  </si>
  <si>
    <t>Cornell_WinterOatPeaIntercrop_2024_Ithaca-PLOT_223</t>
  </si>
  <si>
    <t>LA17089SBS-45-1-1</t>
  </si>
  <si>
    <t>Cornell_WinterOatPeaIntercrop_2024_Ithaca-PLOT_49</t>
  </si>
  <si>
    <t>NC20-4551</t>
  </si>
  <si>
    <t>Cornell_WinterOatPeaIntercrop_2024_Ithaca-PLOT_237</t>
  </si>
  <si>
    <t>LA99016</t>
  </si>
  <si>
    <t>Cornell_WinterOatPeaIntercrop_2024_Ithaca-PLOT_247</t>
  </si>
  <si>
    <t>NC20-4700</t>
  </si>
  <si>
    <t>Cornell_WinterOatPeaIntercrop_2024_Ithaca-PLOT_56</t>
  </si>
  <si>
    <t>HARRISON</t>
  </si>
  <si>
    <t>Cornell_WinterOatPeaIntercrop_2024_Ithaca-PLOT_100</t>
  </si>
  <si>
    <t>NC21-6610</t>
  </si>
  <si>
    <t>Cornell_WinterOatPeaIntercrop_2024_Ithaca-PLOT_282</t>
  </si>
  <si>
    <t>Horizon 578</t>
  </si>
  <si>
    <t>Cornell_WinterOatPeaIntercrop_2024_Ithaca-PLOT_367</t>
  </si>
  <si>
    <t>NC21-6511</t>
  </si>
  <si>
    <t>Cornell_WinterOatPeaIntercrop_2024_Ithaca-PLOT_212</t>
  </si>
  <si>
    <t>PA7617-3460</t>
  </si>
  <si>
    <t>Cornell_WinterOatPeaIntercrop_2024_Ithaca-PLOT_261</t>
  </si>
  <si>
    <t>NC19-3542</t>
  </si>
  <si>
    <t>Cornell_WinterOatPeaIntercrop_2024_Ithaca-PLOT_159</t>
  </si>
  <si>
    <t>NF01404A</t>
  </si>
  <si>
    <t>Cornell_WinterOatPeaIntercrop_2024_Ithaca-PLOT_48</t>
  </si>
  <si>
    <t>FLLA17088-77</t>
  </si>
  <si>
    <t>Cornell_WinterOatPeaIntercrop_2024_Ithaca-PLOT_186</t>
  </si>
  <si>
    <t>NF12AS-107-4_4</t>
  </si>
  <si>
    <t>Cornell_WinterOatPeaIntercrop_2024_Ithaca-PLOT_161</t>
  </si>
  <si>
    <t>NF12AS-108-4_1</t>
  </si>
  <si>
    <t>Cornell_WinterOatPeaIntercrop_2024_Ithaca-PLOT_264</t>
  </si>
  <si>
    <t>NF97405B2</t>
  </si>
  <si>
    <t>Cornell_WinterOatPeaIntercrop_2024_Ithaca-PLOT_316</t>
  </si>
  <si>
    <t>SCLA17080SBS-4-2</t>
  </si>
  <si>
    <t>Cornell_WinterOatPeaIntercrop_2024_Ithaca-PLOT_251</t>
  </si>
  <si>
    <t>NF12AS-108-4_4</t>
  </si>
  <si>
    <t>Cornell_WinterOatPeaIntercrop_2024_Ithaca-PLOT_244</t>
  </si>
  <si>
    <t>LA17069SBSS-2-1</t>
  </si>
  <si>
    <t>Cornell_WinterOatPeaIntercrop_2024_Ithaca-PLOT_36</t>
  </si>
  <si>
    <t>SCLA17031SBSS-4-1</t>
  </si>
  <si>
    <t>Cornell_WinterOatPeaIntercrop_2024_Ithaca-PLOT_192</t>
  </si>
  <si>
    <t>NC20-4702</t>
  </si>
  <si>
    <t>Cornell_WinterOatPeaIntercrop_2024_Ithaca-PLOT_276</t>
  </si>
  <si>
    <t>NF18</t>
  </si>
  <si>
    <t>Cornell_WinterOatPeaIntercrop_2024_Ithaca-PLOT_330</t>
  </si>
  <si>
    <t>NC21-6609</t>
  </si>
  <si>
    <t>Cornell_WinterOatPeaIntercrop_2024_Ithaca-PLOT_102</t>
  </si>
  <si>
    <t>FLLA17069-54</t>
  </si>
  <si>
    <t>Cornell_WinterOatPeaIntercrop_2024_Ithaca-PLOT_233</t>
  </si>
  <si>
    <t>OKAY</t>
  </si>
  <si>
    <t>Cornell_WinterOatPeaIntercrop_2024_Ithaca-PLOT_341</t>
  </si>
  <si>
    <t>NF13-4173-4_5</t>
  </si>
  <si>
    <t>Cornell_WinterOatPeaIntercrop_2024_Ithaca-PLOT_65</t>
  </si>
  <si>
    <t>NC21-6497</t>
  </si>
  <si>
    <t>Cornell_WinterOatPeaIntercrop_2024_Ithaca-PLOT_3</t>
  </si>
  <si>
    <t>NF502_5</t>
  </si>
  <si>
    <t>Cornell_WinterOatPeaIntercrop_2024_Ithaca-PLOT_37</t>
  </si>
  <si>
    <t>TX18OCS9104</t>
  </si>
  <si>
    <t>Cornell_WinterOatPeaIntercrop_2024_Ithaca-PLOT_284</t>
  </si>
  <si>
    <t>NF97405-1</t>
  </si>
  <si>
    <t>Cornell_WinterOatPeaIntercrop_2024_Ithaca-PLOT_134</t>
  </si>
  <si>
    <t>NORA</t>
  </si>
  <si>
    <t>Cornell_WinterOatPeaIntercrop_2024_Ithaca-PLOT_153</t>
  </si>
  <si>
    <t>NF12AS-122-4_4</t>
  </si>
  <si>
    <t>Cornell_WinterOatPeaIntercrop_2024_Ithaca-PLOT_1</t>
  </si>
  <si>
    <t>NF01401B</t>
  </si>
  <si>
    <t>Cornell_WinterOatPeaIntercrop_2024_Ithaca-PLOT_216</t>
  </si>
  <si>
    <t>NF00407</t>
  </si>
  <si>
    <t>Cornell_WinterOatPeaIntercrop_2024_Ithaca-PLOT_305</t>
  </si>
  <si>
    <t>NC17-6440</t>
  </si>
  <si>
    <t>Cornell_WinterOatPeaIntercrop_2024_Ithaca-PLOT_241</t>
  </si>
  <si>
    <t>NF12AS-73-4_3</t>
  </si>
  <si>
    <t>Cornell_WinterOatPeaIntercrop_2024_Ithaca-PLOT_297</t>
  </si>
  <si>
    <t>FLLA11019-8</t>
  </si>
  <si>
    <t>Cornell_WinterOatPeaIntercrop_2024_Ithaca-PLOT_253</t>
  </si>
  <si>
    <t>NF12AS-91-4_1</t>
  </si>
  <si>
    <t>Cornell_WinterOatPeaIntercrop_2024_Ithaca-PLOT_194</t>
  </si>
  <si>
    <t>FLLA17088-61</t>
  </si>
  <si>
    <t>Cornell_WinterOatPeaIntercrop_2024_Ithaca-PLOT_182</t>
  </si>
  <si>
    <t>NC20-4402</t>
  </si>
  <si>
    <t>Cornell_WinterOatPeaIntercrop_2024_Ithaca-PLOT_327</t>
  </si>
  <si>
    <t>Juggernaut</t>
  </si>
  <si>
    <t>Cornell_WinterOatPeaIntercrop_2024_Ithaca-PLOT_227</t>
  </si>
  <si>
    <t>NF12AS-100-4_2</t>
  </si>
  <si>
    <t>Cornell_WinterOatPeaIntercrop_2024_Ithaca-PLOT_203</t>
  </si>
  <si>
    <t>OZARK|POGI</t>
  </si>
  <si>
    <t>Cornell_WinterOatPeaIntercrop_2024_Ithaca-PLOT_199</t>
  </si>
  <si>
    <t>HORIZON201</t>
  </si>
  <si>
    <t>Cornell_WinterOatPeaIntercrop_2024_Ithaca-PLOT_217</t>
  </si>
  <si>
    <t>GERARD224</t>
  </si>
  <si>
    <t>Cornell_WinterOatPeaIntercrop_2024_Ithaca-PLOT_95</t>
  </si>
  <si>
    <t>NF99401_1-1</t>
  </si>
  <si>
    <t>Cornell_WinterOatPeaIntercrop_2024_Ithaca-PLOT_28</t>
  </si>
  <si>
    <t>NF13-4214-4_5</t>
  </si>
  <si>
    <t>Cornell_WinterOatPeaIntercrop_2024_Ithaca-PLOT_313</t>
  </si>
  <si>
    <t>LA17129SBSS-8-1</t>
  </si>
  <si>
    <t>Cornell_WinterOatPeaIntercrop_2024_Ithaca-PLOT_378</t>
  </si>
  <si>
    <t>NF99414</t>
  </si>
  <si>
    <t>Cornell_WinterOatPeaIntercrop_2024_Ithaca-PLOT_323</t>
  </si>
  <si>
    <t>NC21-6502</t>
  </si>
  <si>
    <t>Cornell_WinterOatPeaIntercrop_2024_Ithaca-PLOT_334</t>
  </si>
  <si>
    <t>NF13-4157-4_2</t>
  </si>
  <si>
    <t>Cornell_WinterOatPeaIntercrop_2024_Ithaca-PLOT_258</t>
  </si>
  <si>
    <t>NF12AS-107-4_2-1</t>
  </si>
  <si>
    <t>Cornell_WinterOatPeaIntercrop_2024_Ithaca-PLOT_26</t>
  </si>
  <si>
    <t>NF05424_2</t>
  </si>
  <si>
    <t>Cornell_WinterOatPeaIntercrop_2024_Ithaca-PLOT_347</t>
  </si>
  <si>
    <t>NC20-4795</t>
  </si>
  <si>
    <t>Cornell_WinterOatPeaIntercrop_2024_Ithaca-PLOT_183</t>
  </si>
  <si>
    <t>LA17153SBSS-55-1</t>
  </si>
  <si>
    <t>Cornell_WinterOatPeaIntercrop_2024_Ithaca-PLOT_85</t>
  </si>
  <si>
    <t>NC21-6576</t>
  </si>
  <si>
    <t>Cornell_WinterOatPeaIntercrop_2024_Ithaca-PLOT_93</t>
  </si>
  <si>
    <t>TX19CAS0058</t>
  </si>
  <si>
    <t>Cornell_WinterOatPeaIntercrop_2024_Ithaca-PLOT_155</t>
  </si>
  <si>
    <t>NF13-4214-4_1</t>
  </si>
  <si>
    <t>Cornell_WinterOatPeaIntercrop_2024_Ithaca-PLOT_370</t>
  </si>
  <si>
    <t>NF13-4173-4_4</t>
  </si>
  <si>
    <t>Cornell_WinterOatPeaIntercrop_2024_Ithaca-PLOT_72</t>
  </si>
  <si>
    <t>TX18OCS9100</t>
  </si>
  <si>
    <t>Cornell_WinterOatPeaIntercrop_2024_Ithaca-PLOT_349</t>
  </si>
  <si>
    <t>NF13-4124-4_3</t>
  </si>
  <si>
    <t>Cornell_WinterOatFounders_2024_Headrow_38</t>
  </si>
  <si>
    <t>SA21</t>
  </si>
  <si>
    <t>NA</t>
  </si>
  <si>
    <t>Cornell_WinterOatFounders_2024_Headrow_42</t>
  </si>
  <si>
    <t>DOMACA_ZOB</t>
  </si>
  <si>
    <t>Cornell_WinterOatFounders_2024_Headrow_52</t>
  </si>
  <si>
    <t>AVE265_59</t>
  </si>
  <si>
    <t>Cornell_WinterOatFounders_2024_Headrow_66</t>
  </si>
  <si>
    <t>PI344827</t>
  </si>
  <si>
    <t>Cornell_WinterOatFounders_2024_Headrow_68</t>
  </si>
  <si>
    <t>PI365615</t>
  </si>
  <si>
    <t>Cornell_WinterOatFounders_2024_Headrow_69</t>
  </si>
  <si>
    <t>PI365616</t>
  </si>
  <si>
    <t>Cornell_WinterOatFounders_2024_Headrow_70</t>
  </si>
  <si>
    <t>PI365619</t>
  </si>
  <si>
    <t>Cornell_WinterOatFounders_2024_Headrow_71</t>
  </si>
  <si>
    <t>PI365621</t>
  </si>
  <si>
    <t>Cornell_WinterOatFounders_2024_Headrow_72</t>
  </si>
  <si>
    <t>PI365622</t>
  </si>
  <si>
    <t>Cornell_WinterOatFounders_2024_Headrow_74</t>
  </si>
  <si>
    <t>CAV2980</t>
  </si>
  <si>
    <t>Cornell_WinterOatFounders_2024_Headrow_75</t>
  </si>
  <si>
    <t>CAV3163</t>
  </si>
  <si>
    <t>Cornell_WinterOatFounders_2024_Headrow_76</t>
  </si>
  <si>
    <t>CAV3088</t>
  </si>
  <si>
    <t>Cornell_WinterOatFounders_2024_Headrow_8</t>
  </si>
  <si>
    <t>RADNORSHIRE_SPRIG|CIAV3219</t>
  </si>
  <si>
    <t>Cornell_WinterOatFounders_2024_Headrow_83</t>
  </si>
  <si>
    <t>KARCAGI</t>
  </si>
  <si>
    <t>Cornell_WinterOatFounders_2024_Headrow_93</t>
  </si>
  <si>
    <t>28C2</t>
  </si>
  <si>
    <t>Cornell_WinterOatFounders_2024_Headrow_96</t>
  </si>
  <si>
    <t>BLACK_MESDAG|PI93284</t>
  </si>
  <si>
    <t>Blaze</t>
  </si>
  <si>
    <t>&gt;</t>
  </si>
  <si>
    <t>g12</t>
  </si>
  <si>
    <t>g40</t>
  </si>
  <si>
    <t>g11</t>
  </si>
  <si>
    <t>g39</t>
  </si>
  <si>
    <t>g10</t>
  </si>
  <si>
    <t>g38</t>
  </si>
  <si>
    <t>g9</t>
  </si>
  <si>
    <t>g37</t>
  </si>
  <si>
    <t>g8</t>
  </si>
  <si>
    <t>g36</t>
  </si>
  <si>
    <t>g7</t>
  </si>
  <si>
    <t>g35</t>
  </si>
  <si>
    <t>g6</t>
  </si>
  <si>
    <t>g34</t>
  </si>
  <si>
    <t>g5</t>
  </si>
  <si>
    <t>g33</t>
  </si>
  <si>
    <t>g4</t>
  </si>
  <si>
    <t>g32</t>
  </si>
  <si>
    <t>g3</t>
  </si>
  <si>
    <t>g31</t>
  </si>
  <si>
    <t>g2</t>
  </si>
  <si>
    <t>g30</t>
  </si>
  <si>
    <t>g1</t>
  </si>
  <si>
    <t>g29</t>
  </si>
  <si>
    <t>&lt;</t>
  </si>
  <si>
    <t>Heading - %|CO_350:0005127</t>
  </si>
  <si>
    <t>notes</t>
  </si>
  <si>
    <t>WINTER_TURF|CIAV1234</t>
  </si>
  <si>
    <t>plot</t>
  </si>
  <si>
    <t>PIONEER</t>
  </si>
  <si>
    <t>DESOTO</t>
  </si>
  <si>
    <t>TRISPERNIA|CIAV4009</t>
  </si>
  <si>
    <t>TRISPERNIA|CIAV5100</t>
  </si>
  <si>
    <t>NYSEL</t>
  </si>
  <si>
    <t>DUBOIS</t>
  </si>
  <si>
    <t>TRISPERNIA|CIAV6821</t>
  </si>
  <si>
    <t>NORLINE</t>
  </si>
  <si>
    <t>TRISPERNIA|CIAV7008</t>
  </si>
  <si>
    <t>DADE</t>
  </si>
  <si>
    <t>WINTER_TURF|CIAV1570</t>
  </si>
  <si>
    <t>REHOVOT</t>
  </si>
  <si>
    <t>PENNWIN</t>
  </si>
  <si>
    <t>CW559</t>
  </si>
  <si>
    <t>PENNSYLVANIA621-87</t>
  </si>
  <si>
    <t>PENNSYLVANIA725-4984</t>
  </si>
  <si>
    <t>PENNSYLVANIA822-5650</t>
  </si>
  <si>
    <t>PENNSYLVANIA822-7325</t>
  </si>
  <si>
    <t>WINTER_TURF|CIAV996</t>
  </si>
  <si>
    <t>BOUNTIFUL|PI101253</t>
  </si>
  <si>
    <t>WIR5166_1</t>
  </si>
  <si>
    <t>LEE|CIAV2042</t>
  </si>
  <si>
    <t>PI189756</t>
  </si>
  <si>
    <t>CASTLETON|CIAV2302</t>
  </si>
  <si>
    <t>PI194894</t>
  </si>
  <si>
    <t>PI222502</t>
  </si>
  <si>
    <t>PI222503</t>
  </si>
  <si>
    <t>PI222504</t>
  </si>
  <si>
    <t>F-22-257_15</t>
  </si>
  <si>
    <t>SA9|PI244467</t>
  </si>
  <si>
    <t>SA22</t>
  </si>
  <si>
    <t>VICTOR|CIAV2252</t>
  </si>
  <si>
    <t>BELJE210</t>
  </si>
  <si>
    <t>M-311</t>
  </si>
  <si>
    <t>WIR4765</t>
  </si>
  <si>
    <t>PI259867</t>
  </si>
  <si>
    <t>PI259868</t>
  </si>
  <si>
    <t>PI259869</t>
  </si>
  <si>
    <t>PI259871</t>
  </si>
  <si>
    <t>PI264849</t>
  </si>
  <si>
    <t>PI264858</t>
  </si>
  <si>
    <t>WINTER_TURF|CIAV2292</t>
  </si>
  <si>
    <t>LIPIK</t>
  </si>
  <si>
    <t>OSIJEK</t>
  </si>
  <si>
    <t>PI287398</t>
  </si>
  <si>
    <t>WALDLER_HAFER_A</t>
  </si>
  <si>
    <t>WESTFINNISCHER_SCHWARZ</t>
  </si>
  <si>
    <t>ROTENBURGER_SCHWARZHAFER</t>
  </si>
  <si>
    <t>POTATO|PI289586</t>
  </si>
  <si>
    <t>SANDY|PI289589</t>
  </si>
  <si>
    <t>PI289840</t>
  </si>
  <si>
    <t>AWNLESS_CURLED</t>
  </si>
  <si>
    <t>SEGER|PI306405</t>
  </si>
  <si>
    <t>PI320204</t>
  </si>
  <si>
    <t>KABARDINEC|PI326240</t>
  </si>
  <si>
    <t>TRISPERMIR</t>
  </si>
  <si>
    <t>APAK</t>
  </si>
  <si>
    <t>PI344818</t>
  </si>
  <si>
    <t>PI344831</t>
  </si>
  <si>
    <t>WINTER_TURF|CIAV2677</t>
  </si>
  <si>
    <t>ANKARA84</t>
  </si>
  <si>
    <t>CAV3224</t>
  </si>
  <si>
    <t>CAV2154</t>
  </si>
  <si>
    <t>PI436098</t>
  </si>
  <si>
    <t>PA7606-51</t>
  </si>
  <si>
    <t>PA7409-125|PI504613</t>
  </si>
  <si>
    <t>PA7603-7</t>
  </si>
  <si>
    <t>GRAY_OAT</t>
  </si>
  <si>
    <t>PENNLINE40</t>
  </si>
  <si>
    <t>PA8014-1356</t>
  </si>
  <si>
    <t>PA7617-3658</t>
  </si>
  <si>
    <t>PA7617-3534</t>
  </si>
  <si>
    <t>PA7617-3633</t>
  </si>
  <si>
    <t>WINTOK</t>
  </si>
  <si>
    <t>PA8019-1</t>
  </si>
  <si>
    <t>PA8014-840</t>
  </si>
  <si>
    <t>SEGETAL</t>
  </si>
  <si>
    <t>WINTER_TURF|PI74439</t>
  </si>
  <si>
    <t>headrow</t>
  </si>
  <si>
    <t>location</t>
  </si>
  <si>
    <t>peaName</t>
  </si>
  <si>
    <t>entryNumber</t>
  </si>
  <si>
    <t>pea_grams_per_plot</t>
  </si>
  <si>
    <t>pea_source</t>
  </si>
  <si>
    <t>peaAcc</t>
  </si>
  <si>
    <t>100_weight_g</t>
  </si>
  <si>
    <t>seed_weight</t>
  </si>
  <si>
    <t>germination_20</t>
  </si>
  <si>
    <t>seed_per_sqft</t>
  </si>
  <si>
    <t>planted_plot_size_sqft</t>
  </si>
  <si>
    <t>PLS_per_sqft</t>
  </si>
  <si>
    <t>seed_per_plot</t>
  </si>
  <si>
    <t>plots</t>
  </si>
  <si>
    <t>NY</t>
  </si>
  <si>
    <t>2024_A_14</t>
  </si>
  <si>
    <t>g_per_bag</t>
  </si>
  <si>
    <t>grams</t>
  </si>
  <si>
    <t>pea</t>
  </si>
  <si>
    <t>oat_accession</t>
  </si>
  <si>
    <t>pea_plots</t>
  </si>
  <si>
    <t>wof</t>
  </si>
  <si>
    <t>total</t>
  </si>
  <si>
    <t>bags</t>
  </si>
  <si>
    <t>selIndex</t>
  </si>
  <si>
    <t>Cornell_WinterOatPeaIntercrop_2024_Ithaca-PLOT_201</t>
  </si>
  <si>
    <t>Cornell_WinterOatPeaIntercrop_2024_Ithaca-PLOT_346</t>
  </si>
  <si>
    <t>NF13-4083-4_6</t>
  </si>
  <si>
    <t>seedlot</t>
  </si>
  <si>
    <t>source</t>
  </si>
  <si>
    <t>replicates</t>
  </si>
  <si>
    <t>Winter Oat/Pea Trial (66M X 45M)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</si>
</sst>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2"/>
      <name val="Helvetica"/>
      <family val="2"/>
    </font>
    <font>
      <b/>
      <sz val="20"/>
      <name val="Times New Roman"/>
      <family val="1"/>
    </font>
    <font>
      <b/>
      <sz val="10"/>
      <name val="Aptos Narrow"/>
      <family val="2"/>
      <scheme val="minor"/>
    </font>
    <font>
      <b/>
      <sz val="2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color rgb="FF006100"/>
      <name val="Aptos Narrow"/>
      <family val="2"/>
      <scheme val="minor"/>
    </font>
    <font>
      <sz val="10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/>
  </cellStyleXfs>
  <cellXfs count="26">
    <xf numFmtId="0" fontId="0" fillId="0" borderId="0" xfId="0"/>
    <xf numFmtId="0" fontId="5" fillId="0" borderId="0" xfId="4" applyFont="1" applyAlignment="1">
      <alignment horizontal="left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4" applyFont="1" applyAlignment="1">
      <alignment horizontal="center"/>
    </xf>
    <xf numFmtId="0" fontId="7" fillId="0" borderId="0" xfId="0" applyFont="1" applyAlignment="1">
      <alignment horizontal="center" textRotation="180"/>
    </xf>
    <xf numFmtId="0" fontId="7" fillId="0" borderId="0" xfId="4" applyFont="1" applyAlignment="1">
      <alignment horizontal="center" textRotation="180"/>
    </xf>
    <xf numFmtId="0" fontId="8" fillId="0" borderId="1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10" borderId="2" xfId="0" applyFont="1" applyFill="1" applyBorder="1" applyAlignment="1">
      <alignment horizontal="center" vertical="center"/>
    </xf>
    <xf numFmtId="0" fontId="9" fillId="2" borderId="1" xfId="1" applyFont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6" fillId="0" borderId="0" xfId="4" applyFont="1" applyAlignment="1">
      <alignment horizontal="center"/>
    </xf>
    <xf numFmtId="0" fontId="0" fillId="12" borderId="0" xfId="0" applyFill="1"/>
    <xf numFmtId="0" fontId="0" fillId="13" borderId="0" xfId="0" applyFill="1"/>
    <xf numFmtId="0" fontId="1" fillId="2" borderId="0" xfId="1"/>
    <xf numFmtId="0" fontId="3" fillId="4" borderId="0" xfId="3"/>
    <xf numFmtId="0" fontId="2" fillId="3" borderId="0" xfId="2"/>
    <xf numFmtId="0" fontId="10" fillId="0" borderId="0" xfId="0" applyFont="1" applyAlignment="1">
      <alignment vertical="center"/>
    </xf>
    <xf numFmtId="1" fontId="0" fillId="0" borderId="0" xfId="0" applyNumberFormat="1"/>
    <xf numFmtId="0" fontId="10" fillId="0" borderId="0" xfId="0" applyFont="1" applyAlignment="1">
      <alignment horizontal="right" wrapText="1"/>
    </xf>
  </cellXfs>
  <cellStyles count="5">
    <cellStyle name="Bad" xfId="2" builtinId="27"/>
    <cellStyle name="Good" xfId="1" builtinId="26"/>
    <cellStyle name="Neutral" xfId="3" builtinId="28"/>
    <cellStyle name="Normal" xfId="0" builtinId="0"/>
    <cellStyle name="Normal 3" xfId="4" xr:uid="{B83B65AB-D74E-4F94-BE7B-EDDD9E203A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47DB-166A-44B5-BCC5-098A0311CA8B}">
  <dimension ref="A1:I90"/>
  <sheetViews>
    <sheetView topLeftCell="A36" workbookViewId="0">
      <selection activeCell="E54" sqref="E54"/>
    </sheetView>
  </sheetViews>
  <sheetFormatPr defaultColWidth="57.140625" defaultRowHeight="15" x14ac:dyDescent="0.25"/>
  <cols>
    <col min="1" max="1" width="3" bestFit="1" customWidth="1"/>
    <col min="2" max="2" width="12.28515625" customWidth="1"/>
    <col min="3" max="3" width="49.85546875" bestFit="1" customWidth="1"/>
    <col min="4" max="4" width="29.140625" bestFit="1" customWidth="1"/>
    <col min="5" max="5" width="30.28515625" bestFit="1" customWidth="1"/>
    <col min="6" max="6" width="13.5703125" bestFit="1" customWidth="1"/>
    <col min="7" max="7" width="13.5703125" customWidth="1"/>
    <col min="8" max="8" width="10.7109375" customWidth="1"/>
    <col min="9" max="9" width="70.85546875" bestFit="1" customWidth="1"/>
  </cols>
  <sheetData>
    <row r="1" spans="1:9" x14ac:dyDescent="0.25">
      <c r="B1" t="s">
        <v>316</v>
      </c>
      <c r="C1" t="s">
        <v>0</v>
      </c>
      <c r="D1" t="s">
        <v>1</v>
      </c>
      <c r="E1" t="s">
        <v>2</v>
      </c>
      <c r="F1" t="s">
        <v>3</v>
      </c>
      <c r="G1" t="s">
        <v>317</v>
      </c>
      <c r="H1" t="s">
        <v>311</v>
      </c>
      <c r="I1" t="s">
        <v>315</v>
      </c>
    </row>
    <row r="2" spans="1:9" x14ac:dyDescent="0.25">
      <c r="A2">
        <v>1</v>
      </c>
      <c r="B2" t="s">
        <v>207</v>
      </c>
      <c r="C2" t="s">
        <v>8</v>
      </c>
      <c r="D2" t="s">
        <v>9</v>
      </c>
      <c r="E2">
        <v>1035</v>
      </c>
      <c r="F2">
        <v>4</v>
      </c>
      <c r="G2">
        <v>2</v>
      </c>
      <c r="H2">
        <v>60.46</v>
      </c>
    </row>
    <row r="3" spans="1:9" x14ac:dyDescent="0.25">
      <c r="A3">
        <v>2</v>
      </c>
      <c r="B3" t="s">
        <v>207</v>
      </c>
      <c r="C3" t="s">
        <v>4</v>
      </c>
      <c r="D3" t="s">
        <v>5</v>
      </c>
      <c r="E3">
        <v>1076</v>
      </c>
      <c r="F3">
        <v>4</v>
      </c>
      <c r="G3">
        <v>2</v>
      </c>
      <c r="H3">
        <v>51.485999999999997</v>
      </c>
    </row>
    <row r="4" spans="1:9" x14ac:dyDescent="0.25">
      <c r="A4">
        <v>3</v>
      </c>
      <c r="B4" t="s">
        <v>207</v>
      </c>
      <c r="C4" t="s">
        <v>6</v>
      </c>
      <c r="D4" t="s">
        <v>7</v>
      </c>
      <c r="E4">
        <v>1193</v>
      </c>
      <c r="F4">
        <v>4</v>
      </c>
      <c r="G4">
        <v>2</v>
      </c>
      <c r="H4">
        <v>47.731000000000002</v>
      </c>
    </row>
    <row r="5" spans="1:9" x14ac:dyDescent="0.25">
      <c r="A5">
        <v>4</v>
      </c>
      <c r="B5" t="s">
        <v>207</v>
      </c>
      <c r="C5" t="s">
        <v>10</v>
      </c>
      <c r="D5" t="s">
        <v>11</v>
      </c>
      <c r="E5">
        <v>1174</v>
      </c>
      <c r="F5">
        <v>4</v>
      </c>
      <c r="G5">
        <v>2</v>
      </c>
      <c r="H5">
        <v>42.878999999999998</v>
      </c>
    </row>
    <row r="6" spans="1:9" x14ac:dyDescent="0.25">
      <c r="A6">
        <v>5</v>
      </c>
      <c r="B6" t="s">
        <v>207</v>
      </c>
      <c r="C6" t="s">
        <v>12</v>
      </c>
      <c r="D6" t="s">
        <v>13</v>
      </c>
      <c r="E6">
        <v>1189</v>
      </c>
      <c r="F6">
        <v>4</v>
      </c>
      <c r="G6">
        <v>2</v>
      </c>
      <c r="H6">
        <v>42.302</v>
      </c>
    </row>
    <row r="7" spans="1:9" x14ac:dyDescent="0.25">
      <c r="A7">
        <v>6</v>
      </c>
      <c r="B7" t="s">
        <v>207</v>
      </c>
      <c r="C7" t="s">
        <v>16</v>
      </c>
      <c r="D7" t="s">
        <v>17</v>
      </c>
      <c r="E7">
        <v>903</v>
      </c>
      <c r="F7">
        <v>4</v>
      </c>
      <c r="G7">
        <v>2</v>
      </c>
      <c r="H7">
        <v>39.97</v>
      </c>
    </row>
    <row r="8" spans="1:9" x14ac:dyDescent="0.25">
      <c r="A8">
        <v>7</v>
      </c>
      <c r="B8" t="s">
        <v>207</v>
      </c>
      <c r="C8" t="s">
        <v>14</v>
      </c>
      <c r="D8" t="s">
        <v>15</v>
      </c>
      <c r="E8">
        <v>1039</v>
      </c>
      <c r="F8">
        <v>4</v>
      </c>
      <c r="G8">
        <v>2</v>
      </c>
      <c r="H8">
        <v>39.433999999999997</v>
      </c>
    </row>
    <row r="9" spans="1:9" x14ac:dyDescent="0.25">
      <c r="A9">
        <v>8</v>
      </c>
      <c r="B9" t="s">
        <v>207</v>
      </c>
      <c r="C9" t="s">
        <v>24</v>
      </c>
      <c r="D9" t="s">
        <v>25</v>
      </c>
      <c r="E9">
        <v>1022</v>
      </c>
      <c r="F9">
        <v>4</v>
      </c>
      <c r="G9">
        <v>2</v>
      </c>
      <c r="H9">
        <v>35.881999999999998</v>
      </c>
    </row>
    <row r="10" spans="1:9" x14ac:dyDescent="0.25">
      <c r="A10">
        <v>9</v>
      </c>
      <c r="B10" t="s">
        <v>207</v>
      </c>
      <c r="C10" t="s">
        <v>32</v>
      </c>
      <c r="D10" t="s">
        <v>33</v>
      </c>
      <c r="E10">
        <v>881</v>
      </c>
      <c r="F10">
        <v>4</v>
      </c>
      <c r="G10">
        <v>2</v>
      </c>
      <c r="H10">
        <v>33.539000000000001</v>
      </c>
    </row>
    <row r="11" spans="1:9" x14ac:dyDescent="0.25">
      <c r="A11">
        <v>10</v>
      </c>
      <c r="B11" t="s">
        <v>207</v>
      </c>
      <c r="C11" t="s">
        <v>40</v>
      </c>
      <c r="D11" t="s">
        <v>41</v>
      </c>
      <c r="E11">
        <v>919</v>
      </c>
      <c r="F11">
        <v>4</v>
      </c>
      <c r="G11">
        <v>2</v>
      </c>
      <c r="H11">
        <v>30.841000000000001</v>
      </c>
    </row>
    <row r="12" spans="1:9" x14ac:dyDescent="0.25">
      <c r="A12">
        <v>11</v>
      </c>
      <c r="B12" t="s">
        <v>207</v>
      </c>
      <c r="C12" t="s">
        <v>18</v>
      </c>
      <c r="D12" t="s">
        <v>19</v>
      </c>
      <c r="E12">
        <v>940</v>
      </c>
      <c r="F12">
        <v>4</v>
      </c>
      <c r="G12">
        <v>2</v>
      </c>
      <c r="H12">
        <v>30.344999999999999</v>
      </c>
    </row>
    <row r="13" spans="1:9" x14ac:dyDescent="0.25">
      <c r="A13">
        <v>12</v>
      </c>
      <c r="B13" t="s">
        <v>207</v>
      </c>
      <c r="C13" t="s">
        <v>22</v>
      </c>
      <c r="D13" t="s">
        <v>23</v>
      </c>
      <c r="E13">
        <v>813</v>
      </c>
      <c r="F13">
        <v>4</v>
      </c>
      <c r="G13">
        <v>2</v>
      </c>
      <c r="H13">
        <v>28.869</v>
      </c>
    </row>
    <row r="14" spans="1:9" x14ac:dyDescent="0.25">
      <c r="A14">
        <v>13</v>
      </c>
      <c r="B14" t="s">
        <v>207</v>
      </c>
      <c r="C14" t="s">
        <v>20</v>
      </c>
      <c r="D14" t="s">
        <v>21</v>
      </c>
      <c r="E14">
        <v>970</v>
      </c>
      <c r="F14">
        <v>4</v>
      </c>
      <c r="G14">
        <v>2</v>
      </c>
      <c r="H14">
        <v>28.773</v>
      </c>
    </row>
    <row r="15" spans="1:9" x14ac:dyDescent="0.25">
      <c r="A15">
        <v>14</v>
      </c>
      <c r="B15" t="s">
        <v>207</v>
      </c>
      <c r="C15" t="s">
        <v>36</v>
      </c>
      <c r="D15" t="s">
        <v>37</v>
      </c>
      <c r="E15">
        <v>872</v>
      </c>
      <c r="F15">
        <v>4</v>
      </c>
      <c r="G15">
        <v>2</v>
      </c>
      <c r="H15">
        <v>25.28</v>
      </c>
    </row>
    <row r="16" spans="1:9" x14ac:dyDescent="0.25">
      <c r="A16">
        <v>15</v>
      </c>
      <c r="B16" t="s">
        <v>207</v>
      </c>
      <c r="C16" t="s">
        <v>26</v>
      </c>
      <c r="D16" t="s">
        <v>27</v>
      </c>
      <c r="E16">
        <v>1104</v>
      </c>
      <c r="F16">
        <v>4</v>
      </c>
      <c r="G16">
        <v>2</v>
      </c>
      <c r="H16">
        <v>24.268000000000001</v>
      </c>
    </row>
    <row r="17" spans="1:8" x14ac:dyDescent="0.25">
      <c r="A17">
        <v>16</v>
      </c>
      <c r="B17" t="s">
        <v>207</v>
      </c>
      <c r="C17" t="s">
        <v>38</v>
      </c>
      <c r="D17" t="s">
        <v>39</v>
      </c>
      <c r="E17">
        <v>927</v>
      </c>
      <c r="F17">
        <v>4</v>
      </c>
      <c r="G17">
        <v>2</v>
      </c>
      <c r="H17">
        <v>21.849</v>
      </c>
    </row>
    <row r="18" spans="1:8" x14ac:dyDescent="0.25">
      <c r="A18">
        <v>17</v>
      </c>
      <c r="B18" t="s">
        <v>207</v>
      </c>
      <c r="C18" t="s">
        <v>44</v>
      </c>
      <c r="D18" t="s">
        <v>45</v>
      </c>
      <c r="E18">
        <v>929</v>
      </c>
      <c r="F18">
        <v>4</v>
      </c>
      <c r="G18">
        <v>2</v>
      </c>
      <c r="H18">
        <v>21.361999999999998</v>
      </c>
    </row>
    <row r="19" spans="1:8" x14ac:dyDescent="0.25">
      <c r="A19">
        <v>18</v>
      </c>
      <c r="B19" t="s">
        <v>207</v>
      </c>
      <c r="C19" t="s">
        <v>34</v>
      </c>
      <c r="D19" t="s">
        <v>35</v>
      </c>
      <c r="E19">
        <v>960</v>
      </c>
      <c r="F19">
        <v>4</v>
      </c>
      <c r="G19">
        <v>2</v>
      </c>
      <c r="H19">
        <v>21.19</v>
      </c>
    </row>
    <row r="20" spans="1:8" x14ac:dyDescent="0.25">
      <c r="A20">
        <v>19</v>
      </c>
      <c r="B20" t="s">
        <v>207</v>
      </c>
      <c r="C20" t="s">
        <v>46</v>
      </c>
      <c r="D20" t="s">
        <v>47</v>
      </c>
      <c r="E20">
        <v>1030</v>
      </c>
      <c r="F20">
        <v>4</v>
      </c>
      <c r="G20">
        <v>2</v>
      </c>
      <c r="H20">
        <v>19.507999999999999</v>
      </c>
    </row>
    <row r="21" spans="1:8" x14ac:dyDescent="0.25">
      <c r="A21">
        <v>20</v>
      </c>
      <c r="B21" t="s">
        <v>207</v>
      </c>
      <c r="C21" t="s">
        <v>30</v>
      </c>
      <c r="D21" t="s">
        <v>31</v>
      </c>
      <c r="E21">
        <v>1015</v>
      </c>
      <c r="F21">
        <v>4</v>
      </c>
      <c r="G21">
        <v>2</v>
      </c>
      <c r="H21">
        <v>18.876999999999999</v>
      </c>
    </row>
    <row r="22" spans="1:8" x14ac:dyDescent="0.25">
      <c r="A22">
        <v>21</v>
      </c>
      <c r="B22" t="s">
        <v>207</v>
      </c>
      <c r="C22" t="s">
        <v>28</v>
      </c>
      <c r="D22" t="s">
        <v>29</v>
      </c>
      <c r="E22">
        <v>1119</v>
      </c>
      <c r="F22">
        <v>4</v>
      </c>
      <c r="G22">
        <v>2</v>
      </c>
      <c r="H22">
        <v>17.155999999999999</v>
      </c>
    </row>
    <row r="23" spans="1:8" x14ac:dyDescent="0.25">
      <c r="A23">
        <v>22</v>
      </c>
      <c r="B23" t="s">
        <v>207</v>
      </c>
      <c r="C23" t="s">
        <v>70</v>
      </c>
      <c r="D23" t="s">
        <v>71</v>
      </c>
      <c r="E23">
        <v>1068</v>
      </c>
      <c r="F23">
        <v>4</v>
      </c>
      <c r="G23">
        <v>2</v>
      </c>
      <c r="H23">
        <v>16.707000000000001</v>
      </c>
    </row>
    <row r="24" spans="1:8" x14ac:dyDescent="0.25">
      <c r="A24">
        <v>23</v>
      </c>
      <c r="B24" t="s">
        <v>207</v>
      </c>
      <c r="C24" t="s">
        <v>52</v>
      </c>
      <c r="D24" t="s">
        <v>53</v>
      </c>
      <c r="E24">
        <v>891</v>
      </c>
      <c r="F24">
        <v>4</v>
      </c>
      <c r="G24">
        <v>2</v>
      </c>
      <c r="H24">
        <v>15.76</v>
      </c>
    </row>
    <row r="25" spans="1:8" x14ac:dyDescent="0.25">
      <c r="A25">
        <v>24</v>
      </c>
      <c r="B25" t="s">
        <v>207</v>
      </c>
      <c r="C25" t="s">
        <v>48</v>
      </c>
      <c r="D25" t="s">
        <v>49</v>
      </c>
      <c r="E25">
        <v>964</v>
      </c>
      <c r="F25">
        <v>4</v>
      </c>
      <c r="G25">
        <v>2</v>
      </c>
      <c r="H25">
        <v>15.05</v>
      </c>
    </row>
    <row r="26" spans="1:8" x14ac:dyDescent="0.25">
      <c r="A26">
        <v>25</v>
      </c>
      <c r="B26" t="s">
        <v>207</v>
      </c>
      <c r="C26" t="s">
        <v>56</v>
      </c>
      <c r="D26" t="s">
        <v>57</v>
      </c>
      <c r="E26">
        <v>831</v>
      </c>
      <c r="F26">
        <v>4</v>
      </c>
      <c r="G26">
        <v>2</v>
      </c>
      <c r="H26">
        <v>12.372999999999999</v>
      </c>
    </row>
    <row r="27" spans="1:8" x14ac:dyDescent="0.25">
      <c r="A27">
        <v>26</v>
      </c>
      <c r="B27" t="s">
        <v>207</v>
      </c>
      <c r="C27" t="s">
        <v>68</v>
      </c>
      <c r="D27" t="s">
        <v>69</v>
      </c>
      <c r="E27">
        <v>667</v>
      </c>
      <c r="F27">
        <v>4</v>
      </c>
      <c r="G27">
        <v>2</v>
      </c>
      <c r="H27">
        <v>10.617000000000001</v>
      </c>
    </row>
    <row r="28" spans="1:8" x14ac:dyDescent="0.25">
      <c r="A28">
        <v>27</v>
      </c>
      <c r="B28" t="s">
        <v>207</v>
      </c>
      <c r="C28" t="s">
        <v>50</v>
      </c>
      <c r="D28" t="s">
        <v>51</v>
      </c>
      <c r="E28">
        <v>874</v>
      </c>
      <c r="F28">
        <v>4</v>
      </c>
      <c r="G28">
        <v>2</v>
      </c>
      <c r="H28">
        <v>10.278</v>
      </c>
    </row>
    <row r="29" spans="1:8" x14ac:dyDescent="0.25">
      <c r="A29">
        <v>28</v>
      </c>
      <c r="B29" t="s">
        <v>207</v>
      </c>
      <c r="C29" t="s">
        <v>62</v>
      </c>
      <c r="D29" t="s">
        <v>63</v>
      </c>
      <c r="E29">
        <v>994</v>
      </c>
      <c r="F29">
        <v>4</v>
      </c>
      <c r="G29">
        <v>2</v>
      </c>
      <c r="H29">
        <v>9.1620000000000008</v>
      </c>
    </row>
    <row r="30" spans="1:8" x14ac:dyDescent="0.25">
      <c r="A30">
        <v>29</v>
      </c>
      <c r="B30" t="s">
        <v>207</v>
      </c>
      <c r="C30" t="s">
        <v>58</v>
      </c>
      <c r="D30" t="s">
        <v>59</v>
      </c>
      <c r="E30">
        <v>1007</v>
      </c>
      <c r="F30">
        <v>4</v>
      </c>
      <c r="G30">
        <v>2</v>
      </c>
      <c r="H30">
        <v>8.7929999999999993</v>
      </c>
    </row>
    <row r="31" spans="1:8" x14ac:dyDescent="0.25">
      <c r="A31">
        <v>30</v>
      </c>
      <c r="B31" t="s">
        <v>207</v>
      </c>
      <c r="C31" t="s">
        <v>54</v>
      </c>
      <c r="D31" t="s">
        <v>55</v>
      </c>
      <c r="E31">
        <v>984</v>
      </c>
      <c r="F31">
        <v>4</v>
      </c>
      <c r="G31">
        <v>2</v>
      </c>
      <c r="H31">
        <v>8.1</v>
      </c>
    </row>
    <row r="32" spans="1:8" x14ac:dyDescent="0.25">
      <c r="A32">
        <v>31</v>
      </c>
      <c r="B32" t="s">
        <v>207</v>
      </c>
      <c r="C32" t="s">
        <v>80</v>
      </c>
      <c r="D32" t="s">
        <v>81</v>
      </c>
      <c r="E32">
        <v>901</v>
      </c>
      <c r="F32">
        <v>4</v>
      </c>
      <c r="G32">
        <v>2</v>
      </c>
      <c r="H32">
        <v>7.9690000000000003</v>
      </c>
    </row>
    <row r="33" spans="1:8" x14ac:dyDescent="0.25">
      <c r="A33">
        <v>32</v>
      </c>
      <c r="B33" t="s">
        <v>207</v>
      </c>
      <c r="C33" t="s">
        <v>72</v>
      </c>
      <c r="D33" t="s">
        <v>73</v>
      </c>
      <c r="E33">
        <v>784</v>
      </c>
      <c r="F33">
        <v>4</v>
      </c>
      <c r="G33">
        <v>2</v>
      </c>
      <c r="H33">
        <v>6.6909999999999998</v>
      </c>
    </row>
    <row r="34" spans="1:8" x14ac:dyDescent="0.25">
      <c r="A34">
        <v>33</v>
      </c>
      <c r="B34" t="s">
        <v>207</v>
      </c>
      <c r="C34" t="s">
        <v>92</v>
      </c>
      <c r="D34" t="s">
        <v>93</v>
      </c>
      <c r="E34">
        <v>849</v>
      </c>
      <c r="F34">
        <v>4</v>
      </c>
      <c r="G34">
        <v>2</v>
      </c>
      <c r="H34">
        <v>6.43</v>
      </c>
    </row>
    <row r="35" spans="1:8" x14ac:dyDescent="0.25">
      <c r="A35">
        <v>34</v>
      </c>
      <c r="B35" t="s">
        <v>207</v>
      </c>
      <c r="C35" t="s">
        <v>96</v>
      </c>
      <c r="D35" t="s">
        <v>97</v>
      </c>
      <c r="E35">
        <v>835</v>
      </c>
      <c r="F35">
        <v>4</v>
      </c>
      <c r="G35">
        <v>2</v>
      </c>
      <c r="H35">
        <v>6.1840000000000002</v>
      </c>
    </row>
    <row r="36" spans="1:8" x14ac:dyDescent="0.25">
      <c r="A36">
        <v>35</v>
      </c>
      <c r="B36" t="s">
        <v>207</v>
      </c>
      <c r="C36" t="s">
        <v>86</v>
      </c>
      <c r="D36" t="s">
        <v>87</v>
      </c>
      <c r="E36">
        <v>866</v>
      </c>
      <c r="F36">
        <v>4</v>
      </c>
      <c r="G36">
        <v>2</v>
      </c>
      <c r="H36">
        <v>6.0309999999999997</v>
      </c>
    </row>
    <row r="37" spans="1:8" x14ac:dyDescent="0.25">
      <c r="A37">
        <v>36</v>
      </c>
      <c r="B37" t="s">
        <v>207</v>
      </c>
      <c r="C37" t="s">
        <v>60</v>
      </c>
      <c r="D37" t="s">
        <v>61</v>
      </c>
      <c r="E37">
        <v>1009</v>
      </c>
      <c r="F37">
        <v>4</v>
      </c>
      <c r="G37">
        <v>2</v>
      </c>
      <c r="H37">
        <v>5.9630000000000001</v>
      </c>
    </row>
    <row r="38" spans="1:8" x14ac:dyDescent="0.25">
      <c r="A38">
        <v>37</v>
      </c>
      <c r="B38" t="s">
        <v>207</v>
      </c>
      <c r="C38" t="s">
        <v>84</v>
      </c>
      <c r="D38" t="s">
        <v>85</v>
      </c>
      <c r="E38">
        <v>796</v>
      </c>
      <c r="F38">
        <v>4</v>
      </c>
      <c r="G38">
        <v>2</v>
      </c>
      <c r="H38">
        <v>5.8780000000000001</v>
      </c>
    </row>
    <row r="39" spans="1:8" x14ac:dyDescent="0.25">
      <c r="A39">
        <v>38</v>
      </c>
      <c r="B39" t="s">
        <v>207</v>
      </c>
      <c r="C39" t="s">
        <v>66</v>
      </c>
      <c r="D39" t="s">
        <v>67</v>
      </c>
      <c r="E39">
        <v>831</v>
      </c>
      <c r="F39">
        <v>4</v>
      </c>
      <c r="G39">
        <v>2</v>
      </c>
      <c r="H39">
        <v>5.7240000000000002</v>
      </c>
    </row>
    <row r="40" spans="1:8" x14ac:dyDescent="0.25">
      <c r="A40">
        <v>39</v>
      </c>
      <c r="B40" t="s">
        <v>207</v>
      </c>
      <c r="C40" t="s">
        <v>76</v>
      </c>
      <c r="D40" t="s">
        <v>77</v>
      </c>
      <c r="E40">
        <v>924</v>
      </c>
      <c r="F40">
        <v>4</v>
      </c>
      <c r="G40">
        <v>2</v>
      </c>
      <c r="H40">
        <v>5.6829999999999998</v>
      </c>
    </row>
    <row r="41" spans="1:8" x14ac:dyDescent="0.25">
      <c r="A41">
        <v>40</v>
      </c>
      <c r="B41" t="s">
        <v>207</v>
      </c>
      <c r="C41" t="s">
        <v>42</v>
      </c>
      <c r="D41" t="s">
        <v>43</v>
      </c>
      <c r="E41">
        <v>1027</v>
      </c>
      <c r="F41">
        <v>4</v>
      </c>
      <c r="G41">
        <v>2</v>
      </c>
      <c r="H41">
        <v>5.0890000000000004</v>
      </c>
    </row>
    <row r="42" spans="1:8" x14ac:dyDescent="0.25">
      <c r="A42">
        <v>41</v>
      </c>
      <c r="B42" t="s">
        <v>207</v>
      </c>
      <c r="C42" t="s">
        <v>112</v>
      </c>
      <c r="D42" t="s">
        <v>113</v>
      </c>
      <c r="E42">
        <v>813</v>
      </c>
      <c r="F42">
        <v>4</v>
      </c>
      <c r="G42">
        <v>2</v>
      </c>
      <c r="H42">
        <v>4.5620000000000003</v>
      </c>
    </row>
    <row r="43" spans="1:8" x14ac:dyDescent="0.25">
      <c r="A43">
        <v>42</v>
      </c>
      <c r="B43" t="s">
        <v>207</v>
      </c>
      <c r="C43" t="s">
        <v>74</v>
      </c>
      <c r="D43" t="s">
        <v>75</v>
      </c>
      <c r="E43">
        <v>947</v>
      </c>
      <c r="F43">
        <v>4</v>
      </c>
      <c r="G43">
        <v>2</v>
      </c>
      <c r="H43">
        <v>4.2069999999999999</v>
      </c>
    </row>
    <row r="44" spans="1:8" x14ac:dyDescent="0.25">
      <c r="A44">
        <v>43</v>
      </c>
      <c r="B44" t="s">
        <v>207</v>
      </c>
      <c r="C44" t="s">
        <v>90</v>
      </c>
      <c r="D44" t="s">
        <v>91</v>
      </c>
      <c r="E44">
        <v>769</v>
      </c>
      <c r="F44">
        <v>4</v>
      </c>
      <c r="G44">
        <v>2</v>
      </c>
      <c r="H44">
        <v>3.2120000000000002</v>
      </c>
    </row>
    <row r="45" spans="1:8" x14ac:dyDescent="0.25">
      <c r="A45">
        <v>44</v>
      </c>
      <c r="B45" t="s">
        <v>207</v>
      </c>
      <c r="C45" t="s">
        <v>82</v>
      </c>
      <c r="D45" t="s">
        <v>83</v>
      </c>
      <c r="E45">
        <v>791</v>
      </c>
      <c r="F45">
        <v>4</v>
      </c>
      <c r="G45">
        <v>2</v>
      </c>
      <c r="H45">
        <v>3.0630000000000002</v>
      </c>
    </row>
    <row r="46" spans="1:8" x14ac:dyDescent="0.25">
      <c r="A46">
        <v>45</v>
      </c>
      <c r="B46" t="s">
        <v>207</v>
      </c>
      <c r="C46" t="s">
        <v>114</v>
      </c>
      <c r="D46" t="s">
        <v>115</v>
      </c>
      <c r="E46">
        <v>696</v>
      </c>
      <c r="F46">
        <v>4</v>
      </c>
      <c r="G46">
        <v>2</v>
      </c>
      <c r="H46">
        <v>2.6960000000000002</v>
      </c>
    </row>
    <row r="47" spans="1:8" x14ac:dyDescent="0.25">
      <c r="A47">
        <v>46</v>
      </c>
      <c r="B47" t="s">
        <v>207</v>
      </c>
      <c r="C47" t="s">
        <v>98</v>
      </c>
      <c r="D47" t="s">
        <v>99</v>
      </c>
      <c r="E47">
        <v>962</v>
      </c>
      <c r="F47">
        <v>4</v>
      </c>
      <c r="G47">
        <v>2</v>
      </c>
      <c r="H47">
        <v>2.476</v>
      </c>
    </row>
    <row r="48" spans="1:8" x14ac:dyDescent="0.25">
      <c r="A48">
        <v>47</v>
      </c>
      <c r="B48" t="s">
        <v>207</v>
      </c>
      <c r="C48" t="s">
        <v>118</v>
      </c>
      <c r="D48" t="s">
        <v>119</v>
      </c>
      <c r="E48">
        <v>695</v>
      </c>
      <c r="F48">
        <v>4</v>
      </c>
      <c r="G48">
        <v>2</v>
      </c>
      <c r="H48">
        <v>1.3480000000000001</v>
      </c>
    </row>
    <row r="49" spans="1:8" x14ac:dyDescent="0.25">
      <c r="A49">
        <v>48</v>
      </c>
      <c r="B49" t="s">
        <v>207</v>
      </c>
      <c r="C49" t="s">
        <v>106</v>
      </c>
      <c r="D49" t="s">
        <v>107</v>
      </c>
      <c r="E49">
        <v>859</v>
      </c>
      <c r="F49">
        <v>4</v>
      </c>
      <c r="G49">
        <v>2</v>
      </c>
      <c r="H49">
        <v>0.40500000000000003</v>
      </c>
    </row>
    <row r="50" spans="1:8" x14ac:dyDescent="0.25">
      <c r="A50">
        <v>49</v>
      </c>
      <c r="B50" t="s">
        <v>207</v>
      </c>
      <c r="C50" t="s">
        <v>64</v>
      </c>
      <c r="D50" t="s">
        <v>65</v>
      </c>
      <c r="E50">
        <v>983</v>
      </c>
      <c r="F50">
        <v>4</v>
      </c>
      <c r="G50">
        <v>2</v>
      </c>
      <c r="H50">
        <v>0.26900000000000002</v>
      </c>
    </row>
    <row r="51" spans="1:8" x14ac:dyDescent="0.25">
      <c r="A51">
        <v>50</v>
      </c>
      <c r="B51" t="s">
        <v>207</v>
      </c>
      <c r="C51" t="s">
        <v>88</v>
      </c>
      <c r="D51" t="s">
        <v>89</v>
      </c>
      <c r="E51">
        <v>931</v>
      </c>
      <c r="F51">
        <v>4</v>
      </c>
      <c r="G51">
        <v>2</v>
      </c>
      <c r="H51">
        <v>-0.38100000000000001</v>
      </c>
    </row>
    <row r="52" spans="1:8" x14ac:dyDescent="0.25">
      <c r="A52">
        <v>51</v>
      </c>
      <c r="B52" t="s">
        <v>207</v>
      </c>
      <c r="C52" t="s">
        <v>100</v>
      </c>
      <c r="D52" t="s">
        <v>101</v>
      </c>
      <c r="E52">
        <v>977</v>
      </c>
      <c r="F52">
        <v>4</v>
      </c>
      <c r="G52">
        <v>2</v>
      </c>
      <c r="H52">
        <v>-0.53200000000000003</v>
      </c>
    </row>
    <row r="53" spans="1:8" x14ac:dyDescent="0.25">
      <c r="A53">
        <v>52</v>
      </c>
      <c r="B53" t="s">
        <v>207</v>
      </c>
      <c r="C53" t="s">
        <v>126</v>
      </c>
      <c r="D53" t="s">
        <v>127</v>
      </c>
      <c r="E53">
        <v>786</v>
      </c>
      <c r="F53">
        <v>4</v>
      </c>
      <c r="G53">
        <v>2</v>
      </c>
      <c r="H53">
        <v>-2.08</v>
      </c>
    </row>
    <row r="54" spans="1:8" x14ac:dyDescent="0.25">
      <c r="A54">
        <v>53</v>
      </c>
      <c r="B54" t="s">
        <v>207</v>
      </c>
      <c r="C54" t="s">
        <v>94</v>
      </c>
      <c r="D54" t="s">
        <v>95</v>
      </c>
      <c r="E54">
        <v>934</v>
      </c>
      <c r="F54">
        <v>4</v>
      </c>
      <c r="G54">
        <v>2</v>
      </c>
      <c r="H54">
        <v>-2.238</v>
      </c>
    </row>
    <row r="55" spans="1:8" x14ac:dyDescent="0.25">
      <c r="A55">
        <v>54</v>
      </c>
      <c r="B55" t="s">
        <v>207</v>
      </c>
      <c r="C55" t="s">
        <v>122</v>
      </c>
      <c r="D55" t="s">
        <v>123</v>
      </c>
      <c r="E55">
        <v>953</v>
      </c>
      <c r="F55">
        <v>4</v>
      </c>
      <c r="G55">
        <v>2</v>
      </c>
      <c r="H55">
        <v>-2.9660000000000002</v>
      </c>
    </row>
    <row r="56" spans="1:8" x14ac:dyDescent="0.25">
      <c r="A56">
        <v>55</v>
      </c>
      <c r="B56" t="s">
        <v>207</v>
      </c>
      <c r="C56" t="s">
        <v>104</v>
      </c>
      <c r="D56" t="s">
        <v>105</v>
      </c>
      <c r="E56">
        <v>949</v>
      </c>
      <c r="F56">
        <v>4</v>
      </c>
      <c r="G56">
        <v>2</v>
      </c>
      <c r="H56">
        <v>-4.8230000000000004</v>
      </c>
    </row>
    <row r="57" spans="1:8" x14ac:dyDescent="0.25">
      <c r="A57">
        <v>56</v>
      </c>
      <c r="B57" t="s">
        <v>207</v>
      </c>
      <c r="C57" t="s">
        <v>110</v>
      </c>
      <c r="D57" t="s">
        <v>111</v>
      </c>
      <c r="E57">
        <v>941</v>
      </c>
      <c r="F57">
        <v>4</v>
      </c>
      <c r="G57">
        <v>2</v>
      </c>
      <c r="H57">
        <v>-5.3920000000000003</v>
      </c>
    </row>
    <row r="58" spans="1:8" x14ac:dyDescent="0.25">
      <c r="A58">
        <v>57</v>
      </c>
      <c r="B58" t="s">
        <v>207</v>
      </c>
      <c r="C58" t="s">
        <v>124</v>
      </c>
      <c r="D58" t="s">
        <v>125</v>
      </c>
      <c r="E58">
        <v>890</v>
      </c>
      <c r="F58">
        <v>4</v>
      </c>
      <c r="G58">
        <v>2</v>
      </c>
      <c r="H58">
        <v>-5.702</v>
      </c>
    </row>
    <row r="59" spans="1:8" x14ac:dyDescent="0.25">
      <c r="A59">
        <v>58</v>
      </c>
      <c r="B59" t="s">
        <v>207</v>
      </c>
      <c r="C59" t="s">
        <v>120</v>
      </c>
      <c r="D59" t="s">
        <v>121</v>
      </c>
      <c r="E59">
        <v>828</v>
      </c>
      <c r="F59">
        <v>4</v>
      </c>
      <c r="G59">
        <v>2</v>
      </c>
      <c r="H59">
        <v>-6.7320000000000002</v>
      </c>
    </row>
    <row r="60" spans="1:8" x14ac:dyDescent="0.25">
      <c r="A60">
        <v>59</v>
      </c>
      <c r="B60" t="s">
        <v>207</v>
      </c>
      <c r="C60" t="s">
        <v>102</v>
      </c>
      <c r="D60" t="s">
        <v>103</v>
      </c>
      <c r="E60">
        <v>894</v>
      </c>
      <c r="F60">
        <v>4</v>
      </c>
      <c r="G60">
        <v>2</v>
      </c>
      <c r="H60">
        <v>-7.3979999999999997</v>
      </c>
    </row>
    <row r="61" spans="1:8" x14ac:dyDescent="0.25">
      <c r="A61">
        <v>60</v>
      </c>
      <c r="B61" t="s">
        <v>207</v>
      </c>
      <c r="C61" t="s">
        <v>78</v>
      </c>
      <c r="D61" t="s">
        <v>79</v>
      </c>
      <c r="E61">
        <v>1092</v>
      </c>
      <c r="F61">
        <v>4</v>
      </c>
      <c r="G61">
        <v>2</v>
      </c>
      <c r="H61">
        <v>-9.08</v>
      </c>
    </row>
    <row r="62" spans="1:8" x14ac:dyDescent="0.25">
      <c r="A62">
        <v>61</v>
      </c>
      <c r="B62" t="s">
        <v>207</v>
      </c>
      <c r="C62" t="s">
        <v>130</v>
      </c>
      <c r="D62" t="s">
        <v>131</v>
      </c>
      <c r="E62">
        <v>988</v>
      </c>
      <c r="F62">
        <v>4</v>
      </c>
      <c r="G62">
        <v>2</v>
      </c>
      <c r="H62">
        <v>-9.1129999999999995</v>
      </c>
    </row>
    <row r="63" spans="1:8" x14ac:dyDescent="0.25">
      <c r="A63">
        <v>62</v>
      </c>
      <c r="B63" t="s">
        <v>207</v>
      </c>
      <c r="C63" t="s">
        <v>108</v>
      </c>
      <c r="D63" t="s">
        <v>109</v>
      </c>
      <c r="E63">
        <v>921</v>
      </c>
      <c r="F63">
        <v>4</v>
      </c>
      <c r="G63">
        <v>2</v>
      </c>
      <c r="H63">
        <v>-9.9190000000000005</v>
      </c>
    </row>
    <row r="64" spans="1:8" x14ac:dyDescent="0.25">
      <c r="A64">
        <v>63</v>
      </c>
      <c r="B64" t="s">
        <v>207</v>
      </c>
      <c r="C64" t="s">
        <v>312</v>
      </c>
      <c r="D64" t="s">
        <v>278</v>
      </c>
      <c r="E64">
        <v>948</v>
      </c>
      <c r="F64">
        <v>4</v>
      </c>
      <c r="G64">
        <v>2</v>
      </c>
      <c r="H64">
        <v>-10.347</v>
      </c>
    </row>
    <row r="65" spans="1:9" x14ac:dyDescent="0.25">
      <c r="A65">
        <v>64</v>
      </c>
      <c r="B65" t="s">
        <v>207</v>
      </c>
      <c r="C65" t="s">
        <v>136</v>
      </c>
      <c r="D65" t="s">
        <v>137</v>
      </c>
      <c r="E65">
        <v>837</v>
      </c>
      <c r="F65">
        <v>4</v>
      </c>
      <c r="G65">
        <v>2</v>
      </c>
      <c r="H65">
        <v>-11.117000000000001</v>
      </c>
    </row>
    <row r="66" spans="1:9" x14ac:dyDescent="0.25">
      <c r="A66">
        <v>65</v>
      </c>
      <c r="B66" t="s">
        <v>207</v>
      </c>
      <c r="C66" t="s">
        <v>128</v>
      </c>
      <c r="D66" t="s">
        <v>129</v>
      </c>
      <c r="E66">
        <v>833</v>
      </c>
      <c r="F66">
        <v>4</v>
      </c>
      <c r="G66">
        <v>2</v>
      </c>
      <c r="H66">
        <v>-11.228</v>
      </c>
    </row>
    <row r="67" spans="1:9" x14ac:dyDescent="0.25">
      <c r="A67">
        <v>66</v>
      </c>
      <c r="B67" t="s">
        <v>207</v>
      </c>
      <c r="C67" t="s">
        <v>140</v>
      </c>
      <c r="D67" t="s">
        <v>141</v>
      </c>
      <c r="E67">
        <v>819</v>
      </c>
      <c r="F67">
        <v>4</v>
      </c>
      <c r="G67">
        <v>2</v>
      </c>
      <c r="H67">
        <v>-11.233000000000001</v>
      </c>
    </row>
    <row r="68" spans="1:9" x14ac:dyDescent="0.25">
      <c r="A68">
        <v>67</v>
      </c>
      <c r="B68" t="s">
        <v>207</v>
      </c>
      <c r="C68" t="s">
        <v>116</v>
      </c>
      <c r="D68" t="s">
        <v>117</v>
      </c>
      <c r="E68">
        <v>899</v>
      </c>
      <c r="F68">
        <v>4</v>
      </c>
      <c r="G68">
        <v>2</v>
      </c>
      <c r="H68">
        <v>-12.036</v>
      </c>
    </row>
    <row r="69" spans="1:9" x14ac:dyDescent="0.25">
      <c r="A69">
        <v>68</v>
      </c>
      <c r="B69" t="s">
        <v>207</v>
      </c>
      <c r="C69" t="s">
        <v>313</v>
      </c>
      <c r="D69" t="s">
        <v>314</v>
      </c>
      <c r="E69">
        <v>793</v>
      </c>
      <c r="F69">
        <v>4</v>
      </c>
      <c r="G69">
        <v>2</v>
      </c>
      <c r="H69">
        <v>-12.747</v>
      </c>
    </row>
    <row r="70" spans="1:9" x14ac:dyDescent="0.25">
      <c r="A70">
        <v>69</v>
      </c>
      <c r="B70" t="s">
        <v>207</v>
      </c>
      <c r="C70" t="s">
        <v>142</v>
      </c>
      <c r="D70" t="s">
        <v>143</v>
      </c>
      <c r="E70">
        <v>818</v>
      </c>
      <c r="F70">
        <v>4</v>
      </c>
      <c r="G70">
        <v>2</v>
      </c>
      <c r="H70">
        <v>-13.243</v>
      </c>
    </row>
    <row r="71" spans="1:9" x14ac:dyDescent="0.25">
      <c r="A71">
        <v>70</v>
      </c>
      <c r="B71" t="s">
        <v>207</v>
      </c>
      <c r="C71" t="s">
        <v>134</v>
      </c>
      <c r="D71" t="s">
        <v>135</v>
      </c>
      <c r="E71">
        <v>934</v>
      </c>
      <c r="F71">
        <v>4</v>
      </c>
      <c r="G71">
        <v>2</v>
      </c>
      <c r="H71">
        <v>-14.093999999999999</v>
      </c>
    </row>
    <row r="72" spans="1:9" x14ac:dyDescent="0.25">
      <c r="A72">
        <v>71</v>
      </c>
      <c r="B72" t="s">
        <v>207</v>
      </c>
      <c r="C72" t="s">
        <v>132</v>
      </c>
      <c r="D72" t="s">
        <v>133</v>
      </c>
      <c r="E72">
        <v>802</v>
      </c>
      <c r="F72">
        <v>4</v>
      </c>
      <c r="G72">
        <v>2</v>
      </c>
      <c r="H72">
        <v>-14.295999999999999</v>
      </c>
    </row>
    <row r="73" spans="1:9" x14ac:dyDescent="0.25">
      <c r="A73">
        <v>72</v>
      </c>
      <c r="B73" t="s">
        <v>207</v>
      </c>
      <c r="C73" t="s">
        <v>138</v>
      </c>
      <c r="D73" t="s">
        <v>139</v>
      </c>
      <c r="E73">
        <v>911</v>
      </c>
      <c r="F73">
        <v>4</v>
      </c>
      <c r="G73">
        <v>2</v>
      </c>
      <c r="H73">
        <v>-14.571</v>
      </c>
    </row>
    <row r="74" spans="1:9" x14ac:dyDescent="0.25">
      <c r="A74">
        <v>73</v>
      </c>
      <c r="B74" t="s">
        <v>286</v>
      </c>
      <c r="C74" t="s">
        <v>144</v>
      </c>
      <c r="D74" t="s">
        <v>145</v>
      </c>
      <c r="E74">
        <v>99.23</v>
      </c>
      <c r="F74">
        <v>2</v>
      </c>
      <c r="G74">
        <v>2</v>
      </c>
      <c r="H74" t="s">
        <v>146</v>
      </c>
      <c r="I74" t="str">
        <f>_xlfn.CONCAT(LEFT(C74,38),"-",D74,"-1")</f>
        <v>Cornell_WinterOatFounders_2024_Headrow-SA21-1</v>
      </c>
    </row>
    <row r="75" spans="1:9" x14ac:dyDescent="0.25">
      <c r="A75">
        <v>74</v>
      </c>
      <c r="B75" t="s">
        <v>286</v>
      </c>
      <c r="C75" t="s">
        <v>147</v>
      </c>
      <c r="D75" t="s">
        <v>148</v>
      </c>
      <c r="E75">
        <v>120.98</v>
      </c>
      <c r="F75">
        <v>2</v>
      </c>
      <c r="G75">
        <v>2</v>
      </c>
      <c r="H75" t="s">
        <v>146</v>
      </c>
      <c r="I75" t="str">
        <f t="shared" ref="I75:I89" si="0">_xlfn.CONCAT(LEFT(C75,38),"-",D75,"-1")</f>
        <v>Cornell_WinterOatFounders_2024_Headrow-DOMACA_ZOB-1</v>
      </c>
    </row>
    <row r="76" spans="1:9" x14ac:dyDescent="0.25">
      <c r="A76">
        <v>75</v>
      </c>
      <c r="B76" t="s">
        <v>286</v>
      </c>
      <c r="C76" t="s">
        <v>149</v>
      </c>
      <c r="D76" t="s">
        <v>150</v>
      </c>
      <c r="E76">
        <v>144.16999999999999</v>
      </c>
      <c r="F76">
        <v>2</v>
      </c>
      <c r="G76">
        <v>2</v>
      </c>
      <c r="H76" t="s">
        <v>146</v>
      </c>
      <c r="I76" t="str">
        <f t="shared" si="0"/>
        <v>Cornell_WinterOatFounders_2024_Headrow-AVE265_59-1</v>
      </c>
    </row>
    <row r="77" spans="1:9" x14ac:dyDescent="0.25">
      <c r="A77">
        <v>76</v>
      </c>
      <c r="B77" t="s">
        <v>286</v>
      </c>
      <c r="C77" t="s">
        <v>151</v>
      </c>
      <c r="D77" t="s">
        <v>152</v>
      </c>
      <c r="E77">
        <v>132.53</v>
      </c>
      <c r="F77">
        <v>2</v>
      </c>
      <c r="G77">
        <v>2</v>
      </c>
      <c r="H77" t="s">
        <v>146</v>
      </c>
      <c r="I77" t="str">
        <f t="shared" si="0"/>
        <v>Cornell_WinterOatFounders_2024_Headrow-PI344827-1</v>
      </c>
    </row>
    <row r="78" spans="1:9" x14ac:dyDescent="0.25">
      <c r="A78">
        <v>77</v>
      </c>
      <c r="B78" t="s">
        <v>286</v>
      </c>
      <c r="C78" t="s">
        <v>153</v>
      </c>
      <c r="D78" t="s">
        <v>154</v>
      </c>
      <c r="E78">
        <v>92.8</v>
      </c>
      <c r="F78">
        <v>2</v>
      </c>
      <c r="G78">
        <v>2</v>
      </c>
      <c r="H78" t="s">
        <v>146</v>
      </c>
      <c r="I78" t="str">
        <f t="shared" si="0"/>
        <v>Cornell_WinterOatFounders_2024_Headrow-PI365615-1</v>
      </c>
    </row>
    <row r="79" spans="1:9" x14ac:dyDescent="0.25">
      <c r="A79">
        <v>78</v>
      </c>
      <c r="B79" t="s">
        <v>286</v>
      </c>
      <c r="C79" t="s">
        <v>155</v>
      </c>
      <c r="D79" t="s">
        <v>156</v>
      </c>
      <c r="E79">
        <v>126.29</v>
      </c>
      <c r="F79">
        <v>2</v>
      </c>
      <c r="G79">
        <v>2</v>
      </c>
      <c r="H79" t="s">
        <v>146</v>
      </c>
      <c r="I79" t="str">
        <f t="shared" si="0"/>
        <v>Cornell_WinterOatFounders_2024_Headrow-PI365616-1</v>
      </c>
    </row>
    <row r="80" spans="1:9" x14ac:dyDescent="0.25">
      <c r="A80">
        <v>79</v>
      </c>
      <c r="B80" t="s">
        <v>286</v>
      </c>
      <c r="C80" t="s">
        <v>157</v>
      </c>
      <c r="D80" t="s">
        <v>158</v>
      </c>
      <c r="E80">
        <v>139.22999999999999</v>
      </c>
      <c r="F80">
        <v>2</v>
      </c>
      <c r="G80">
        <v>2</v>
      </c>
      <c r="H80" t="s">
        <v>146</v>
      </c>
      <c r="I80" t="str">
        <f t="shared" si="0"/>
        <v>Cornell_WinterOatFounders_2024_Headrow-PI365619-1</v>
      </c>
    </row>
    <row r="81" spans="1:9" x14ac:dyDescent="0.25">
      <c r="A81">
        <v>80</v>
      </c>
      <c r="B81" t="s">
        <v>286</v>
      </c>
      <c r="C81" t="s">
        <v>159</v>
      </c>
      <c r="D81" t="s">
        <v>160</v>
      </c>
      <c r="E81">
        <v>98.59</v>
      </c>
      <c r="F81">
        <v>2</v>
      </c>
      <c r="G81">
        <v>2</v>
      </c>
      <c r="H81" t="s">
        <v>146</v>
      </c>
      <c r="I81" t="str">
        <f t="shared" si="0"/>
        <v>Cornell_WinterOatFounders_2024_Headrow-PI365621-1</v>
      </c>
    </row>
    <row r="82" spans="1:9" x14ac:dyDescent="0.25">
      <c r="A82">
        <v>81</v>
      </c>
      <c r="B82" t="s">
        <v>286</v>
      </c>
      <c r="C82" t="s">
        <v>161</v>
      </c>
      <c r="D82" t="s">
        <v>162</v>
      </c>
      <c r="E82">
        <v>158.56</v>
      </c>
      <c r="F82">
        <v>2</v>
      </c>
      <c r="G82">
        <v>2</v>
      </c>
      <c r="H82" t="s">
        <v>146</v>
      </c>
      <c r="I82" t="str">
        <f t="shared" si="0"/>
        <v>Cornell_WinterOatFounders_2024_Headrow-PI365622-1</v>
      </c>
    </row>
    <row r="83" spans="1:9" x14ac:dyDescent="0.25">
      <c r="A83">
        <v>82</v>
      </c>
      <c r="B83" t="s">
        <v>286</v>
      </c>
      <c r="C83" t="s">
        <v>163</v>
      </c>
      <c r="D83" t="s">
        <v>164</v>
      </c>
      <c r="E83">
        <v>117.61</v>
      </c>
      <c r="F83">
        <v>2</v>
      </c>
      <c r="G83">
        <v>2</v>
      </c>
      <c r="H83" t="s">
        <v>146</v>
      </c>
      <c r="I83" t="str">
        <f t="shared" si="0"/>
        <v>Cornell_WinterOatFounders_2024_Headrow-CAV2980-1</v>
      </c>
    </row>
    <row r="84" spans="1:9" x14ac:dyDescent="0.25">
      <c r="A84">
        <v>83</v>
      </c>
      <c r="B84" t="s">
        <v>286</v>
      </c>
      <c r="C84" t="s">
        <v>165</v>
      </c>
      <c r="D84" t="s">
        <v>166</v>
      </c>
      <c r="E84">
        <v>138.80000000000001</v>
      </c>
      <c r="F84">
        <v>2</v>
      </c>
      <c r="G84">
        <v>2</v>
      </c>
      <c r="H84" t="s">
        <v>146</v>
      </c>
      <c r="I84" t="str">
        <f t="shared" si="0"/>
        <v>Cornell_WinterOatFounders_2024_Headrow-CAV3163-1</v>
      </c>
    </row>
    <row r="85" spans="1:9" x14ac:dyDescent="0.25">
      <c r="A85">
        <v>84</v>
      </c>
      <c r="B85" t="s">
        <v>286</v>
      </c>
      <c r="C85" t="s">
        <v>167</v>
      </c>
      <c r="D85" t="s">
        <v>168</v>
      </c>
      <c r="E85">
        <v>186.69</v>
      </c>
      <c r="F85">
        <v>2</v>
      </c>
      <c r="G85">
        <v>2</v>
      </c>
      <c r="H85" t="s">
        <v>146</v>
      </c>
      <c r="I85" t="str">
        <f t="shared" si="0"/>
        <v>Cornell_WinterOatFounders_2024_Headrow-CAV3088-1</v>
      </c>
    </row>
    <row r="86" spans="1:9" x14ac:dyDescent="0.25">
      <c r="A86">
        <v>85</v>
      </c>
      <c r="B86" t="s">
        <v>286</v>
      </c>
      <c r="C86" t="s">
        <v>169</v>
      </c>
      <c r="D86" t="s">
        <v>170</v>
      </c>
      <c r="E86">
        <v>91.7</v>
      </c>
      <c r="F86">
        <v>2</v>
      </c>
      <c r="G86">
        <v>2</v>
      </c>
      <c r="H86" t="s">
        <v>146</v>
      </c>
      <c r="I86" t="str">
        <f t="shared" si="0"/>
        <v>Cornell_WinterOatFounders_2024_Headrow-RADNORSHIRE_SPRIG|CIAV3219-1</v>
      </c>
    </row>
    <row r="87" spans="1:9" x14ac:dyDescent="0.25">
      <c r="A87">
        <v>86</v>
      </c>
      <c r="B87" t="s">
        <v>286</v>
      </c>
      <c r="C87" t="s">
        <v>171</v>
      </c>
      <c r="D87" t="s">
        <v>172</v>
      </c>
      <c r="E87">
        <v>112.2</v>
      </c>
      <c r="F87">
        <v>2</v>
      </c>
      <c r="G87">
        <v>2</v>
      </c>
      <c r="H87" t="s">
        <v>146</v>
      </c>
      <c r="I87" t="str">
        <f t="shared" si="0"/>
        <v>Cornell_WinterOatFounders_2024_Headrow-KARCAGI-1</v>
      </c>
    </row>
    <row r="88" spans="1:9" x14ac:dyDescent="0.25">
      <c r="A88">
        <v>87</v>
      </c>
      <c r="B88" t="s">
        <v>286</v>
      </c>
      <c r="C88" t="s">
        <v>173</v>
      </c>
      <c r="D88" t="s">
        <v>174</v>
      </c>
      <c r="E88">
        <v>120.71</v>
      </c>
      <c r="F88">
        <v>2</v>
      </c>
      <c r="G88">
        <v>2</v>
      </c>
      <c r="H88" t="s">
        <v>146</v>
      </c>
      <c r="I88" t="str">
        <f t="shared" si="0"/>
        <v>Cornell_WinterOatFounders_2024_Headrow-28C2-1</v>
      </c>
    </row>
    <row r="89" spans="1:9" x14ac:dyDescent="0.25">
      <c r="A89">
        <v>88</v>
      </c>
      <c r="B89" t="s">
        <v>286</v>
      </c>
      <c r="C89" t="s">
        <v>175</v>
      </c>
      <c r="D89" t="s">
        <v>176</v>
      </c>
      <c r="E89">
        <v>129.85</v>
      </c>
      <c r="F89">
        <v>2</v>
      </c>
      <c r="G89">
        <v>2</v>
      </c>
      <c r="H89" t="s">
        <v>146</v>
      </c>
      <c r="I89" t="str">
        <f t="shared" si="0"/>
        <v>Cornell_WinterOatFounders_2024_Headrow-BLACK_MESDAG|PI93284-1</v>
      </c>
    </row>
    <row r="90" spans="1:9" x14ac:dyDescent="0.25">
      <c r="A90">
        <v>89</v>
      </c>
      <c r="B90" t="s">
        <v>305</v>
      </c>
      <c r="C90" t="s">
        <v>146</v>
      </c>
      <c r="D90" t="s">
        <v>177</v>
      </c>
      <c r="E90" t="s">
        <v>146</v>
      </c>
      <c r="F90">
        <v>16</v>
      </c>
      <c r="G90">
        <v>8</v>
      </c>
      <c r="H90" t="s">
        <v>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9BE3E-B69A-4DF3-B3EE-41527F9AF5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A165-A526-4E29-B202-B3C719486504}">
  <dimension ref="A1:C33"/>
  <sheetViews>
    <sheetView workbookViewId="0">
      <selection activeCell="E29" sqref="E29"/>
    </sheetView>
  </sheetViews>
  <sheetFormatPr defaultRowHeight="15" x14ac:dyDescent="0.25"/>
  <cols>
    <col min="1" max="1" width="42.85546875" bestFit="1" customWidth="1"/>
    <col min="2" max="2" width="29.140625" bestFit="1" customWidth="1"/>
    <col min="3" max="3" width="6.5703125" bestFit="1" customWidth="1"/>
  </cols>
  <sheetData>
    <row r="1" spans="1:3" x14ac:dyDescent="0.25">
      <c r="A1" t="s">
        <v>207</v>
      </c>
      <c r="B1" t="s">
        <v>306</v>
      </c>
      <c r="C1" t="s">
        <v>304</v>
      </c>
    </row>
    <row r="2" spans="1:3" x14ac:dyDescent="0.25">
      <c r="A2" t="s">
        <v>144</v>
      </c>
      <c r="B2" t="s">
        <v>145</v>
      </c>
      <c r="C2">
        <v>40.5</v>
      </c>
    </row>
    <row r="3" spans="1:3" x14ac:dyDescent="0.25">
      <c r="A3" t="s">
        <v>144</v>
      </c>
      <c r="B3" t="s">
        <v>145</v>
      </c>
      <c r="C3">
        <v>40.5</v>
      </c>
    </row>
    <row r="4" spans="1:3" x14ac:dyDescent="0.25">
      <c r="A4" t="s">
        <v>147</v>
      </c>
      <c r="B4" t="s">
        <v>148</v>
      </c>
      <c r="C4">
        <v>40.5</v>
      </c>
    </row>
    <row r="5" spans="1:3" x14ac:dyDescent="0.25">
      <c r="A5" t="s">
        <v>147</v>
      </c>
      <c r="B5" t="s">
        <v>148</v>
      </c>
      <c r="C5">
        <v>40.5</v>
      </c>
    </row>
    <row r="6" spans="1:3" x14ac:dyDescent="0.25">
      <c r="A6" t="s">
        <v>149</v>
      </c>
      <c r="B6" t="s">
        <v>150</v>
      </c>
      <c r="C6">
        <v>40.5</v>
      </c>
    </row>
    <row r="7" spans="1:3" x14ac:dyDescent="0.25">
      <c r="A7" t="s">
        <v>149</v>
      </c>
      <c r="B7" t="s">
        <v>150</v>
      </c>
      <c r="C7">
        <v>40.5</v>
      </c>
    </row>
    <row r="8" spans="1:3" x14ac:dyDescent="0.25">
      <c r="A8" t="s">
        <v>151</v>
      </c>
      <c r="B8" t="s">
        <v>152</v>
      </c>
      <c r="C8">
        <v>40.5</v>
      </c>
    </row>
    <row r="9" spans="1:3" x14ac:dyDescent="0.25">
      <c r="A9" t="s">
        <v>151</v>
      </c>
      <c r="B9" t="s">
        <v>152</v>
      </c>
      <c r="C9">
        <v>40.5</v>
      </c>
    </row>
    <row r="10" spans="1:3" x14ac:dyDescent="0.25">
      <c r="A10" t="s">
        <v>153</v>
      </c>
      <c r="B10" t="s">
        <v>154</v>
      </c>
      <c r="C10">
        <v>40.5</v>
      </c>
    </row>
    <row r="11" spans="1:3" x14ac:dyDescent="0.25">
      <c r="A11" t="s">
        <v>153</v>
      </c>
      <c r="B11" t="s">
        <v>154</v>
      </c>
      <c r="C11">
        <v>40.5</v>
      </c>
    </row>
    <row r="12" spans="1:3" x14ac:dyDescent="0.25">
      <c r="A12" t="s">
        <v>155</v>
      </c>
      <c r="B12" t="s">
        <v>156</v>
      </c>
      <c r="C12">
        <v>40.5</v>
      </c>
    </row>
    <row r="13" spans="1:3" x14ac:dyDescent="0.25">
      <c r="A13" t="s">
        <v>155</v>
      </c>
      <c r="B13" t="s">
        <v>156</v>
      </c>
      <c r="C13">
        <v>40.5</v>
      </c>
    </row>
    <row r="14" spans="1:3" x14ac:dyDescent="0.25">
      <c r="A14" t="s">
        <v>157</v>
      </c>
      <c r="B14" t="s">
        <v>158</v>
      </c>
      <c r="C14">
        <v>40.5</v>
      </c>
    </row>
    <row r="15" spans="1:3" x14ac:dyDescent="0.25">
      <c r="A15" t="s">
        <v>157</v>
      </c>
      <c r="B15" t="s">
        <v>158</v>
      </c>
      <c r="C15">
        <v>40.5</v>
      </c>
    </row>
    <row r="16" spans="1:3" x14ac:dyDescent="0.25">
      <c r="A16" t="s">
        <v>159</v>
      </c>
      <c r="B16" t="s">
        <v>160</v>
      </c>
      <c r="C16">
        <v>40.5</v>
      </c>
    </row>
    <row r="17" spans="1:3" x14ac:dyDescent="0.25">
      <c r="A17" t="s">
        <v>159</v>
      </c>
      <c r="B17" t="s">
        <v>160</v>
      </c>
      <c r="C17">
        <v>40.5</v>
      </c>
    </row>
    <row r="18" spans="1:3" x14ac:dyDescent="0.25">
      <c r="A18" t="s">
        <v>161</v>
      </c>
      <c r="B18" t="s">
        <v>162</v>
      </c>
      <c r="C18">
        <v>40.5</v>
      </c>
    </row>
    <row r="19" spans="1:3" x14ac:dyDescent="0.25">
      <c r="A19" t="s">
        <v>161</v>
      </c>
      <c r="B19" t="s">
        <v>162</v>
      </c>
      <c r="C19">
        <v>40.5</v>
      </c>
    </row>
    <row r="20" spans="1:3" x14ac:dyDescent="0.25">
      <c r="A20" t="s">
        <v>163</v>
      </c>
      <c r="B20" t="s">
        <v>164</v>
      </c>
      <c r="C20">
        <v>40.5</v>
      </c>
    </row>
    <row r="21" spans="1:3" x14ac:dyDescent="0.25">
      <c r="A21" t="s">
        <v>163</v>
      </c>
      <c r="B21" t="s">
        <v>164</v>
      </c>
      <c r="C21">
        <v>40.5</v>
      </c>
    </row>
    <row r="22" spans="1:3" x14ac:dyDescent="0.25">
      <c r="A22" t="s">
        <v>165</v>
      </c>
      <c r="B22" t="s">
        <v>166</v>
      </c>
      <c r="C22">
        <v>40.5</v>
      </c>
    </row>
    <row r="23" spans="1:3" x14ac:dyDescent="0.25">
      <c r="A23" t="s">
        <v>165</v>
      </c>
      <c r="B23" t="s">
        <v>166</v>
      </c>
      <c r="C23">
        <v>40.5</v>
      </c>
    </row>
    <row r="24" spans="1:3" x14ac:dyDescent="0.25">
      <c r="A24" t="s">
        <v>167</v>
      </c>
      <c r="B24" t="s">
        <v>168</v>
      </c>
      <c r="C24">
        <v>40.5</v>
      </c>
    </row>
    <row r="25" spans="1:3" x14ac:dyDescent="0.25">
      <c r="A25" t="s">
        <v>167</v>
      </c>
      <c r="B25" t="s">
        <v>168</v>
      </c>
      <c r="C25">
        <v>40.5</v>
      </c>
    </row>
    <row r="26" spans="1:3" x14ac:dyDescent="0.25">
      <c r="A26" t="s">
        <v>169</v>
      </c>
      <c r="B26" t="s">
        <v>170</v>
      </c>
      <c r="C26">
        <v>40.5</v>
      </c>
    </row>
    <row r="27" spans="1:3" x14ac:dyDescent="0.25">
      <c r="A27" t="s">
        <v>169</v>
      </c>
      <c r="B27" t="s">
        <v>170</v>
      </c>
      <c r="C27">
        <v>40.5</v>
      </c>
    </row>
    <row r="28" spans="1:3" x14ac:dyDescent="0.25">
      <c r="A28" t="s">
        <v>171</v>
      </c>
      <c r="B28" t="s">
        <v>172</v>
      </c>
      <c r="C28">
        <v>40.5</v>
      </c>
    </row>
    <row r="29" spans="1:3" x14ac:dyDescent="0.25">
      <c r="A29" t="s">
        <v>171</v>
      </c>
      <c r="B29" t="s">
        <v>172</v>
      </c>
      <c r="C29">
        <v>40.5</v>
      </c>
    </row>
    <row r="30" spans="1:3" x14ac:dyDescent="0.25">
      <c r="A30" t="s">
        <v>173</v>
      </c>
      <c r="B30" t="s">
        <v>174</v>
      </c>
      <c r="C30">
        <v>40.5</v>
      </c>
    </row>
    <row r="31" spans="1:3" x14ac:dyDescent="0.25">
      <c r="A31" t="s">
        <v>173</v>
      </c>
      <c r="B31" t="s">
        <v>174</v>
      </c>
      <c r="C31">
        <v>40.5</v>
      </c>
    </row>
    <row r="32" spans="1:3" x14ac:dyDescent="0.25">
      <c r="A32" t="s">
        <v>175</v>
      </c>
      <c r="B32" t="s">
        <v>176</v>
      </c>
      <c r="C32">
        <v>40.5</v>
      </c>
    </row>
    <row r="33" spans="1:3" x14ac:dyDescent="0.25">
      <c r="A33" t="s">
        <v>175</v>
      </c>
      <c r="B33" t="s">
        <v>176</v>
      </c>
      <c r="C33">
        <v>40.5</v>
      </c>
    </row>
  </sheetData>
  <sortState xmlns:xlrd2="http://schemas.microsoft.com/office/spreadsheetml/2017/richdata2" ref="A2:C33">
    <sortCondition ref="A2:A3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69D5-2497-4046-8AB5-D3D451AD9898}">
  <dimension ref="B3:AG22"/>
  <sheetViews>
    <sheetView tabSelected="1" zoomScale="60" zoomScaleNormal="60" workbookViewId="0">
      <selection activeCell="AN18" sqref="AN18"/>
    </sheetView>
  </sheetViews>
  <sheetFormatPr defaultRowHeight="15" x14ac:dyDescent="0.25"/>
  <cols>
    <col min="2" max="2" width="5.42578125" customWidth="1"/>
    <col min="3" max="30" width="6" customWidth="1"/>
    <col min="31" max="31" width="5.28515625" customWidth="1"/>
    <col min="32" max="32" width="6.7109375" customWidth="1"/>
    <col min="33" max="33" width="6.5703125" customWidth="1"/>
  </cols>
  <sheetData>
    <row r="3" spans="2:33" ht="25.5" x14ac:dyDescent="0.35">
      <c r="B3" s="1" t="s">
        <v>318</v>
      </c>
      <c r="AE3" s="2"/>
    </row>
    <row r="4" spans="2:33" ht="31.5" customHeight="1" x14ac:dyDescent="0.25">
      <c r="AE4" s="2"/>
    </row>
    <row r="5" spans="2:33" ht="25.5" customHeight="1" x14ac:dyDescent="0.4">
      <c r="B5" s="3"/>
      <c r="C5" s="4">
        <v>2</v>
      </c>
      <c r="D5" s="4"/>
      <c r="E5" s="4">
        <v>4</v>
      </c>
      <c r="F5" s="4"/>
      <c r="G5" s="4">
        <v>6</v>
      </c>
      <c r="H5" s="4"/>
      <c r="I5" s="4">
        <v>8</v>
      </c>
      <c r="J5" s="4"/>
      <c r="K5" s="4">
        <v>10</v>
      </c>
      <c r="L5" s="4"/>
      <c r="M5" s="4">
        <v>12</v>
      </c>
      <c r="N5" s="4"/>
      <c r="O5" s="5">
        <v>14</v>
      </c>
      <c r="P5" s="5"/>
      <c r="Q5" s="5">
        <v>16</v>
      </c>
      <c r="R5" s="5"/>
      <c r="S5" s="5">
        <v>18</v>
      </c>
      <c r="T5" s="5"/>
      <c r="U5" s="5">
        <v>20</v>
      </c>
      <c r="V5" s="5"/>
      <c r="W5" s="5">
        <v>22</v>
      </c>
      <c r="X5" s="5"/>
      <c r="Y5" s="5">
        <v>24</v>
      </c>
      <c r="Z5" s="5"/>
      <c r="AA5" s="5">
        <v>26</v>
      </c>
      <c r="AB5" s="5"/>
      <c r="AC5" s="5">
        <v>28</v>
      </c>
      <c r="AD5" s="5"/>
      <c r="AE5" s="5">
        <v>30</v>
      </c>
    </row>
    <row r="6" spans="2:33" ht="25.5" customHeight="1" x14ac:dyDescent="0.4">
      <c r="B6" s="3"/>
      <c r="C6" s="6" t="s">
        <v>178</v>
      </c>
      <c r="D6" s="4"/>
      <c r="E6" s="6" t="s">
        <v>178</v>
      </c>
      <c r="F6" s="4"/>
      <c r="G6" s="6" t="s">
        <v>178</v>
      </c>
      <c r="H6" s="4"/>
      <c r="I6" s="6" t="s">
        <v>178</v>
      </c>
      <c r="J6" s="4"/>
      <c r="K6" s="6" t="s">
        <v>178</v>
      </c>
      <c r="L6" s="4"/>
      <c r="M6" s="6" t="s">
        <v>178</v>
      </c>
      <c r="N6" s="4"/>
      <c r="O6" s="7" t="s">
        <v>178</v>
      </c>
      <c r="P6" s="5"/>
      <c r="Q6" s="7" t="s">
        <v>178</v>
      </c>
      <c r="R6" s="5"/>
      <c r="S6" s="7" t="s">
        <v>178</v>
      </c>
      <c r="T6" s="5"/>
      <c r="U6" s="7" t="s">
        <v>178</v>
      </c>
      <c r="V6" s="5"/>
      <c r="W6" s="7" t="s">
        <v>178</v>
      </c>
      <c r="X6" s="5"/>
      <c r="Y6" s="7" t="s">
        <v>178</v>
      </c>
      <c r="Z6" s="5"/>
      <c r="AA6" s="7" t="s">
        <v>178</v>
      </c>
      <c r="AB6" s="5"/>
      <c r="AC6" s="7" t="s">
        <v>178</v>
      </c>
      <c r="AD6" s="5"/>
      <c r="AE6" s="7" t="s">
        <v>178</v>
      </c>
    </row>
    <row r="7" spans="2:33" ht="18.75" customHeight="1" x14ac:dyDescent="0.25"/>
    <row r="8" spans="2:33" ht="59.25" customHeight="1" x14ac:dyDescent="0.25">
      <c r="B8" s="8" t="s">
        <v>179</v>
      </c>
      <c r="C8" s="9">
        <v>168</v>
      </c>
      <c r="D8" s="9">
        <v>167</v>
      </c>
      <c r="E8" s="9">
        <v>166</v>
      </c>
      <c r="F8" s="9">
        <v>165</v>
      </c>
      <c r="G8" s="9">
        <v>164</v>
      </c>
      <c r="H8" s="9">
        <v>163</v>
      </c>
      <c r="I8" s="9">
        <v>162</v>
      </c>
      <c r="J8" s="9">
        <v>161</v>
      </c>
      <c r="K8" s="9">
        <v>160</v>
      </c>
      <c r="L8" s="9">
        <v>159</v>
      </c>
      <c r="M8" s="9">
        <v>158</v>
      </c>
      <c r="N8" s="9">
        <v>157</v>
      </c>
      <c r="O8" s="9">
        <v>156</v>
      </c>
      <c r="P8" s="9">
        <v>155</v>
      </c>
      <c r="Q8" s="10">
        <v>336</v>
      </c>
      <c r="R8" s="10">
        <v>335</v>
      </c>
      <c r="S8" s="10">
        <v>334</v>
      </c>
      <c r="T8" s="10">
        <v>333</v>
      </c>
      <c r="U8" s="10">
        <v>332</v>
      </c>
      <c r="V8" s="10">
        <v>331</v>
      </c>
      <c r="W8" s="10">
        <v>330</v>
      </c>
      <c r="X8" s="10">
        <v>329</v>
      </c>
      <c r="Y8" s="10">
        <v>328</v>
      </c>
      <c r="Z8" s="10">
        <v>327</v>
      </c>
      <c r="AA8" s="10">
        <v>326</v>
      </c>
      <c r="AB8" s="10">
        <v>325</v>
      </c>
      <c r="AC8" s="10">
        <v>324</v>
      </c>
      <c r="AD8" s="10">
        <v>323</v>
      </c>
      <c r="AE8" s="8" t="s">
        <v>180</v>
      </c>
      <c r="AF8" s="18"/>
      <c r="AG8" s="19"/>
    </row>
    <row r="9" spans="2:33" ht="59.25" customHeight="1" x14ac:dyDescent="0.25">
      <c r="B9" s="8" t="s">
        <v>181</v>
      </c>
      <c r="C9" s="9">
        <v>141</v>
      </c>
      <c r="D9" s="9">
        <v>142</v>
      </c>
      <c r="E9" s="9">
        <v>143</v>
      </c>
      <c r="F9" s="9">
        <v>144</v>
      </c>
      <c r="G9" s="9">
        <v>145</v>
      </c>
      <c r="H9" s="9">
        <v>146</v>
      </c>
      <c r="I9" s="9">
        <v>147</v>
      </c>
      <c r="J9" s="9">
        <v>148</v>
      </c>
      <c r="K9" s="9">
        <v>149</v>
      </c>
      <c r="L9" s="9">
        <v>150</v>
      </c>
      <c r="M9" s="9">
        <v>151</v>
      </c>
      <c r="N9" s="9">
        <v>152</v>
      </c>
      <c r="O9" s="9">
        <v>153</v>
      </c>
      <c r="P9" s="9">
        <v>154</v>
      </c>
      <c r="Q9" s="10">
        <v>309</v>
      </c>
      <c r="R9" s="10">
        <v>310</v>
      </c>
      <c r="S9" s="10">
        <v>311</v>
      </c>
      <c r="T9" s="10">
        <v>312</v>
      </c>
      <c r="U9" s="10">
        <v>313</v>
      </c>
      <c r="V9" s="10">
        <v>314</v>
      </c>
      <c r="W9" s="10">
        <v>315</v>
      </c>
      <c r="X9" s="10">
        <v>316</v>
      </c>
      <c r="Y9" s="10">
        <v>317</v>
      </c>
      <c r="Z9" s="10">
        <v>318</v>
      </c>
      <c r="AA9" s="10">
        <v>319</v>
      </c>
      <c r="AB9" s="10">
        <v>320</v>
      </c>
      <c r="AC9" s="10">
        <v>321</v>
      </c>
      <c r="AD9" s="10">
        <v>322</v>
      </c>
      <c r="AE9" s="8" t="s">
        <v>182</v>
      </c>
      <c r="AF9" s="18"/>
      <c r="AG9" s="19"/>
    </row>
    <row r="10" spans="2:33" ht="59.25" customHeight="1" x14ac:dyDescent="0.25">
      <c r="B10" s="8" t="s">
        <v>183</v>
      </c>
      <c r="C10" s="9">
        <v>140</v>
      </c>
      <c r="D10" s="9">
        <v>139</v>
      </c>
      <c r="E10" s="9">
        <v>138</v>
      </c>
      <c r="F10" s="9">
        <v>137</v>
      </c>
      <c r="G10" s="9">
        <v>136</v>
      </c>
      <c r="H10" s="9">
        <v>135</v>
      </c>
      <c r="I10" s="9">
        <v>134</v>
      </c>
      <c r="J10" s="9">
        <v>133</v>
      </c>
      <c r="K10" s="9">
        <v>132</v>
      </c>
      <c r="L10" s="9">
        <v>131</v>
      </c>
      <c r="M10" s="9">
        <v>130</v>
      </c>
      <c r="N10" s="9">
        <v>129</v>
      </c>
      <c r="O10" s="9">
        <v>128</v>
      </c>
      <c r="P10" s="9">
        <v>127</v>
      </c>
      <c r="Q10" s="10">
        <v>308</v>
      </c>
      <c r="R10" s="10">
        <v>307</v>
      </c>
      <c r="S10" s="10">
        <v>306</v>
      </c>
      <c r="T10" s="10">
        <v>305</v>
      </c>
      <c r="U10" s="10">
        <v>304</v>
      </c>
      <c r="V10" s="10">
        <v>303</v>
      </c>
      <c r="W10" s="10">
        <v>302</v>
      </c>
      <c r="X10" s="10">
        <v>301</v>
      </c>
      <c r="Y10" s="10">
        <v>300</v>
      </c>
      <c r="Z10" s="10">
        <v>299</v>
      </c>
      <c r="AA10" s="10">
        <v>298</v>
      </c>
      <c r="AB10" s="10">
        <v>297</v>
      </c>
      <c r="AC10" s="10">
        <v>296</v>
      </c>
      <c r="AD10" s="10">
        <v>295</v>
      </c>
      <c r="AE10" s="8" t="s">
        <v>184</v>
      </c>
      <c r="AF10" s="18"/>
      <c r="AG10" s="19"/>
    </row>
    <row r="11" spans="2:33" ht="59.25" customHeight="1" x14ac:dyDescent="0.25">
      <c r="B11" s="8" t="s">
        <v>185</v>
      </c>
      <c r="C11" s="11">
        <v>113</v>
      </c>
      <c r="D11" s="11">
        <v>114</v>
      </c>
      <c r="E11" s="11">
        <v>115</v>
      </c>
      <c r="F11" s="11">
        <v>116</v>
      </c>
      <c r="G11" s="11">
        <v>117</v>
      </c>
      <c r="H11" s="11">
        <v>118</v>
      </c>
      <c r="I11" s="11">
        <v>119</v>
      </c>
      <c r="J11" s="11">
        <v>120</v>
      </c>
      <c r="K11" s="11">
        <v>121</v>
      </c>
      <c r="L11" s="11">
        <v>122</v>
      </c>
      <c r="M11" s="11">
        <v>123</v>
      </c>
      <c r="N11" s="11">
        <v>124</v>
      </c>
      <c r="O11" s="11">
        <v>125</v>
      </c>
      <c r="P11" s="11">
        <v>126</v>
      </c>
      <c r="Q11" s="12">
        <v>281</v>
      </c>
      <c r="R11" s="12">
        <v>282</v>
      </c>
      <c r="S11" s="12">
        <v>283</v>
      </c>
      <c r="T11" s="12">
        <v>284</v>
      </c>
      <c r="U11" s="12">
        <v>285</v>
      </c>
      <c r="V11" s="12">
        <v>286</v>
      </c>
      <c r="W11" s="12">
        <v>287</v>
      </c>
      <c r="X11" s="12">
        <v>288</v>
      </c>
      <c r="Y11" s="12">
        <v>289</v>
      </c>
      <c r="Z11" s="12">
        <v>290</v>
      </c>
      <c r="AA11" s="12">
        <v>291</v>
      </c>
      <c r="AB11" s="12">
        <v>292</v>
      </c>
      <c r="AC11" s="12">
        <v>293</v>
      </c>
      <c r="AD11" s="12">
        <v>294</v>
      </c>
      <c r="AE11" s="8" t="s">
        <v>186</v>
      </c>
      <c r="AF11" s="18"/>
      <c r="AG11" s="19"/>
    </row>
    <row r="12" spans="2:33" ht="59.25" customHeight="1" x14ac:dyDescent="0.25">
      <c r="B12" s="8" t="s">
        <v>187</v>
      </c>
      <c r="C12" s="11">
        <v>112</v>
      </c>
      <c r="D12" s="11">
        <v>111</v>
      </c>
      <c r="E12" s="11">
        <v>110</v>
      </c>
      <c r="F12" s="11">
        <v>109</v>
      </c>
      <c r="G12" s="11">
        <v>108</v>
      </c>
      <c r="H12" s="11">
        <v>107</v>
      </c>
      <c r="I12" s="11">
        <v>106</v>
      </c>
      <c r="J12" s="11">
        <v>105</v>
      </c>
      <c r="K12" s="11">
        <v>104</v>
      </c>
      <c r="L12" s="11">
        <v>103</v>
      </c>
      <c r="M12" s="11">
        <v>102</v>
      </c>
      <c r="N12" s="11">
        <v>101</v>
      </c>
      <c r="O12" s="11">
        <v>100</v>
      </c>
      <c r="P12" s="11">
        <v>99</v>
      </c>
      <c r="Q12" s="12">
        <v>280</v>
      </c>
      <c r="R12" s="12">
        <v>279</v>
      </c>
      <c r="S12" s="12">
        <v>278</v>
      </c>
      <c r="T12" s="12">
        <v>277</v>
      </c>
      <c r="U12" s="12">
        <v>276</v>
      </c>
      <c r="V12" s="12">
        <v>275</v>
      </c>
      <c r="W12" s="12">
        <v>274</v>
      </c>
      <c r="X12" s="12">
        <v>273</v>
      </c>
      <c r="Y12" s="12">
        <v>272</v>
      </c>
      <c r="Z12" s="12">
        <v>271</v>
      </c>
      <c r="AA12" s="12">
        <v>270</v>
      </c>
      <c r="AB12" s="12">
        <v>269</v>
      </c>
      <c r="AC12" s="12">
        <v>268</v>
      </c>
      <c r="AD12" s="12">
        <v>267</v>
      </c>
      <c r="AE12" s="8" t="s">
        <v>188</v>
      </c>
      <c r="AF12" s="18"/>
      <c r="AG12" s="19"/>
    </row>
    <row r="13" spans="2:33" ht="59.25" customHeight="1" x14ac:dyDescent="0.25">
      <c r="B13" s="8" t="s">
        <v>189</v>
      </c>
      <c r="C13" s="11">
        <v>85</v>
      </c>
      <c r="D13" s="11">
        <v>86</v>
      </c>
      <c r="E13" s="11">
        <v>87</v>
      </c>
      <c r="F13" s="11">
        <v>88</v>
      </c>
      <c r="G13" s="11">
        <v>89</v>
      </c>
      <c r="H13" s="11">
        <v>90</v>
      </c>
      <c r="I13" s="11">
        <v>91</v>
      </c>
      <c r="J13" s="11">
        <v>92</v>
      </c>
      <c r="K13" s="11">
        <v>93</v>
      </c>
      <c r="L13" s="11">
        <v>94</v>
      </c>
      <c r="M13" s="11">
        <v>95</v>
      </c>
      <c r="N13" s="11">
        <v>96</v>
      </c>
      <c r="O13" s="11">
        <v>97</v>
      </c>
      <c r="P13" s="11">
        <v>98</v>
      </c>
      <c r="Q13" s="12">
        <v>253</v>
      </c>
      <c r="R13" s="12">
        <v>254</v>
      </c>
      <c r="S13" s="12">
        <v>255</v>
      </c>
      <c r="T13" s="12">
        <v>256</v>
      </c>
      <c r="U13" s="12">
        <v>257</v>
      </c>
      <c r="V13" s="12">
        <v>258</v>
      </c>
      <c r="W13" s="12">
        <v>259</v>
      </c>
      <c r="X13" s="12">
        <v>260</v>
      </c>
      <c r="Y13" s="12">
        <v>261</v>
      </c>
      <c r="Z13" s="12">
        <v>262</v>
      </c>
      <c r="AA13" s="12">
        <v>263</v>
      </c>
      <c r="AB13" s="12">
        <v>264</v>
      </c>
      <c r="AC13" s="12">
        <v>265</v>
      </c>
      <c r="AD13" s="12">
        <v>266</v>
      </c>
      <c r="AE13" s="8" t="s">
        <v>190</v>
      </c>
      <c r="AF13" s="18"/>
      <c r="AG13" s="19"/>
    </row>
    <row r="14" spans="2:33" ht="59.25" customHeight="1" x14ac:dyDescent="0.25">
      <c r="B14" s="8" t="s">
        <v>191</v>
      </c>
      <c r="C14" s="13">
        <v>84</v>
      </c>
      <c r="D14" s="13">
        <v>83</v>
      </c>
      <c r="E14" s="13">
        <v>82</v>
      </c>
      <c r="F14" s="13">
        <v>81</v>
      </c>
      <c r="G14" s="13">
        <v>80</v>
      </c>
      <c r="H14" s="13">
        <v>79</v>
      </c>
      <c r="I14" s="13">
        <v>78</v>
      </c>
      <c r="J14" s="13">
        <v>77</v>
      </c>
      <c r="K14" s="13">
        <v>76</v>
      </c>
      <c r="L14" s="13">
        <v>75</v>
      </c>
      <c r="M14" s="13">
        <v>74</v>
      </c>
      <c r="N14" s="13">
        <v>73</v>
      </c>
      <c r="O14" s="13">
        <v>72</v>
      </c>
      <c r="P14" s="13">
        <v>71</v>
      </c>
      <c r="Q14" s="14">
        <v>252</v>
      </c>
      <c r="R14" s="14">
        <v>251</v>
      </c>
      <c r="S14" s="14">
        <v>250</v>
      </c>
      <c r="T14" s="14">
        <v>249</v>
      </c>
      <c r="U14" s="14">
        <v>248</v>
      </c>
      <c r="V14" s="14">
        <v>247</v>
      </c>
      <c r="W14" s="14">
        <v>246</v>
      </c>
      <c r="X14" s="14">
        <v>245</v>
      </c>
      <c r="Y14" s="14">
        <v>244</v>
      </c>
      <c r="Z14" s="14">
        <v>243</v>
      </c>
      <c r="AA14" s="14">
        <v>242</v>
      </c>
      <c r="AB14" s="14">
        <v>241</v>
      </c>
      <c r="AC14" s="14">
        <v>240</v>
      </c>
      <c r="AD14" s="14">
        <v>239</v>
      </c>
      <c r="AE14" s="8" t="s">
        <v>192</v>
      </c>
      <c r="AF14" s="18"/>
      <c r="AG14" s="19"/>
    </row>
    <row r="15" spans="2:33" ht="59.25" customHeight="1" x14ac:dyDescent="0.25">
      <c r="B15" s="8" t="s">
        <v>193</v>
      </c>
      <c r="C15" s="13">
        <v>57</v>
      </c>
      <c r="D15" s="13">
        <v>58</v>
      </c>
      <c r="E15" s="13">
        <v>59</v>
      </c>
      <c r="F15" s="13">
        <v>60</v>
      </c>
      <c r="G15" s="13">
        <v>61</v>
      </c>
      <c r="H15" s="13">
        <v>62</v>
      </c>
      <c r="I15" s="13">
        <v>63</v>
      </c>
      <c r="J15" s="13">
        <v>64</v>
      </c>
      <c r="K15" s="13">
        <v>65</v>
      </c>
      <c r="L15" s="13">
        <v>66</v>
      </c>
      <c r="M15" s="13">
        <v>67</v>
      </c>
      <c r="N15" s="13">
        <v>68</v>
      </c>
      <c r="O15" s="13">
        <v>69</v>
      </c>
      <c r="P15" s="13">
        <v>70</v>
      </c>
      <c r="Q15" s="14">
        <v>225</v>
      </c>
      <c r="R15" s="14">
        <v>226</v>
      </c>
      <c r="S15" s="14">
        <v>227</v>
      </c>
      <c r="T15" s="14">
        <v>228</v>
      </c>
      <c r="U15" s="14">
        <v>229</v>
      </c>
      <c r="V15" s="14">
        <v>230</v>
      </c>
      <c r="W15" s="14">
        <v>231</v>
      </c>
      <c r="X15" s="14">
        <v>232</v>
      </c>
      <c r="Y15" s="14">
        <v>233</v>
      </c>
      <c r="Z15" s="14">
        <v>234</v>
      </c>
      <c r="AA15" s="14">
        <v>235</v>
      </c>
      <c r="AB15" s="14">
        <v>236</v>
      </c>
      <c r="AC15" s="14">
        <v>237</v>
      </c>
      <c r="AD15" s="14">
        <v>238</v>
      </c>
      <c r="AE15" s="8" t="s">
        <v>194</v>
      </c>
      <c r="AF15" s="18"/>
      <c r="AG15" s="19"/>
    </row>
    <row r="16" spans="2:33" ht="59.25" customHeight="1" x14ac:dyDescent="0.25">
      <c r="B16" s="8" t="s">
        <v>195</v>
      </c>
      <c r="C16" s="13">
        <v>56</v>
      </c>
      <c r="D16" s="13">
        <v>55</v>
      </c>
      <c r="E16" s="13">
        <v>54</v>
      </c>
      <c r="F16" s="13">
        <v>53</v>
      </c>
      <c r="G16" s="13">
        <v>52</v>
      </c>
      <c r="H16" s="13">
        <v>51</v>
      </c>
      <c r="I16" s="13">
        <v>50</v>
      </c>
      <c r="J16" s="13">
        <v>49</v>
      </c>
      <c r="K16" s="13">
        <v>48</v>
      </c>
      <c r="L16" s="13">
        <v>47</v>
      </c>
      <c r="M16" s="13">
        <v>46</v>
      </c>
      <c r="N16" s="13">
        <v>45</v>
      </c>
      <c r="O16" s="13">
        <v>44</v>
      </c>
      <c r="P16" s="13">
        <v>43</v>
      </c>
      <c r="Q16" s="14">
        <v>224</v>
      </c>
      <c r="R16" s="14">
        <v>223</v>
      </c>
      <c r="S16" s="14">
        <v>222</v>
      </c>
      <c r="T16" s="14">
        <v>221</v>
      </c>
      <c r="U16" s="14">
        <v>220</v>
      </c>
      <c r="V16" s="14">
        <v>219</v>
      </c>
      <c r="W16" s="14">
        <v>218</v>
      </c>
      <c r="X16" s="14">
        <v>217</v>
      </c>
      <c r="Y16" s="14">
        <v>216</v>
      </c>
      <c r="Z16" s="14">
        <v>215</v>
      </c>
      <c r="AA16" s="14">
        <v>214</v>
      </c>
      <c r="AB16" s="14">
        <v>213</v>
      </c>
      <c r="AC16" s="14">
        <v>212</v>
      </c>
      <c r="AD16" s="14">
        <v>211</v>
      </c>
      <c r="AE16" s="8" t="s">
        <v>196</v>
      </c>
      <c r="AF16" s="18"/>
      <c r="AG16" s="19"/>
    </row>
    <row r="17" spans="2:33" ht="59.25" customHeight="1" x14ac:dyDescent="0.25">
      <c r="B17" s="8" t="s">
        <v>197</v>
      </c>
      <c r="C17" s="15">
        <v>29</v>
      </c>
      <c r="D17" s="15">
        <v>30</v>
      </c>
      <c r="E17" s="15">
        <v>31</v>
      </c>
      <c r="F17" s="15">
        <v>32</v>
      </c>
      <c r="G17" s="15">
        <v>33</v>
      </c>
      <c r="H17" s="15">
        <v>34</v>
      </c>
      <c r="I17" s="15">
        <v>35</v>
      </c>
      <c r="J17" s="15">
        <v>36</v>
      </c>
      <c r="K17" s="15">
        <v>37</v>
      </c>
      <c r="L17" s="15">
        <v>38</v>
      </c>
      <c r="M17" s="15">
        <v>39</v>
      </c>
      <c r="N17" s="15">
        <v>40</v>
      </c>
      <c r="O17" s="15">
        <v>41</v>
      </c>
      <c r="P17" s="15">
        <v>42</v>
      </c>
      <c r="Q17" s="16">
        <v>197</v>
      </c>
      <c r="R17" s="16">
        <v>198</v>
      </c>
      <c r="S17" s="16">
        <v>199</v>
      </c>
      <c r="T17" s="16">
        <v>200</v>
      </c>
      <c r="U17" s="16">
        <v>201</v>
      </c>
      <c r="V17" s="16">
        <v>202</v>
      </c>
      <c r="W17" s="16">
        <v>203</v>
      </c>
      <c r="X17" s="16">
        <v>204</v>
      </c>
      <c r="Y17" s="16">
        <v>205</v>
      </c>
      <c r="Z17" s="16">
        <v>206</v>
      </c>
      <c r="AA17" s="16">
        <v>207</v>
      </c>
      <c r="AB17" s="16">
        <v>208</v>
      </c>
      <c r="AC17" s="16">
        <v>209</v>
      </c>
      <c r="AD17" s="16">
        <v>210</v>
      </c>
      <c r="AE17" s="8" t="s">
        <v>198</v>
      </c>
      <c r="AF17" s="18"/>
      <c r="AG17" s="19"/>
    </row>
    <row r="18" spans="2:33" ht="59.25" customHeight="1" x14ac:dyDescent="0.25">
      <c r="B18" s="8" t="s">
        <v>199</v>
      </c>
      <c r="C18" s="15">
        <v>28</v>
      </c>
      <c r="D18" s="15">
        <v>27</v>
      </c>
      <c r="E18" s="15">
        <v>26</v>
      </c>
      <c r="F18" s="15">
        <v>25</v>
      </c>
      <c r="G18" s="15">
        <v>24</v>
      </c>
      <c r="H18" s="15">
        <v>23</v>
      </c>
      <c r="I18" s="15">
        <v>22</v>
      </c>
      <c r="J18" s="15">
        <v>21</v>
      </c>
      <c r="K18" s="15">
        <v>20</v>
      </c>
      <c r="L18" s="15">
        <v>19</v>
      </c>
      <c r="M18" s="15">
        <v>18</v>
      </c>
      <c r="N18" s="15">
        <v>17</v>
      </c>
      <c r="O18" s="15">
        <v>16</v>
      </c>
      <c r="P18" s="15">
        <v>15</v>
      </c>
      <c r="Q18" s="16">
        <v>196</v>
      </c>
      <c r="R18" s="16">
        <v>195</v>
      </c>
      <c r="S18" s="16">
        <v>194</v>
      </c>
      <c r="T18" s="16">
        <v>193</v>
      </c>
      <c r="U18" s="16">
        <v>192</v>
      </c>
      <c r="V18" s="16">
        <v>191</v>
      </c>
      <c r="W18" s="16">
        <v>190</v>
      </c>
      <c r="X18" s="16">
        <v>189</v>
      </c>
      <c r="Y18" s="16">
        <v>188</v>
      </c>
      <c r="Z18" s="16">
        <v>187</v>
      </c>
      <c r="AA18" s="16">
        <v>186</v>
      </c>
      <c r="AB18" s="16">
        <v>185</v>
      </c>
      <c r="AC18" s="16">
        <v>184</v>
      </c>
      <c r="AD18" s="16">
        <v>183</v>
      </c>
      <c r="AE18" s="8" t="s">
        <v>200</v>
      </c>
      <c r="AF18" s="18"/>
      <c r="AG18" s="19"/>
    </row>
    <row r="19" spans="2:33" ht="59.25" customHeight="1" x14ac:dyDescent="0.25">
      <c r="B19" s="8" t="s">
        <v>201</v>
      </c>
      <c r="C19" s="15">
        <v>1</v>
      </c>
      <c r="D19" s="15">
        <v>2</v>
      </c>
      <c r="E19" s="15">
        <v>3</v>
      </c>
      <c r="F19" s="15">
        <v>4</v>
      </c>
      <c r="G19" s="15">
        <v>5</v>
      </c>
      <c r="H19" s="15">
        <v>6</v>
      </c>
      <c r="I19" s="15">
        <v>7</v>
      </c>
      <c r="J19" s="15">
        <v>8</v>
      </c>
      <c r="K19" s="15">
        <v>9</v>
      </c>
      <c r="L19" s="15">
        <v>10</v>
      </c>
      <c r="M19" s="15">
        <v>11</v>
      </c>
      <c r="N19" s="15">
        <v>12</v>
      </c>
      <c r="O19" s="15">
        <v>13</v>
      </c>
      <c r="P19" s="15">
        <v>14</v>
      </c>
      <c r="Q19" s="16">
        <v>169</v>
      </c>
      <c r="R19" s="16">
        <v>170</v>
      </c>
      <c r="S19" s="16">
        <v>171</v>
      </c>
      <c r="T19" s="16">
        <v>172</v>
      </c>
      <c r="U19" s="16">
        <v>173</v>
      </c>
      <c r="V19" s="16">
        <v>174</v>
      </c>
      <c r="W19" s="16">
        <v>175</v>
      </c>
      <c r="X19" s="16">
        <v>176</v>
      </c>
      <c r="Y19" s="16">
        <v>177</v>
      </c>
      <c r="Z19" s="16">
        <v>178</v>
      </c>
      <c r="AA19" s="16">
        <v>179</v>
      </c>
      <c r="AB19" s="16">
        <v>180</v>
      </c>
      <c r="AC19" s="16">
        <v>181</v>
      </c>
      <c r="AD19" s="16">
        <v>182</v>
      </c>
      <c r="AE19" s="8" t="s">
        <v>202</v>
      </c>
      <c r="AF19" s="18"/>
      <c r="AG19" s="19"/>
    </row>
    <row r="20" spans="2:33" ht="59.25" customHeight="1" x14ac:dyDescent="0.25"/>
    <row r="21" spans="2:33" ht="59.25" customHeight="1" x14ac:dyDescent="0.4">
      <c r="B21" s="6" t="s">
        <v>203</v>
      </c>
      <c r="C21" s="4"/>
      <c r="D21" s="6" t="s">
        <v>203</v>
      </c>
      <c r="E21" s="4"/>
      <c r="F21" s="6" t="s">
        <v>203</v>
      </c>
      <c r="G21" s="4"/>
      <c r="H21" s="6" t="s">
        <v>203</v>
      </c>
      <c r="I21" s="4"/>
      <c r="J21" s="6" t="s">
        <v>203</v>
      </c>
      <c r="K21" s="4"/>
      <c r="L21" s="6" t="s">
        <v>203</v>
      </c>
      <c r="M21" s="4"/>
      <c r="N21" s="6" t="s">
        <v>203</v>
      </c>
      <c r="O21" s="5"/>
      <c r="P21" s="7" t="s">
        <v>203</v>
      </c>
      <c r="Q21" s="5"/>
      <c r="R21" s="7" t="s">
        <v>203</v>
      </c>
      <c r="S21" s="5"/>
      <c r="T21" s="7" t="s">
        <v>203</v>
      </c>
      <c r="U21" s="5"/>
      <c r="V21" s="7" t="s">
        <v>203</v>
      </c>
      <c r="W21" s="5"/>
      <c r="X21" s="7" t="s">
        <v>203</v>
      </c>
      <c r="Y21" s="5"/>
      <c r="Z21" s="7" t="s">
        <v>203</v>
      </c>
      <c r="AA21" s="5"/>
      <c r="AB21" s="7" t="s">
        <v>203</v>
      </c>
      <c r="AC21" s="5"/>
      <c r="AD21" s="7" t="s">
        <v>203</v>
      </c>
      <c r="AE21" s="17"/>
    </row>
    <row r="22" spans="2:33" ht="59.25" customHeight="1" x14ac:dyDescent="0.4">
      <c r="B22" s="4">
        <v>1</v>
      </c>
      <c r="C22" s="4"/>
      <c r="D22" s="4">
        <v>3</v>
      </c>
      <c r="E22" s="4"/>
      <c r="F22" s="4">
        <v>5</v>
      </c>
      <c r="G22" s="4"/>
      <c r="H22" s="4">
        <v>7</v>
      </c>
      <c r="I22" s="4"/>
      <c r="J22" s="4">
        <v>9</v>
      </c>
      <c r="K22" s="4"/>
      <c r="L22" s="4">
        <v>11</v>
      </c>
      <c r="M22" s="4"/>
      <c r="N22" s="4">
        <v>13</v>
      </c>
      <c r="O22" s="5"/>
      <c r="P22" s="5">
        <v>15</v>
      </c>
      <c r="Q22" s="5"/>
      <c r="R22" s="5">
        <v>17</v>
      </c>
      <c r="S22" s="5"/>
      <c r="T22" s="5">
        <v>19</v>
      </c>
      <c r="U22" s="5"/>
      <c r="V22" s="5">
        <v>21</v>
      </c>
      <c r="W22" s="5"/>
      <c r="X22" s="5">
        <v>23</v>
      </c>
      <c r="Y22" s="5"/>
      <c r="Z22" s="5">
        <v>25</v>
      </c>
      <c r="AA22" s="5"/>
      <c r="AB22" s="5">
        <v>27</v>
      </c>
      <c r="AC22" s="5"/>
      <c r="AD22" s="5">
        <v>29</v>
      </c>
      <c r="AE22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182AD-1F8B-4032-B388-AB87E57B275B}">
  <dimension ref="A1:D97"/>
  <sheetViews>
    <sheetView workbookViewId="0">
      <selection activeCell="G45" sqref="G45"/>
    </sheetView>
  </sheetViews>
  <sheetFormatPr defaultRowHeight="15" x14ac:dyDescent="0.25"/>
  <cols>
    <col min="1" max="1" width="29.42578125" bestFit="1" customWidth="1"/>
    <col min="2" max="2" width="30.28515625" bestFit="1" customWidth="1"/>
    <col min="3" max="3" width="27" bestFit="1" customWidth="1"/>
    <col min="4" max="4" width="15.5703125" customWidth="1"/>
  </cols>
  <sheetData>
    <row r="1" spans="1:4" x14ac:dyDescent="0.25">
      <c r="A1" t="s">
        <v>1</v>
      </c>
      <c r="B1" t="s">
        <v>2</v>
      </c>
      <c r="C1" t="s">
        <v>204</v>
      </c>
      <c r="D1" t="s">
        <v>205</v>
      </c>
    </row>
    <row r="2" spans="1:4" x14ac:dyDescent="0.25">
      <c r="A2" t="s">
        <v>206</v>
      </c>
      <c r="B2">
        <v>0</v>
      </c>
      <c r="C2">
        <v>0</v>
      </c>
    </row>
    <row r="3" spans="1:4" x14ac:dyDescent="0.25">
      <c r="A3" t="s">
        <v>208</v>
      </c>
      <c r="B3">
        <v>0</v>
      </c>
      <c r="C3">
        <v>0</v>
      </c>
    </row>
    <row r="4" spans="1:4" x14ac:dyDescent="0.25">
      <c r="A4" t="s">
        <v>225</v>
      </c>
      <c r="B4">
        <v>0</v>
      </c>
      <c r="C4">
        <v>0</v>
      </c>
    </row>
    <row r="5" spans="1:4" x14ac:dyDescent="0.25">
      <c r="A5" t="s">
        <v>252</v>
      </c>
      <c r="B5">
        <v>0</v>
      </c>
      <c r="C5">
        <v>10</v>
      </c>
    </row>
    <row r="6" spans="1:4" x14ac:dyDescent="0.25">
      <c r="A6" t="s">
        <v>41</v>
      </c>
      <c r="B6">
        <v>0</v>
      </c>
      <c r="C6">
        <v>0</v>
      </c>
    </row>
    <row r="7" spans="1:4" x14ac:dyDescent="0.25">
      <c r="A7" t="s">
        <v>222</v>
      </c>
      <c r="B7" s="22">
        <v>0.21</v>
      </c>
      <c r="C7">
        <v>0</v>
      </c>
    </row>
    <row r="8" spans="1:4" x14ac:dyDescent="0.25">
      <c r="A8" t="s">
        <v>278</v>
      </c>
      <c r="B8" s="22">
        <v>0.44</v>
      </c>
      <c r="C8">
        <v>0</v>
      </c>
    </row>
    <row r="9" spans="1:4" x14ac:dyDescent="0.25">
      <c r="A9" t="s">
        <v>235</v>
      </c>
      <c r="B9" s="22">
        <v>0.64</v>
      </c>
      <c r="C9">
        <v>10</v>
      </c>
    </row>
    <row r="10" spans="1:4" x14ac:dyDescent="0.25">
      <c r="A10" t="s">
        <v>274</v>
      </c>
      <c r="B10" s="22">
        <v>0.7</v>
      </c>
      <c r="C10">
        <v>10</v>
      </c>
    </row>
    <row r="11" spans="1:4" x14ac:dyDescent="0.25">
      <c r="A11" t="s">
        <v>262</v>
      </c>
      <c r="B11" s="22">
        <v>0.81</v>
      </c>
      <c r="C11">
        <v>0</v>
      </c>
    </row>
    <row r="12" spans="1:4" x14ac:dyDescent="0.25">
      <c r="A12" t="s">
        <v>217</v>
      </c>
      <c r="B12" s="22">
        <v>1.01</v>
      </c>
      <c r="C12">
        <v>0</v>
      </c>
    </row>
    <row r="13" spans="1:4" x14ac:dyDescent="0.25">
      <c r="A13" t="s">
        <v>277</v>
      </c>
      <c r="B13" s="22">
        <v>1.56</v>
      </c>
      <c r="C13">
        <v>0</v>
      </c>
    </row>
    <row r="14" spans="1:4" x14ac:dyDescent="0.25">
      <c r="A14" t="s">
        <v>276</v>
      </c>
      <c r="B14" s="22">
        <v>1.66</v>
      </c>
      <c r="C14">
        <v>20</v>
      </c>
    </row>
    <row r="15" spans="1:4" x14ac:dyDescent="0.25">
      <c r="A15" t="s">
        <v>280</v>
      </c>
      <c r="B15" s="22">
        <v>1.83</v>
      </c>
      <c r="C15">
        <v>30</v>
      </c>
    </row>
    <row r="16" spans="1:4" x14ac:dyDescent="0.25">
      <c r="A16" t="s">
        <v>285</v>
      </c>
      <c r="B16" s="22">
        <v>2.08</v>
      </c>
      <c r="C16">
        <v>20</v>
      </c>
    </row>
    <row r="17" spans="1:3" x14ac:dyDescent="0.25">
      <c r="A17" t="s">
        <v>270</v>
      </c>
      <c r="B17" s="22">
        <v>2.1</v>
      </c>
      <c r="C17">
        <v>10</v>
      </c>
    </row>
    <row r="18" spans="1:3" x14ac:dyDescent="0.25">
      <c r="A18" t="s">
        <v>279</v>
      </c>
      <c r="B18" s="22">
        <v>3.37</v>
      </c>
      <c r="C18">
        <v>50</v>
      </c>
    </row>
    <row r="19" spans="1:3" x14ac:dyDescent="0.25">
      <c r="A19" t="s">
        <v>213</v>
      </c>
      <c r="B19" s="22">
        <v>3.5</v>
      </c>
      <c r="C19">
        <v>50</v>
      </c>
    </row>
    <row r="20" spans="1:3" x14ac:dyDescent="0.25">
      <c r="A20" t="s">
        <v>215</v>
      </c>
      <c r="B20" s="22">
        <v>3.83</v>
      </c>
      <c r="C20">
        <v>50</v>
      </c>
    </row>
    <row r="21" spans="1:3" x14ac:dyDescent="0.25">
      <c r="A21" t="s">
        <v>268</v>
      </c>
      <c r="B21" s="22">
        <v>4.01</v>
      </c>
      <c r="C21">
        <v>30</v>
      </c>
    </row>
    <row r="22" spans="1:3" x14ac:dyDescent="0.25">
      <c r="A22" t="s">
        <v>256</v>
      </c>
      <c r="B22" s="22">
        <v>4.12</v>
      </c>
      <c r="C22">
        <v>40</v>
      </c>
    </row>
    <row r="23" spans="1:3" x14ac:dyDescent="0.25">
      <c r="A23" t="s">
        <v>223</v>
      </c>
      <c r="B23" s="22">
        <v>4.95</v>
      </c>
      <c r="C23">
        <v>30</v>
      </c>
    </row>
    <row r="24" spans="1:3" x14ac:dyDescent="0.25">
      <c r="A24" t="s">
        <v>234</v>
      </c>
      <c r="B24" s="22">
        <v>4.96</v>
      </c>
      <c r="C24">
        <v>40</v>
      </c>
    </row>
    <row r="25" spans="1:3" x14ac:dyDescent="0.25">
      <c r="A25" t="s">
        <v>229</v>
      </c>
      <c r="B25" s="22">
        <v>5.22</v>
      </c>
      <c r="C25">
        <v>10</v>
      </c>
    </row>
    <row r="26" spans="1:3" x14ac:dyDescent="0.25">
      <c r="A26" t="s">
        <v>236</v>
      </c>
      <c r="B26" s="22">
        <v>5.33</v>
      </c>
      <c r="C26">
        <v>30</v>
      </c>
    </row>
    <row r="27" spans="1:3" x14ac:dyDescent="0.25">
      <c r="A27" t="s">
        <v>250</v>
      </c>
      <c r="B27" s="22">
        <v>5.52</v>
      </c>
      <c r="C27">
        <v>10</v>
      </c>
    </row>
    <row r="28" spans="1:3" x14ac:dyDescent="0.25">
      <c r="A28" t="s">
        <v>224</v>
      </c>
      <c r="B28" s="22">
        <v>5.58</v>
      </c>
      <c r="C28">
        <v>0</v>
      </c>
    </row>
    <row r="29" spans="1:3" x14ac:dyDescent="0.25">
      <c r="A29" t="s">
        <v>247</v>
      </c>
      <c r="B29" s="22">
        <v>5.97</v>
      </c>
      <c r="C29">
        <v>70</v>
      </c>
    </row>
    <row r="30" spans="1:3" x14ac:dyDescent="0.25">
      <c r="A30" t="s">
        <v>240</v>
      </c>
      <c r="B30">
        <v>7.17</v>
      </c>
      <c r="C30">
        <v>30</v>
      </c>
    </row>
    <row r="31" spans="1:3" x14ac:dyDescent="0.25">
      <c r="A31" t="s">
        <v>242</v>
      </c>
      <c r="B31">
        <v>7.2</v>
      </c>
      <c r="C31">
        <v>10</v>
      </c>
    </row>
    <row r="32" spans="1:3" x14ac:dyDescent="0.25">
      <c r="A32" t="s">
        <v>282</v>
      </c>
      <c r="B32">
        <v>7.42</v>
      </c>
      <c r="C32">
        <v>30</v>
      </c>
    </row>
    <row r="33" spans="1:4" x14ac:dyDescent="0.25">
      <c r="A33" t="s">
        <v>251</v>
      </c>
      <c r="B33">
        <v>7.49</v>
      </c>
      <c r="C33">
        <v>10</v>
      </c>
    </row>
    <row r="34" spans="1:4" x14ac:dyDescent="0.25">
      <c r="A34" t="s">
        <v>220</v>
      </c>
      <c r="B34">
        <v>7.88</v>
      </c>
      <c r="C34">
        <v>20</v>
      </c>
    </row>
    <row r="35" spans="1:4" x14ac:dyDescent="0.25">
      <c r="A35" t="s">
        <v>212</v>
      </c>
      <c r="B35">
        <v>7.99</v>
      </c>
      <c r="C35">
        <v>70</v>
      </c>
    </row>
    <row r="36" spans="1:4" x14ac:dyDescent="0.25">
      <c r="A36" t="s">
        <v>248</v>
      </c>
      <c r="B36" s="21">
        <v>9.09</v>
      </c>
      <c r="C36">
        <v>100</v>
      </c>
      <c r="D36" t="s">
        <v>286</v>
      </c>
    </row>
    <row r="37" spans="1:4" x14ac:dyDescent="0.25">
      <c r="A37" t="s">
        <v>273</v>
      </c>
      <c r="B37" s="21">
        <v>10</v>
      </c>
      <c r="C37">
        <v>100</v>
      </c>
      <c r="D37" t="s">
        <v>286</v>
      </c>
    </row>
    <row r="38" spans="1:4" x14ac:dyDescent="0.25">
      <c r="A38" t="s">
        <v>231</v>
      </c>
      <c r="B38">
        <v>10.26</v>
      </c>
      <c r="C38">
        <v>40</v>
      </c>
    </row>
    <row r="39" spans="1:4" x14ac:dyDescent="0.25">
      <c r="A39" t="s">
        <v>243</v>
      </c>
      <c r="B39">
        <v>10.38</v>
      </c>
      <c r="C39">
        <v>20</v>
      </c>
    </row>
    <row r="40" spans="1:4" x14ac:dyDescent="0.25">
      <c r="A40" t="s">
        <v>237</v>
      </c>
      <c r="B40" s="21">
        <v>10.6</v>
      </c>
      <c r="C40">
        <v>100</v>
      </c>
      <c r="D40" t="s">
        <v>286</v>
      </c>
    </row>
    <row r="41" spans="1:4" x14ac:dyDescent="0.25">
      <c r="A41" t="s">
        <v>249</v>
      </c>
      <c r="B41">
        <v>11.15</v>
      </c>
      <c r="C41">
        <v>10</v>
      </c>
    </row>
    <row r="42" spans="1:4" x14ac:dyDescent="0.25">
      <c r="A42" t="s">
        <v>257</v>
      </c>
      <c r="B42">
        <v>14.16</v>
      </c>
      <c r="C42">
        <v>10</v>
      </c>
    </row>
    <row r="43" spans="1:4" x14ac:dyDescent="0.25">
      <c r="A43" t="s">
        <v>258</v>
      </c>
      <c r="B43" s="21">
        <v>17.149999999999999</v>
      </c>
      <c r="C43">
        <v>100</v>
      </c>
      <c r="D43" t="s">
        <v>286</v>
      </c>
    </row>
    <row r="44" spans="1:4" x14ac:dyDescent="0.25">
      <c r="A44" t="s">
        <v>283</v>
      </c>
      <c r="B44">
        <v>17.5</v>
      </c>
      <c r="C44">
        <v>90</v>
      </c>
    </row>
    <row r="45" spans="1:4" x14ac:dyDescent="0.25">
      <c r="A45" t="s">
        <v>260</v>
      </c>
      <c r="B45" s="21">
        <v>18.32</v>
      </c>
      <c r="C45">
        <v>100</v>
      </c>
      <c r="D45" t="s">
        <v>286</v>
      </c>
    </row>
    <row r="46" spans="1:4" x14ac:dyDescent="0.25">
      <c r="A46" t="s">
        <v>253</v>
      </c>
      <c r="B46" s="21">
        <v>18.73</v>
      </c>
      <c r="C46">
        <v>100</v>
      </c>
      <c r="D46" t="s">
        <v>286</v>
      </c>
    </row>
    <row r="47" spans="1:4" x14ac:dyDescent="0.25">
      <c r="A47" t="s">
        <v>281</v>
      </c>
      <c r="B47">
        <v>18.940000000000001</v>
      </c>
      <c r="C47">
        <v>50</v>
      </c>
    </row>
    <row r="48" spans="1:4" x14ac:dyDescent="0.25">
      <c r="A48" t="s">
        <v>210</v>
      </c>
      <c r="B48">
        <v>19.05</v>
      </c>
      <c r="C48">
        <v>40</v>
      </c>
    </row>
    <row r="49" spans="1:4" x14ac:dyDescent="0.25">
      <c r="A49" t="s">
        <v>245</v>
      </c>
      <c r="B49">
        <v>21.67</v>
      </c>
      <c r="C49">
        <v>20</v>
      </c>
    </row>
    <row r="50" spans="1:4" x14ac:dyDescent="0.25">
      <c r="A50" t="s">
        <v>275</v>
      </c>
      <c r="B50">
        <v>21.8</v>
      </c>
      <c r="C50">
        <v>30</v>
      </c>
    </row>
    <row r="51" spans="1:4" x14ac:dyDescent="0.25">
      <c r="A51" t="s">
        <v>244</v>
      </c>
      <c r="B51">
        <v>23.82</v>
      </c>
      <c r="C51">
        <v>70</v>
      </c>
    </row>
    <row r="52" spans="1:4" x14ac:dyDescent="0.25">
      <c r="A52" s="20" t="s">
        <v>272</v>
      </c>
      <c r="B52">
        <v>25.36</v>
      </c>
      <c r="C52">
        <v>80</v>
      </c>
    </row>
    <row r="53" spans="1:4" x14ac:dyDescent="0.25">
      <c r="A53" t="s">
        <v>226</v>
      </c>
      <c r="B53" s="21">
        <v>26.51</v>
      </c>
      <c r="C53">
        <v>100</v>
      </c>
      <c r="D53" t="s">
        <v>286</v>
      </c>
    </row>
    <row r="54" spans="1:4" x14ac:dyDescent="0.25">
      <c r="A54" t="s">
        <v>259</v>
      </c>
      <c r="B54" s="21">
        <v>27.47</v>
      </c>
      <c r="C54">
        <v>100</v>
      </c>
      <c r="D54" t="s">
        <v>286</v>
      </c>
    </row>
    <row r="55" spans="1:4" x14ac:dyDescent="0.25">
      <c r="A55" t="s">
        <v>214</v>
      </c>
      <c r="B55">
        <v>27.72</v>
      </c>
      <c r="C55">
        <v>70</v>
      </c>
    </row>
    <row r="56" spans="1:4" x14ac:dyDescent="0.25">
      <c r="A56" t="s">
        <v>218</v>
      </c>
      <c r="B56">
        <v>28.77</v>
      </c>
      <c r="C56">
        <v>20</v>
      </c>
    </row>
    <row r="57" spans="1:4" x14ac:dyDescent="0.25">
      <c r="A57" t="s">
        <v>238</v>
      </c>
      <c r="B57" s="21">
        <v>29.07</v>
      </c>
      <c r="C57">
        <v>100</v>
      </c>
      <c r="D57" t="s">
        <v>286</v>
      </c>
    </row>
    <row r="58" spans="1:4" x14ac:dyDescent="0.25">
      <c r="A58" t="s">
        <v>209</v>
      </c>
      <c r="B58">
        <v>29.16</v>
      </c>
      <c r="C58">
        <v>10</v>
      </c>
    </row>
    <row r="59" spans="1:4" x14ac:dyDescent="0.25">
      <c r="A59" t="s">
        <v>241</v>
      </c>
      <c r="B59" s="21">
        <v>29.74</v>
      </c>
      <c r="C59">
        <v>100</v>
      </c>
      <c r="D59" t="s">
        <v>286</v>
      </c>
    </row>
    <row r="60" spans="1:4" x14ac:dyDescent="0.25">
      <c r="A60" t="s">
        <v>230</v>
      </c>
      <c r="B60" s="21">
        <v>31.36</v>
      </c>
      <c r="C60">
        <v>100</v>
      </c>
      <c r="D60" t="s">
        <v>286</v>
      </c>
    </row>
    <row r="61" spans="1:4" x14ac:dyDescent="0.25">
      <c r="A61" t="s">
        <v>239</v>
      </c>
      <c r="B61" s="21">
        <v>33.020000000000003</v>
      </c>
      <c r="C61">
        <v>100</v>
      </c>
      <c r="D61" t="s">
        <v>286</v>
      </c>
    </row>
    <row r="62" spans="1:4" x14ac:dyDescent="0.25">
      <c r="A62" t="s">
        <v>233</v>
      </c>
      <c r="B62" s="21">
        <v>35.31</v>
      </c>
      <c r="C62">
        <v>100</v>
      </c>
      <c r="D62" t="s">
        <v>286</v>
      </c>
    </row>
    <row r="63" spans="1:4" x14ac:dyDescent="0.25">
      <c r="A63" t="s">
        <v>264</v>
      </c>
      <c r="B63" s="21">
        <v>37.33</v>
      </c>
      <c r="C63">
        <v>100</v>
      </c>
      <c r="D63" t="s">
        <v>286</v>
      </c>
    </row>
    <row r="64" spans="1:4" x14ac:dyDescent="0.25">
      <c r="A64" t="s">
        <v>246</v>
      </c>
      <c r="B64" s="21">
        <v>40.58</v>
      </c>
      <c r="C64">
        <v>100</v>
      </c>
      <c r="D64" t="s">
        <v>286</v>
      </c>
    </row>
    <row r="65" spans="1:4" x14ac:dyDescent="0.25">
      <c r="A65" t="s">
        <v>265</v>
      </c>
      <c r="B65" s="21">
        <v>42.4</v>
      </c>
      <c r="C65">
        <v>100</v>
      </c>
      <c r="D65" t="s">
        <v>286</v>
      </c>
    </row>
    <row r="66" spans="1:4" x14ac:dyDescent="0.25">
      <c r="A66" t="s">
        <v>266</v>
      </c>
      <c r="B66" s="21">
        <v>42.79</v>
      </c>
      <c r="C66">
        <v>100</v>
      </c>
      <c r="D66" t="s">
        <v>286</v>
      </c>
    </row>
    <row r="67" spans="1:4" x14ac:dyDescent="0.25">
      <c r="A67" t="s">
        <v>228</v>
      </c>
      <c r="B67">
        <v>45.72</v>
      </c>
      <c r="C67">
        <v>60</v>
      </c>
    </row>
    <row r="68" spans="1:4" x14ac:dyDescent="0.25">
      <c r="A68" t="s">
        <v>263</v>
      </c>
      <c r="B68">
        <v>46.84</v>
      </c>
      <c r="C68">
        <v>50</v>
      </c>
    </row>
    <row r="69" spans="1:4" x14ac:dyDescent="0.25">
      <c r="A69" t="s">
        <v>284</v>
      </c>
      <c r="B69" s="21">
        <v>47.45</v>
      </c>
      <c r="C69">
        <v>90</v>
      </c>
      <c r="D69" t="s">
        <v>286</v>
      </c>
    </row>
    <row r="70" spans="1:4" x14ac:dyDescent="0.25">
      <c r="A70" t="s">
        <v>271</v>
      </c>
      <c r="B70" s="21">
        <v>48.04</v>
      </c>
      <c r="C70">
        <v>100</v>
      </c>
      <c r="D70" t="s">
        <v>286</v>
      </c>
    </row>
    <row r="71" spans="1:4" x14ac:dyDescent="0.25">
      <c r="A71" t="s">
        <v>227</v>
      </c>
      <c r="B71" s="21">
        <v>53.38</v>
      </c>
      <c r="C71">
        <v>100</v>
      </c>
      <c r="D71" t="s">
        <v>286</v>
      </c>
    </row>
    <row r="72" spans="1:4" x14ac:dyDescent="0.25">
      <c r="A72" t="s">
        <v>261</v>
      </c>
      <c r="B72" s="21">
        <v>53.46</v>
      </c>
      <c r="C72">
        <v>100</v>
      </c>
      <c r="D72" t="s">
        <v>286</v>
      </c>
    </row>
    <row r="73" spans="1:4" x14ac:dyDescent="0.25">
      <c r="A73" t="s">
        <v>269</v>
      </c>
      <c r="B73" s="21">
        <v>53.77</v>
      </c>
      <c r="C73">
        <v>100</v>
      </c>
      <c r="D73" t="s">
        <v>286</v>
      </c>
    </row>
    <row r="74" spans="1:4" x14ac:dyDescent="0.25">
      <c r="A74" t="s">
        <v>254</v>
      </c>
      <c r="B74" s="21">
        <v>57.13</v>
      </c>
      <c r="C74">
        <v>100</v>
      </c>
      <c r="D74" t="s">
        <v>286</v>
      </c>
    </row>
    <row r="75" spans="1:4" x14ac:dyDescent="0.25">
      <c r="A75" t="s">
        <v>216</v>
      </c>
      <c r="B75" s="21">
        <v>58.49</v>
      </c>
      <c r="C75">
        <v>90</v>
      </c>
      <c r="D75" t="s">
        <v>286</v>
      </c>
    </row>
    <row r="76" spans="1:4" x14ac:dyDescent="0.25">
      <c r="A76" t="s">
        <v>221</v>
      </c>
      <c r="B76" s="21">
        <v>61.54</v>
      </c>
      <c r="C76">
        <v>100</v>
      </c>
      <c r="D76" t="s">
        <v>286</v>
      </c>
    </row>
    <row r="77" spans="1:4" x14ac:dyDescent="0.25">
      <c r="A77" t="s">
        <v>255</v>
      </c>
      <c r="B77" s="21">
        <v>67.430000000000007</v>
      </c>
      <c r="C77">
        <v>100</v>
      </c>
      <c r="D77" t="s">
        <v>286</v>
      </c>
    </row>
    <row r="78" spans="1:4" x14ac:dyDescent="0.25">
      <c r="A78" t="s">
        <v>219</v>
      </c>
      <c r="B78" s="21">
        <v>68.900000000000006</v>
      </c>
      <c r="C78">
        <v>90</v>
      </c>
      <c r="D78" t="s">
        <v>286</v>
      </c>
    </row>
    <row r="79" spans="1:4" x14ac:dyDescent="0.25">
      <c r="A79" t="s">
        <v>232</v>
      </c>
      <c r="B79" s="21">
        <v>72.319999999999993</v>
      </c>
      <c r="C79">
        <v>100</v>
      </c>
      <c r="D79" t="s">
        <v>286</v>
      </c>
    </row>
    <row r="80" spans="1:4" x14ac:dyDescent="0.25">
      <c r="A80" t="s">
        <v>267</v>
      </c>
      <c r="B80" s="21">
        <v>81.66</v>
      </c>
      <c r="C80">
        <v>100</v>
      </c>
      <c r="D80" t="s">
        <v>286</v>
      </c>
    </row>
    <row r="81" spans="1:4" x14ac:dyDescent="0.25">
      <c r="A81" t="s">
        <v>211</v>
      </c>
      <c r="B81" s="21">
        <v>83.68</v>
      </c>
      <c r="C81">
        <v>100</v>
      </c>
      <c r="D81" t="s">
        <v>286</v>
      </c>
    </row>
    <row r="82" spans="1:4" x14ac:dyDescent="0.25">
      <c r="A82" t="s">
        <v>170</v>
      </c>
      <c r="B82" s="20">
        <v>91.7</v>
      </c>
      <c r="C82">
        <v>100</v>
      </c>
      <c r="D82" t="s">
        <v>207</v>
      </c>
    </row>
    <row r="83" spans="1:4" x14ac:dyDescent="0.25">
      <c r="A83" t="s">
        <v>154</v>
      </c>
      <c r="B83" s="20">
        <v>92.8</v>
      </c>
      <c r="C83">
        <v>100</v>
      </c>
      <c r="D83" t="s">
        <v>207</v>
      </c>
    </row>
    <row r="84" spans="1:4" x14ac:dyDescent="0.25">
      <c r="A84" t="s">
        <v>160</v>
      </c>
      <c r="B84" s="20">
        <v>98.59</v>
      </c>
      <c r="C84">
        <v>100</v>
      </c>
      <c r="D84" t="s">
        <v>207</v>
      </c>
    </row>
    <row r="85" spans="1:4" x14ac:dyDescent="0.25">
      <c r="A85" t="s">
        <v>145</v>
      </c>
      <c r="B85" s="20">
        <v>99.23</v>
      </c>
      <c r="C85">
        <v>100</v>
      </c>
      <c r="D85" t="s">
        <v>207</v>
      </c>
    </row>
    <row r="86" spans="1:4" x14ac:dyDescent="0.25">
      <c r="A86" t="s">
        <v>172</v>
      </c>
      <c r="B86" s="20">
        <v>112.2</v>
      </c>
      <c r="C86">
        <v>100</v>
      </c>
      <c r="D86" t="s">
        <v>207</v>
      </c>
    </row>
    <row r="87" spans="1:4" x14ac:dyDescent="0.25">
      <c r="A87" t="s">
        <v>164</v>
      </c>
      <c r="B87" s="20">
        <v>117.61</v>
      </c>
      <c r="C87">
        <v>100</v>
      </c>
      <c r="D87" t="s">
        <v>207</v>
      </c>
    </row>
    <row r="88" spans="1:4" x14ac:dyDescent="0.25">
      <c r="A88" t="s">
        <v>174</v>
      </c>
      <c r="B88" s="20">
        <v>120.71</v>
      </c>
      <c r="C88">
        <v>100</v>
      </c>
      <c r="D88" t="s">
        <v>207</v>
      </c>
    </row>
    <row r="89" spans="1:4" x14ac:dyDescent="0.25">
      <c r="A89" t="s">
        <v>148</v>
      </c>
      <c r="B89" s="20">
        <v>120.98</v>
      </c>
      <c r="C89">
        <v>100</v>
      </c>
      <c r="D89" t="s">
        <v>207</v>
      </c>
    </row>
    <row r="90" spans="1:4" x14ac:dyDescent="0.25">
      <c r="A90" t="s">
        <v>156</v>
      </c>
      <c r="B90" s="20">
        <v>126.29</v>
      </c>
      <c r="C90">
        <v>100</v>
      </c>
      <c r="D90" t="s">
        <v>207</v>
      </c>
    </row>
    <row r="91" spans="1:4" x14ac:dyDescent="0.25">
      <c r="A91" t="s">
        <v>176</v>
      </c>
      <c r="B91" s="20">
        <v>129.85</v>
      </c>
      <c r="C91">
        <v>100</v>
      </c>
      <c r="D91" t="s">
        <v>207</v>
      </c>
    </row>
    <row r="92" spans="1:4" x14ac:dyDescent="0.25">
      <c r="A92" t="s">
        <v>152</v>
      </c>
      <c r="B92" s="20">
        <v>132.53</v>
      </c>
      <c r="C92">
        <v>100</v>
      </c>
      <c r="D92" t="s">
        <v>207</v>
      </c>
    </row>
    <row r="93" spans="1:4" x14ac:dyDescent="0.25">
      <c r="A93" t="s">
        <v>166</v>
      </c>
      <c r="B93" s="20">
        <v>138.80000000000001</v>
      </c>
      <c r="C93">
        <v>100</v>
      </c>
      <c r="D93" t="s">
        <v>207</v>
      </c>
    </row>
    <row r="94" spans="1:4" x14ac:dyDescent="0.25">
      <c r="A94" t="s">
        <v>158</v>
      </c>
      <c r="B94" s="20">
        <v>139.22999999999999</v>
      </c>
      <c r="C94">
        <v>100</v>
      </c>
      <c r="D94" t="s">
        <v>207</v>
      </c>
    </row>
    <row r="95" spans="1:4" x14ac:dyDescent="0.25">
      <c r="A95" t="s">
        <v>150</v>
      </c>
      <c r="B95" s="20">
        <v>144.16999999999999</v>
      </c>
      <c r="C95">
        <v>100</v>
      </c>
      <c r="D95" t="s">
        <v>207</v>
      </c>
    </row>
    <row r="96" spans="1:4" x14ac:dyDescent="0.25">
      <c r="A96" t="s">
        <v>162</v>
      </c>
      <c r="B96" s="20">
        <v>158.56</v>
      </c>
      <c r="C96">
        <v>100</v>
      </c>
      <c r="D96" t="s">
        <v>207</v>
      </c>
    </row>
    <row r="97" spans="1:4" x14ac:dyDescent="0.25">
      <c r="A97" t="s">
        <v>168</v>
      </c>
      <c r="B97" s="20">
        <v>186.69</v>
      </c>
      <c r="C97">
        <v>100</v>
      </c>
      <c r="D97" t="s">
        <v>207</v>
      </c>
    </row>
  </sheetData>
  <sortState xmlns:xlrd2="http://schemas.microsoft.com/office/spreadsheetml/2017/richdata2" ref="A2:AH97">
    <sortCondition ref="B2:B97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D35B1-ED4A-4F8F-AC71-2DF5A060C2ED}">
  <dimension ref="A1:Q32"/>
  <sheetViews>
    <sheetView workbookViewId="0">
      <selection activeCell="O2" sqref="O2"/>
    </sheetView>
  </sheetViews>
  <sheetFormatPr defaultRowHeight="15" x14ac:dyDescent="0.25"/>
  <cols>
    <col min="1" max="1" width="11.140625" bestFit="1" customWidth="1"/>
    <col min="2" max="2" width="22" bestFit="1" customWidth="1"/>
    <col min="3" max="3" width="14.42578125" customWidth="1"/>
    <col min="4" max="4" width="19" bestFit="1" customWidth="1"/>
    <col min="5" max="5" width="12.42578125" bestFit="1" customWidth="1"/>
    <col min="6" max="6" width="11.7109375" bestFit="1" customWidth="1"/>
    <col min="7" max="7" width="17.5703125" bestFit="1" customWidth="1"/>
    <col min="8" max="8" width="12.5703125" bestFit="1" customWidth="1"/>
    <col min="9" max="9" width="9" bestFit="1" customWidth="1"/>
    <col min="10" max="10" width="20.7109375" bestFit="1" customWidth="1"/>
    <col min="11" max="11" width="11.85546875" bestFit="1" customWidth="1"/>
    <col min="12" max="12" width="13.28515625" bestFit="1" customWidth="1"/>
    <col min="13" max="13" width="19" bestFit="1" customWidth="1"/>
    <col min="14" max="14" width="5.42578125" bestFit="1" customWidth="1"/>
    <col min="15" max="15" width="9.85546875" bestFit="1" customWidth="1"/>
    <col min="17" max="17" width="5.28515625" bestFit="1" customWidth="1"/>
  </cols>
  <sheetData>
    <row r="1" spans="1:17" x14ac:dyDescent="0.25">
      <c r="A1" t="s">
        <v>291</v>
      </c>
      <c r="B1" t="s">
        <v>288</v>
      </c>
      <c r="C1" t="s">
        <v>289</v>
      </c>
      <c r="D1" t="s">
        <v>292</v>
      </c>
      <c r="E1" t="s">
        <v>293</v>
      </c>
      <c r="F1" t="s">
        <v>294</v>
      </c>
      <c r="G1" t="s">
        <v>295</v>
      </c>
      <c r="H1" t="s">
        <v>296</v>
      </c>
      <c r="I1" t="s">
        <v>287</v>
      </c>
      <c r="J1" t="s">
        <v>297</v>
      </c>
      <c r="K1" t="s">
        <v>298</v>
      </c>
      <c r="L1" t="s">
        <v>299</v>
      </c>
      <c r="M1" t="s">
        <v>290</v>
      </c>
      <c r="N1" t="s">
        <v>300</v>
      </c>
      <c r="O1" t="s">
        <v>303</v>
      </c>
      <c r="P1" t="s">
        <v>300</v>
      </c>
      <c r="Q1" t="s">
        <v>310</v>
      </c>
    </row>
    <row r="2" spans="1:17" x14ac:dyDescent="0.25">
      <c r="A2" t="s">
        <v>302</v>
      </c>
      <c r="B2" s="23" t="s">
        <v>177</v>
      </c>
      <c r="C2">
        <v>14</v>
      </c>
      <c r="D2" t="s">
        <v>177</v>
      </c>
      <c r="E2">
        <v>20.754999999999999</v>
      </c>
      <c r="F2">
        <f t="shared" ref="F2" si="0">E2/100</f>
        <v>0.20754999999999998</v>
      </c>
      <c r="G2">
        <v>0.96</v>
      </c>
      <c r="H2">
        <v>6</v>
      </c>
      <c r="I2" t="s">
        <v>301</v>
      </c>
      <c r="J2" s="25">
        <v>60</v>
      </c>
      <c r="K2">
        <f>H2/G2</f>
        <v>6.25</v>
      </c>
      <c r="L2">
        <f>K2*J2</f>
        <v>375</v>
      </c>
      <c r="M2">
        <f>L2*F2</f>
        <v>77.831249999999997</v>
      </c>
      <c r="N2">
        <v>6</v>
      </c>
      <c r="O2" s="24">
        <f>M2*N2</f>
        <v>466.98749999999995</v>
      </c>
      <c r="P2">
        <v>192</v>
      </c>
      <c r="Q2">
        <f>P2/N2</f>
        <v>32</v>
      </c>
    </row>
    <row r="7" spans="1:17" x14ac:dyDescent="0.25">
      <c r="A7">
        <v>24</v>
      </c>
      <c r="B7">
        <f>SUM(A7:A12)</f>
        <v>144</v>
      </c>
      <c r="C7">
        <f>B7/150</f>
        <v>0.96</v>
      </c>
    </row>
    <row r="8" spans="1:17" x14ac:dyDescent="0.25">
      <c r="A8">
        <v>23</v>
      </c>
    </row>
    <row r="9" spans="1:17" x14ac:dyDescent="0.25">
      <c r="A9">
        <v>23</v>
      </c>
    </row>
    <row r="10" spans="1:17" x14ac:dyDescent="0.25">
      <c r="A10">
        <v>25</v>
      </c>
    </row>
    <row r="11" spans="1:17" x14ac:dyDescent="0.25">
      <c r="A11">
        <v>25</v>
      </c>
    </row>
    <row r="12" spans="1:17" x14ac:dyDescent="0.25">
      <c r="A12">
        <v>24</v>
      </c>
    </row>
    <row r="19" spans="1:3" x14ac:dyDescent="0.25">
      <c r="B19" t="s">
        <v>307</v>
      </c>
    </row>
    <row r="20" spans="1:3" x14ac:dyDescent="0.25">
      <c r="A20" t="s">
        <v>207</v>
      </c>
      <c r="B20">
        <f>72*2</f>
        <v>144</v>
      </c>
    </row>
    <row r="21" spans="1:3" x14ac:dyDescent="0.25">
      <c r="A21" t="s">
        <v>308</v>
      </c>
      <c r="B21">
        <f>16*2</f>
        <v>32</v>
      </c>
    </row>
    <row r="22" spans="1:3" x14ac:dyDescent="0.25">
      <c r="A22" t="s">
        <v>305</v>
      </c>
      <c r="B22">
        <f>8*2</f>
        <v>16</v>
      </c>
    </row>
    <row r="23" spans="1:3" x14ac:dyDescent="0.25">
      <c r="A23" t="s">
        <v>309</v>
      </c>
      <c r="B23">
        <f>SUM(B20:B22)</f>
        <v>192</v>
      </c>
    </row>
    <row r="28" spans="1:3" x14ac:dyDescent="0.25">
      <c r="B28">
        <v>20.49</v>
      </c>
      <c r="C28">
        <f>B32/4</f>
        <v>20.754999999999999</v>
      </c>
    </row>
    <row r="29" spans="1:3" x14ac:dyDescent="0.25">
      <c r="B29">
        <v>21.37</v>
      </c>
    </row>
    <row r="30" spans="1:3" x14ac:dyDescent="0.25">
      <c r="B30">
        <v>20.77</v>
      </c>
    </row>
    <row r="31" spans="1:3" x14ac:dyDescent="0.25">
      <c r="B31">
        <v>20.39</v>
      </c>
    </row>
    <row r="32" spans="1:3" x14ac:dyDescent="0.25">
      <c r="B32">
        <f>SUM(B28:B31)</f>
        <v>83.02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2B578-6E2B-4B98-BD2E-1A6AD125260B}">
  <dimension ref="A1:D33"/>
  <sheetViews>
    <sheetView workbookViewId="0">
      <selection activeCell="G28" sqref="G28"/>
    </sheetView>
  </sheetViews>
  <sheetFormatPr defaultRowHeight="15" x14ac:dyDescent="0.25"/>
  <cols>
    <col min="4" max="4" width="9.28515625" customWidth="1"/>
  </cols>
  <sheetData>
    <row r="1" spans="1:4" x14ac:dyDescent="0.25">
      <c r="A1" t="s">
        <v>305</v>
      </c>
      <c r="B1" t="s">
        <v>287</v>
      </c>
      <c r="C1" t="s">
        <v>300</v>
      </c>
      <c r="D1" t="s">
        <v>304</v>
      </c>
    </row>
    <row r="2" spans="1:4" x14ac:dyDescent="0.25">
      <c r="A2" t="s">
        <v>177</v>
      </c>
      <c r="B2" t="s">
        <v>301</v>
      </c>
      <c r="C2">
        <v>6</v>
      </c>
      <c r="D2">
        <v>467</v>
      </c>
    </row>
    <row r="3" spans="1:4" x14ac:dyDescent="0.25">
      <c r="A3" t="s">
        <v>177</v>
      </c>
      <c r="B3" t="s">
        <v>301</v>
      </c>
      <c r="C3">
        <v>6</v>
      </c>
      <c r="D3">
        <v>467</v>
      </c>
    </row>
    <row r="4" spans="1:4" x14ac:dyDescent="0.25">
      <c r="A4" t="s">
        <v>177</v>
      </c>
      <c r="B4" t="s">
        <v>301</v>
      </c>
      <c r="C4">
        <v>6</v>
      </c>
      <c r="D4">
        <v>467</v>
      </c>
    </row>
    <row r="5" spans="1:4" x14ac:dyDescent="0.25">
      <c r="A5" t="s">
        <v>177</v>
      </c>
      <c r="B5" t="s">
        <v>301</v>
      </c>
      <c r="C5">
        <v>6</v>
      </c>
      <c r="D5">
        <v>467</v>
      </c>
    </row>
    <row r="6" spans="1:4" x14ac:dyDescent="0.25">
      <c r="A6" t="s">
        <v>177</v>
      </c>
      <c r="B6" t="s">
        <v>301</v>
      </c>
      <c r="C6">
        <v>6</v>
      </c>
      <c r="D6">
        <v>467</v>
      </c>
    </row>
    <row r="7" spans="1:4" x14ac:dyDescent="0.25">
      <c r="A7" t="s">
        <v>177</v>
      </c>
      <c r="B7" t="s">
        <v>301</v>
      </c>
      <c r="C7">
        <v>6</v>
      </c>
      <c r="D7">
        <v>467</v>
      </c>
    </row>
    <row r="8" spans="1:4" x14ac:dyDescent="0.25">
      <c r="A8" t="s">
        <v>177</v>
      </c>
      <c r="B8" t="s">
        <v>301</v>
      </c>
      <c r="C8">
        <v>6</v>
      </c>
      <c r="D8">
        <v>467</v>
      </c>
    </row>
    <row r="9" spans="1:4" x14ac:dyDescent="0.25">
      <c r="A9" t="s">
        <v>177</v>
      </c>
      <c r="B9" t="s">
        <v>301</v>
      </c>
      <c r="C9">
        <v>6</v>
      </c>
      <c r="D9">
        <v>467</v>
      </c>
    </row>
    <row r="10" spans="1:4" x14ac:dyDescent="0.25">
      <c r="A10" t="s">
        <v>177</v>
      </c>
      <c r="B10" t="s">
        <v>301</v>
      </c>
      <c r="C10">
        <v>6</v>
      </c>
      <c r="D10">
        <v>467</v>
      </c>
    </row>
    <row r="11" spans="1:4" x14ac:dyDescent="0.25">
      <c r="A11" t="s">
        <v>177</v>
      </c>
      <c r="B11" t="s">
        <v>301</v>
      </c>
      <c r="C11">
        <v>6</v>
      </c>
      <c r="D11">
        <v>467</v>
      </c>
    </row>
    <row r="12" spans="1:4" x14ac:dyDescent="0.25">
      <c r="A12" t="s">
        <v>177</v>
      </c>
      <c r="B12" t="s">
        <v>301</v>
      </c>
      <c r="C12">
        <v>6</v>
      </c>
      <c r="D12">
        <v>467</v>
      </c>
    </row>
    <row r="13" spans="1:4" x14ac:dyDescent="0.25">
      <c r="A13" t="s">
        <v>177</v>
      </c>
      <c r="B13" t="s">
        <v>301</v>
      </c>
      <c r="C13">
        <v>6</v>
      </c>
      <c r="D13">
        <v>467</v>
      </c>
    </row>
    <row r="14" spans="1:4" x14ac:dyDescent="0.25">
      <c r="A14" t="s">
        <v>177</v>
      </c>
      <c r="B14" t="s">
        <v>301</v>
      </c>
      <c r="C14">
        <v>6</v>
      </c>
      <c r="D14">
        <v>467</v>
      </c>
    </row>
    <row r="15" spans="1:4" x14ac:dyDescent="0.25">
      <c r="A15" t="s">
        <v>177</v>
      </c>
      <c r="B15" t="s">
        <v>301</v>
      </c>
      <c r="C15">
        <v>6</v>
      </c>
      <c r="D15">
        <v>467</v>
      </c>
    </row>
    <row r="16" spans="1:4" x14ac:dyDescent="0.25">
      <c r="A16" t="s">
        <v>177</v>
      </c>
      <c r="B16" t="s">
        <v>301</v>
      </c>
      <c r="C16">
        <v>6</v>
      </c>
      <c r="D16">
        <v>467</v>
      </c>
    </row>
    <row r="17" spans="1:4" x14ac:dyDescent="0.25">
      <c r="A17" t="s">
        <v>177</v>
      </c>
      <c r="B17" t="s">
        <v>301</v>
      </c>
      <c r="C17">
        <v>6</v>
      </c>
      <c r="D17">
        <v>467</v>
      </c>
    </row>
    <row r="18" spans="1:4" x14ac:dyDescent="0.25">
      <c r="A18" t="s">
        <v>177</v>
      </c>
      <c r="B18" t="s">
        <v>301</v>
      </c>
      <c r="C18">
        <v>6</v>
      </c>
      <c r="D18">
        <v>467</v>
      </c>
    </row>
    <row r="19" spans="1:4" x14ac:dyDescent="0.25">
      <c r="A19" t="s">
        <v>177</v>
      </c>
      <c r="B19" t="s">
        <v>301</v>
      </c>
      <c r="C19">
        <v>6</v>
      </c>
      <c r="D19">
        <v>467</v>
      </c>
    </row>
    <row r="20" spans="1:4" x14ac:dyDescent="0.25">
      <c r="A20" t="s">
        <v>177</v>
      </c>
      <c r="B20" t="s">
        <v>301</v>
      </c>
      <c r="C20">
        <v>6</v>
      </c>
      <c r="D20">
        <v>467</v>
      </c>
    </row>
    <row r="21" spans="1:4" x14ac:dyDescent="0.25">
      <c r="A21" t="s">
        <v>177</v>
      </c>
      <c r="B21" t="s">
        <v>301</v>
      </c>
      <c r="C21">
        <v>6</v>
      </c>
      <c r="D21">
        <v>467</v>
      </c>
    </row>
    <row r="22" spans="1:4" x14ac:dyDescent="0.25">
      <c r="A22" t="s">
        <v>177</v>
      </c>
      <c r="B22" t="s">
        <v>301</v>
      </c>
      <c r="C22">
        <v>6</v>
      </c>
      <c r="D22">
        <v>467</v>
      </c>
    </row>
    <row r="23" spans="1:4" x14ac:dyDescent="0.25">
      <c r="A23" t="s">
        <v>177</v>
      </c>
      <c r="B23" t="s">
        <v>301</v>
      </c>
      <c r="C23">
        <v>6</v>
      </c>
      <c r="D23">
        <v>467</v>
      </c>
    </row>
    <row r="24" spans="1:4" x14ac:dyDescent="0.25">
      <c r="A24" t="s">
        <v>177</v>
      </c>
      <c r="B24" t="s">
        <v>301</v>
      </c>
      <c r="C24">
        <v>6</v>
      </c>
      <c r="D24">
        <v>467</v>
      </c>
    </row>
    <row r="25" spans="1:4" x14ac:dyDescent="0.25">
      <c r="A25" t="s">
        <v>177</v>
      </c>
      <c r="B25" t="s">
        <v>301</v>
      </c>
      <c r="C25">
        <v>6</v>
      </c>
      <c r="D25">
        <v>467</v>
      </c>
    </row>
    <row r="26" spans="1:4" x14ac:dyDescent="0.25">
      <c r="A26" t="s">
        <v>177</v>
      </c>
      <c r="B26" t="s">
        <v>301</v>
      </c>
      <c r="C26">
        <v>6</v>
      </c>
      <c r="D26">
        <v>467</v>
      </c>
    </row>
    <row r="27" spans="1:4" x14ac:dyDescent="0.25">
      <c r="A27" t="s">
        <v>177</v>
      </c>
      <c r="B27" t="s">
        <v>301</v>
      </c>
      <c r="C27">
        <v>6</v>
      </c>
      <c r="D27">
        <v>467</v>
      </c>
    </row>
    <row r="28" spans="1:4" x14ac:dyDescent="0.25">
      <c r="A28" t="s">
        <v>177</v>
      </c>
      <c r="B28" t="s">
        <v>301</v>
      </c>
      <c r="C28">
        <v>6</v>
      </c>
      <c r="D28">
        <v>467</v>
      </c>
    </row>
    <row r="29" spans="1:4" x14ac:dyDescent="0.25">
      <c r="A29" t="s">
        <v>177</v>
      </c>
      <c r="B29" t="s">
        <v>301</v>
      </c>
      <c r="C29">
        <v>6</v>
      </c>
      <c r="D29">
        <v>467</v>
      </c>
    </row>
    <row r="30" spans="1:4" x14ac:dyDescent="0.25">
      <c r="A30" t="s">
        <v>177</v>
      </c>
      <c r="B30" t="s">
        <v>301</v>
      </c>
      <c r="C30">
        <v>6</v>
      </c>
      <c r="D30">
        <v>467</v>
      </c>
    </row>
    <row r="31" spans="1:4" x14ac:dyDescent="0.25">
      <c r="A31" t="s">
        <v>177</v>
      </c>
      <c r="B31" t="s">
        <v>301</v>
      </c>
      <c r="C31">
        <v>6</v>
      </c>
      <c r="D31">
        <v>467</v>
      </c>
    </row>
    <row r="32" spans="1:4" x14ac:dyDescent="0.25">
      <c r="A32" t="s">
        <v>177</v>
      </c>
      <c r="B32" t="s">
        <v>301</v>
      </c>
      <c r="C32">
        <v>6</v>
      </c>
      <c r="D32">
        <v>467</v>
      </c>
    </row>
    <row r="33" spans="1:4" x14ac:dyDescent="0.25">
      <c r="A33" t="s">
        <v>177</v>
      </c>
      <c r="B33" t="s">
        <v>301</v>
      </c>
      <c r="C33">
        <v>6</v>
      </c>
      <c r="D33">
        <v>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selections</vt:lpstr>
      <vt:lpstr>Sheet7</vt:lpstr>
      <vt:lpstr>wof_plots</vt:lpstr>
      <vt:lpstr>map</vt:lpstr>
      <vt:lpstr>headrows</vt:lpstr>
      <vt:lpstr>pea_planting</vt:lpstr>
      <vt:lpstr>bulk_pea_labels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T. Hyde</dc:creator>
  <cp:lastModifiedBy>Peter T. Hyde</cp:lastModifiedBy>
  <dcterms:created xsi:type="dcterms:W3CDTF">2024-09-09T15:03:39Z</dcterms:created>
  <dcterms:modified xsi:type="dcterms:W3CDTF">2024-09-20T17:34:38Z</dcterms:modified>
</cp:coreProperties>
</file>