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data\"/>
    </mc:Choice>
  </mc:AlternateContent>
  <xr:revisionPtr revIDLastSave="0" documentId="13_ncr:1_{4FEBA67B-FC80-4949-8D66-A622778ADC71}" xr6:coauthVersionLast="47" xr6:coauthVersionMax="47" xr10:uidLastSave="{00000000-0000-0000-0000-000000000000}"/>
  <bookViews>
    <workbookView xWindow="-120" yWindow="-120" windowWidth="38640" windowHeight="21240" activeTab="3" xr2:uid="{BEFE39CF-4712-4775-9411-5C503787578E}"/>
  </bookViews>
  <sheets>
    <sheet name="selections" sheetId="1" r:id="rId1"/>
    <sheet name="wof_plots" sheetId="6" r:id="rId2"/>
    <sheet name="map 2" sheetId="9" r:id="rId3"/>
    <sheet name="headrows" sheetId="3" r:id="rId4"/>
    <sheet name="Sheet1" sheetId="10" r:id="rId5"/>
    <sheet name="pea_planting" sheetId="4" r:id="rId6"/>
    <sheet name="bulk_pea_label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9" l="1"/>
  <c r="Z7" i="9"/>
  <c r="Y7" i="9"/>
  <c r="X7" i="9"/>
  <c r="W7" i="9"/>
  <c r="V7" i="9"/>
  <c r="U7" i="9"/>
  <c r="T7" i="9"/>
  <c r="S7" i="9"/>
  <c r="R7" i="9"/>
  <c r="Q7" i="9"/>
  <c r="P7" i="9"/>
  <c r="AA8" i="9"/>
  <c r="Z8" i="9"/>
  <c r="Y8" i="9"/>
  <c r="X8" i="9"/>
  <c r="W8" i="9"/>
  <c r="V8" i="9"/>
  <c r="U8" i="9"/>
  <c r="T8" i="9"/>
  <c r="S8" i="9"/>
  <c r="R8" i="9"/>
  <c r="Q8" i="9"/>
  <c r="P8" i="9"/>
  <c r="AA9" i="9"/>
  <c r="Z9" i="9"/>
  <c r="Y9" i="9"/>
  <c r="X9" i="9"/>
  <c r="W9" i="9"/>
  <c r="V9" i="9"/>
  <c r="U9" i="9"/>
  <c r="T9" i="9"/>
  <c r="S9" i="9"/>
  <c r="R9" i="9"/>
  <c r="Q9" i="9"/>
  <c r="P9" i="9"/>
  <c r="AA10" i="9"/>
  <c r="Z10" i="9"/>
  <c r="Y10" i="9"/>
  <c r="X10" i="9"/>
  <c r="W10" i="9"/>
  <c r="V10" i="9"/>
  <c r="AA14" i="9"/>
  <c r="AA12" i="9" s="1"/>
  <c r="Z14" i="9"/>
  <c r="Y14" i="9"/>
  <c r="X14" i="9"/>
  <c r="X12" i="9" s="1"/>
  <c r="W14" i="9"/>
  <c r="W12" i="9" s="1"/>
  <c r="V14" i="9"/>
  <c r="U14" i="9"/>
  <c r="T14" i="9"/>
  <c r="T12" i="9" s="1"/>
  <c r="T10" i="9" s="1"/>
  <c r="S14" i="9"/>
  <c r="S12" i="9" s="1"/>
  <c r="S10" i="9" s="1"/>
  <c r="R14" i="9"/>
  <c r="Q14" i="9"/>
  <c r="P14" i="9"/>
  <c r="P12" i="9" s="1"/>
  <c r="P10" i="9" s="1"/>
  <c r="AA15" i="9"/>
  <c r="AA13" i="9" s="1"/>
  <c r="AA11" i="9" s="1"/>
  <c r="Z15" i="9"/>
  <c r="Y15" i="9"/>
  <c r="X15" i="9"/>
  <c r="X13" i="9" s="1"/>
  <c r="X11" i="9" s="1"/>
  <c r="W15" i="9"/>
  <c r="V15" i="9"/>
  <c r="V13" i="9" s="1"/>
  <c r="V11" i="9" s="1"/>
  <c r="U15" i="9"/>
  <c r="T15" i="9"/>
  <c r="S15" i="9"/>
  <c r="S13" i="9" s="1"/>
  <c r="S11" i="9" s="1"/>
  <c r="R15" i="9"/>
  <c r="Q15" i="9"/>
  <c r="P15" i="9"/>
  <c r="AA16" i="9"/>
  <c r="Z16" i="9"/>
  <c r="Y16" i="9"/>
  <c r="X16" i="9"/>
  <c r="W16" i="9"/>
  <c r="V16" i="9"/>
  <c r="U16" i="9"/>
  <c r="T16" i="9"/>
  <c r="S16" i="9"/>
  <c r="R16" i="9"/>
  <c r="Q16" i="9"/>
  <c r="P16" i="9"/>
  <c r="U17" i="9"/>
  <c r="T17" i="9"/>
  <c r="S17" i="9"/>
  <c r="R17" i="9"/>
  <c r="Q17" i="9"/>
  <c r="P17" i="9"/>
  <c r="Z11" i="9"/>
  <c r="R11" i="9"/>
  <c r="Z12" i="9"/>
  <c r="Y12" i="9"/>
  <c r="V12" i="9"/>
  <c r="U12" i="9"/>
  <c r="U10" i="9" s="1"/>
  <c r="R12" i="9"/>
  <c r="R10" i="9" s="1"/>
  <c r="Q12" i="9"/>
  <c r="Q10" i="9" s="1"/>
  <c r="Z13" i="9"/>
  <c r="Y13" i="9"/>
  <c r="Y11" i="9" s="1"/>
  <c r="W13" i="9"/>
  <c r="W11" i="9" s="1"/>
  <c r="U13" i="9"/>
  <c r="U11" i="9" s="1"/>
  <c r="T13" i="9"/>
  <c r="T11" i="9" s="1"/>
  <c r="R13" i="9"/>
  <c r="Q13" i="9"/>
  <c r="Q11" i="9" s="1"/>
  <c r="P13" i="9"/>
  <c r="P11" i="9" s="1"/>
  <c r="AA17" i="9"/>
  <c r="Z17" i="9"/>
  <c r="Y17" i="9"/>
  <c r="X17" i="9"/>
  <c r="W17" i="9"/>
  <c r="V17" i="9"/>
  <c r="AA18" i="9"/>
  <c r="Z18" i="9"/>
  <c r="Y18" i="9"/>
  <c r="X18" i="9"/>
  <c r="W18" i="9"/>
  <c r="V18" i="9"/>
  <c r="U18" i="9"/>
  <c r="T18" i="9"/>
  <c r="S18" i="9"/>
  <c r="R18" i="9"/>
  <c r="Q18" i="9"/>
  <c r="P18" i="9"/>
  <c r="O7" i="9"/>
  <c r="N7" i="9"/>
  <c r="M7" i="9"/>
  <c r="L7" i="9"/>
  <c r="K7" i="9"/>
  <c r="J7" i="9"/>
  <c r="I7" i="9"/>
  <c r="H7" i="9"/>
  <c r="G7" i="9"/>
  <c r="F7" i="9"/>
  <c r="E7" i="9"/>
  <c r="D7" i="9"/>
  <c r="O8" i="9"/>
  <c r="N8" i="9"/>
  <c r="M8" i="9"/>
  <c r="L8" i="9"/>
  <c r="K8" i="9"/>
  <c r="J8" i="9"/>
  <c r="I8" i="9"/>
  <c r="H8" i="9"/>
  <c r="G8" i="9"/>
  <c r="F8" i="9"/>
  <c r="E8" i="9"/>
  <c r="D8" i="9"/>
  <c r="O9" i="9"/>
  <c r="N9" i="9"/>
  <c r="M9" i="9"/>
  <c r="L9" i="9"/>
  <c r="K9" i="9"/>
  <c r="J9" i="9"/>
  <c r="I9" i="9"/>
  <c r="H9" i="9"/>
  <c r="G9" i="9"/>
  <c r="F9" i="9"/>
  <c r="E9" i="9"/>
  <c r="D9" i="9"/>
  <c r="O10" i="9"/>
  <c r="N10" i="9"/>
  <c r="M10" i="9"/>
  <c r="L10" i="9"/>
  <c r="K10" i="9"/>
  <c r="J10" i="9"/>
  <c r="I10" i="9"/>
  <c r="H10" i="9"/>
  <c r="G10" i="9"/>
  <c r="F10" i="9"/>
  <c r="E10" i="9"/>
  <c r="D10" i="9"/>
  <c r="O11" i="9"/>
  <c r="N11" i="9"/>
  <c r="M11" i="9"/>
  <c r="L11" i="9"/>
  <c r="K11" i="9"/>
  <c r="J11" i="9"/>
  <c r="I11" i="9"/>
  <c r="H11" i="9"/>
  <c r="G11" i="9"/>
  <c r="F11" i="9"/>
  <c r="E11" i="9"/>
  <c r="D11" i="9"/>
  <c r="O12" i="9"/>
  <c r="N12" i="9"/>
  <c r="M12" i="9"/>
  <c r="L12" i="9"/>
  <c r="K12" i="9"/>
  <c r="J12" i="9"/>
  <c r="I12" i="9"/>
  <c r="H12" i="9"/>
  <c r="G12" i="9"/>
  <c r="F12" i="9"/>
  <c r="E12" i="9"/>
  <c r="D12" i="9"/>
  <c r="O13" i="9"/>
  <c r="N13" i="9"/>
  <c r="M13" i="9"/>
  <c r="L13" i="9"/>
  <c r="K13" i="9"/>
  <c r="J13" i="9"/>
  <c r="I13" i="9"/>
  <c r="H13" i="9"/>
  <c r="G13" i="9"/>
  <c r="F13" i="9"/>
  <c r="E13" i="9"/>
  <c r="D13" i="9"/>
  <c r="O14" i="9"/>
  <c r="N14" i="9"/>
  <c r="M14" i="9"/>
  <c r="L14" i="9"/>
  <c r="K14" i="9"/>
  <c r="J14" i="9"/>
  <c r="I14" i="9"/>
  <c r="H14" i="9"/>
  <c r="G14" i="9"/>
  <c r="F14" i="9"/>
  <c r="E14" i="9"/>
  <c r="D14" i="9"/>
  <c r="O15" i="9"/>
  <c r="N15" i="9"/>
  <c r="M15" i="9"/>
  <c r="L15" i="9"/>
  <c r="K15" i="9"/>
  <c r="J15" i="9"/>
  <c r="I15" i="9"/>
  <c r="H15" i="9"/>
  <c r="G15" i="9"/>
  <c r="F15" i="9"/>
  <c r="E15" i="9"/>
  <c r="D15" i="9"/>
  <c r="O16" i="9"/>
  <c r="N16" i="9"/>
  <c r="M16" i="9"/>
  <c r="L16" i="9"/>
  <c r="K16" i="9"/>
  <c r="J16" i="9"/>
  <c r="I16" i="9"/>
  <c r="H16" i="9"/>
  <c r="G16" i="9"/>
  <c r="F16" i="9"/>
  <c r="E16" i="9"/>
  <c r="D16" i="9"/>
  <c r="D17" i="9"/>
  <c r="E17" i="9"/>
  <c r="F17" i="9"/>
  <c r="G17" i="9"/>
  <c r="H17" i="9"/>
  <c r="I17" i="9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74" i="1"/>
  <c r="C28" i="4"/>
  <c r="B32" i="4"/>
  <c r="Q2" i="4"/>
  <c r="B23" i="4"/>
  <c r="B22" i="4"/>
  <c r="B21" i="4"/>
  <c r="B20" i="4"/>
  <c r="C7" i="4"/>
  <c r="B7" i="4"/>
  <c r="K2" i="4"/>
  <c r="L2" i="4" s="1"/>
  <c r="F2" i="4"/>
  <c r="M2" i="4" l="1"/>
  <c r="O2" i="4" s="1"/>
</calcChain>
</file>

<file path=xl/sharedStrings.xml><?xml version="1.0" encoding="utf-8"?>
<sst xmlns="http://schemas.openxmlformats.org/spreadsheetml/2006/main" count="2662" uniqueCount="659">
  <si>
    <t>observationUnitName</t>
  </si>
  <si>
    <t>germplasmName</t>
  </si>
  <si>
    <t>Grain weight - g|CO_350:0005123</t>
  </si>
  <si>
    <t>plots_to_plant</t>
  </si>
  <si>
    <t>Cornell_WinterOatPeaIntercrop_2024_Ithaca-PLOT_249</t>
  </si>
  <si>
    <t>Gerard 227</t>
  </si>
  <si>
    <t>Cornell_WinterOatPeaIntercrop_2024_Ithaca-PLOT_31</t>
  </si>
  <si>
    <t>NC20-4526</t>
  </si>
  <si>
    <t>Cornell_WinterOatPeaIntercrop_2024_Ithaca-PLOT_338</t>
  </si>
  <si>
    <t>NF13-4126-4_3</t>
  </si>
  <si>
    <t>Cornell_WinterOatPeaIntercrop_2024_Ithaca-PLOT_97</t>
  </si>
  <si>
    <t>NC20-4452</t>
  </si>
  <si>
    <t>Cornell_WinterOatPeaIntercrop_2024_Ithaca-PLOT_16</t>
  </si>
  <si>
    <t>NC21-6429</t>
  </si>
  <si>
    <t>Cornell_WinterOatPeaIntercrop_2024_Ithaca-PLOT_24</t>
  </si>
  <si>
    <t>AURORA</t>
  </si>
  <si>
    <t>Cornell_WinterOatPeaIntercrop_2024_Ithaca-PLOT_174</t>
  </si>
  <si>
    <t>NF99414-1</t>
  </si>
  <si>
    <t>Cornell_WinterOatPeaIntercrop_2024_Ithaca-PLOT_128</t>
  </si>
  <si>
    <t>NC21-6492</t>
  </si>
  <si>
    <t>Cornell_WinterOatPeaIntercrop_2024_Ithaca-PLOT_10</t>
  </si>
  <si>
    <t>TX18OCS9125</t>
  </si>
  <si>
    <t>Cornell_WinterOatPeaIntercrop_2024_Ithaca-PLOT_180</t>
  </si>
  <si>
    <t>LA17153SBSS-46-1</t>
  </si>
  <si>
    <t>Cornell_WinterOatPeaIntercrop_2024_Ithaca-PLOT_223</t>
  </si>
  <si>
    <t>LA17089SBS-45-1-1</t>
  </si>
  <si>
    <t>Cornell_WinterOatPeaIntercrop_2024_Ithaca-PLOT_49</t>
  </si>
  <si>
    <t>NC20-4551</t>
  </si>
  <si>
    <t>Cornell_WinterOatPeaIntercrop_2024_Ithaca-PLOT_237</t>
  </si>
  <si>
    <t>LA99016</t>
  </si>
  <si>
    <t>Cornell_WinterOatPeaIntercrop_2024_Ithaca-PLOT_247</t>
  </si>
  <si>
    <t>NC20-4700</t>
  </si>
  <si>
    <t>Cornell_WinterOatPeaIntercrop_2024_Ithaca-PLOT_56</t>
  </si>
  <si>
    <t>HARRISON</t>
  </si>
  <si>
    <t>Cornell_WinterOatPeaIntercrop_2024_Ithaca-PLOT_100</t>
  </si>
  <si>
    <t>NC21-6610</t>
  </si>
  <si>
    <t>Cornell_WinterOatPeaIntercrop_2024_Ithaca-PLOT_282</t>
  </si>
  <si>
    <t>Horizon 578</t>
  </si>
  <si>
    <t>Cornell_WinterOatPeaIntercrop_2024_Ithaca-PLOT_367</t>
  </si>
  <si>
    <t>NC21-6511</t>
  </si>
  <si>
    <t>Cornell_WinterOatPeaIntercrop_2024_Ithaca-PLOT_212</t>
  </si>
  <si>
    <t>PA7617-3460</t>
  </si>
  <si>
    <t>Cornell_WinterOatPeaIntercrop_2024_Ithaca-PLOT_261</t>
  </si>
  <si>
    <t>NC19-3542</t>
  </si>
  <si>
    <t>Cornell_WinterOatPeaIntercrop_2024_Ithaca-PLOT_159</t>
  </si>
  <si>
    <t>NF01404A</t>
  </si>
  <si>
    <t>Cornell_WinterOatPeaIntercrop_2024_Ithaca-PLOT_48</t>
  </si>
  <si>
    <t>FLLA17088-77</t>
  </si>
  <si>
    <t>Cornell_WinterOatPeaIntercrop_2024_Ithaca-PLOT_186</t>
  </si>
  <si>
    <t>NF12AS-107-4_4</t>
  </si>
  <si>
    <t>Cornell_WinterOatPeaIntercrop_2024_Ithaca-PLOT_161</t>
  </si>
  <si>
    <t>NF12AS-108-4_1</t>
  </si>
  <si>
    <t>Cornell_WinterOatPeaIntercrop_2024_Ithaca-PLOT_264</t>
  </si>
  <si>
    <t>NF97405B2</t>
  </si>
  <si>
    <t>Cornell_WinterOatPeaIntercrop_2024_Ithaca-PLOT_316</t>
  </si>
  <si>
    <t>SCLA17080SBS-4-2</t>
  </si>
  <si>
    <t>Cornell_WinterOatPeaIntercrop_2024_Ithaca-PLOT_251</t>
  </si>
  <si>
    <t>NF12AS-108-4_4</t>
  </si>
  <si>
    <t>Cornell_WinterOatPeaIntercrop_2024_Ithaca-PLOT_244</t>
  </si>
  <si>
    <t>LA17069SBSS-2-1</t>
  </si>
  <si>
    <t>Cornell_WinterOatPeaIntercrop_2024_Ithaca-PLOT_36</t>
  </si>
  <si>
    <t>SCLA17031SBSS-4-1</t>
  </si>
  <si>
    <t>Cornell_WinterOatPeaIntercrop_2024_Ithaca-PLOT_192</t>
  </si>
  <si>
    <t>NC20-4702</t>
  </si>
  <si>
    <t>Cornell_WinterOatPeaIntercrop_2024_Ithaca-PLOT_276</t>
  </si>
  <si>
    <t>NF18</t>
  </si>
  <si>
    <t>Cornell_WinterOatPeaIntercrop_2024_Ithaca-PLOT_330</t>
  </si>
  <si>
    <t>NC21-6609</t>
  </si>
  <si>
    <t>Cornell_WinterOatPeaIntercrop_2024_Ithaca-PLOT_102</t>
  </si>
  <si>
    <t>FLLA17069-54</t>
  </si>
  <si>
    <t>Cornell_WinterOatPeaIntercrop_2024_Ithaca-PLOT_233</t>
  </si>
  <si>
    <t>OKAY</t>
  </si>
  <si>
    <t>Cornell_WinterOatPeaIntercrop_2024_Ithaca-PLOT_341</t>
  </si>
  <si>
    <t>NF13-4173-4_5</t>
  </si>
  <si>
    <t>Cornell_WinterOatPeaIntercrop_2024_Ithaca-PLOT_65</t>
  </si>
  <si>
    <t>NC21-6497</t>
  </si>
  <si>
    <t>Cornell_WinterOatPeaIntercrop_2024_Ithaca-PLOT_3</t>
  </si>
  <si>
    <t>NF502_5</t>
  </si>
  <si>
    <t>Cornell_WinterOatPeaIntercrop_2024_Ithaca-PLOT_37</t>
  </si>
  <si>
    <t>TX18OCS9104</t>
  </si>
  <si>
    <t>Cornell_WinterOatPeaIntercrop_2024_Ithaca-PLOT_284</t>
  </si>
  <si>
    <t>NF97405-1</t>
  </si>
  <si>
    <t>Cornell_WinterOatPeaIntercrop_2024_Ithaca-PLOT_134</t>
  </si>
  <si>
    <t>NORA</t>
  </si>
  <si>
    <t>Cornell_WinterOatPeaIntercrop_2024_Ithaca-PLOT_153</t>
  </si>
  <si>
    <t>NF12AS-122-4_4</t>
  </si>
  <si>
    <t>Cornell_WinterOatPeaIntercrop_2024_Ithaca-PLOT_1</t>
  </si>
  <si>
    <t>NF01401B</t>
  </si>
  <si>
    <t>Cornell_WinterOatPeaIntercrop_2024_Ithaca-PLOT_216</t>
  </si>
  <si>
    <t>NF00407</t>
  </si>
  <si>
    <t>Cornell_WinterOatPeaIntercrop_2024_Ithaca-PLOT_305</t>
  </si>
  <si>
    <t>NC17-6440</t>
  </si>
  <si>
    <t>Cornell_WinterOatPeaIntercrop_2024_Ithaca-PLOT_241</t>
  </si>
  <si>
    <t>NF12AS-73-4_3</t>
  </si>
  <si>
    <t>Cornell_WinterOatPeaIntercrop_2024_Ithaca-PLOT_297</t>
  </si>
  <si>
    <t>FLLA11019-8</t>
  </si>
  <si>
    <t>Cornell_WinterOatPeaIntercrop_2024_Ithaca-PLOT_253</t>
  </si>
  <si>
    <t>NF12AS-91-4_1</t>
  </si>
  <si>
    <t>Cornell_WinterOatPeaIntercrop_2024_Ithaca-PLOT_194</t>
  </si>
  <si>
    <t>FLLA17088-61</t>
  </si>
  <si>
    <t>Cornell_WinterOatPeaIntercrop_2024_Ithaca-PLOT_182</t>
  </si>
  <si>
    <t>NC20-4402</t>
  </si>
  <si>
    <t>Cornell_WinterOatPeaIntercrop_2024_Ithaca-PLOT_327</t>
  </si>
  <si>
    <t>Juggernaut</t>
  </si>
  <si>
    <t>Cornell_WinterOatPeaIntercrop_2024_Ithaca-PLOT_227</t>
  </si>
  <si>
    <t>NF12AS-100-4_2</t>
  </si>
  <si>
    <t>Cornell_WinterOatPeaIntercrop_2024_Ithaca-PLOT_203</t>
  </si>
  <si>
    <t>OZARK|POGI</t>
  </si>
  <si>
    <t>Cornell_WinterOatPeaIntercrop_2024_Ithaca-PLOT_199</t>
  </si>
  <si>
    <t>HORIZON201</t>
  </si>
  <si>
    <t>Cornell_WinterOatPeaIntercrop_2024_Ithaca-PLOT_217</t>
  </si>
  <si>
    <t>GERARD224</t>
  </si>
  <si>
    <t>Cornell_WinterOatPeaIntercrop_2024_Ithaca-PLOT_95</t>
  </si>
  <si>
    <t>NF99401_1-1</t>
  </si>
  <si>
    <t>Cornell_WinterOatPeaIntercrop_2024_Ithaca-PLOT_28</t>
  </si>
  <si>
    <t>NF13-4214-4_5</t>
  </si>
  <si>
    <t>Cornell_WinterOatPeaIntercrop_2024_Ithaca-PLOT_313</t>
  </si>
  <si>
    <t>LA17129SBSS-8-1</t>
  </si>
  <si>
    <t>Cornell_WinterOatPeaIntercrop_2024_Ithaca-PLOT_378</t>
  </si>
  <si>
    <t>NF99414</t>
  </si>
  <si>
    <t>Cornell_WinterOatPeaIntercrop_2024_Ithaca-PLOT_323</t>
  </si>
  <si>
    <t>NC21-6502</t>
  </si>
  <si>
    <t>Cornell_WinterOatPeaIntercrop_2024_Ithaca-PLOT_334</t>
  </si>
  <si>
    <t>NF13-4157-4_2</t>
  </si>
  <si>
    <t>Cornell_WinterOatPeaIntercrop_2024_Ithaca-PLOT_258</t>
  </si>
  <si>
    <t>NF12AS-107-4_2-1</t>
  </si>
  <si>
    <t>Cornell_WinterOatPeaIntercrop_2024_Ithaca-PLOT_26</t>
  </si>
  <si>
    <t>NF05424_2</t>
  </si>
  <si>
    <t>Cornell_WinterOatPeaIntercrop_2024_Ithaca-PLOT_347</t>
  </si>
  <si>
    <t>NC20-4795</t>
  </si>
  <si>
    <t>Cornell_WinterOatPeaIntercrop_2024_Ithaca-PLOT_183</t>
  </si>
  <si>
    <t>LA17153SBSS-55-1</t>
  </si>
  <si>
    <t>Cornell_WinterOatPeaIntercrop_2024_Ithaca-PLOT_85</t>
  </si>
  <si>
    <t>NC21-6576</t>
  </si>
  <si>
    <t>Cornell_WinterOatPeaIntercrop_2024_Ithaca-PLOT_93</t>
  </si>
  <si>
    <t>TX19CAS0058</t>
  </si>
  <si>
    <t>Cornell_WinterOatPeaIntercrop_2024_Ithaca-PLOT_155</t>
  </si>
  <si>
    <t>NF13-4214-4_1</t>
  </si>
  <si>
    <t>Cornell_WinterOatPeaIntercrop_2024_Ithaca-PLOT_370</t>
  </si>
  <si>
    <t>NF13-4173-4_4</t>
  </si>
  <si>
    <t>Cornell_WinterOatPeaIntercrop_2024_Ithaca-PLOT_72</t>
  </si>
  <si>
    <t>TX18OCS9100</t>
  </si>
  <si>
    <t>Cornell_WinterOatPeaIntercrop_2024_Ithaca-PLOT_349</t>
  </si>
  <si>
    <t>NF13-4124-4_3</t>
  </si>
  <si>
    <t>Cornell_WinterOatFounders_2024_Headrow_38</t>
  </si>
  <si>
    <t>SA21</t>
  </si>
  <si>
    <t>NA</t>
  </si>
  <si>
    <t>Cornell_WinterOatFounders_2024_Headrow_42</t>
  </si>
  <si>
    <t>DOMACA_ZOB</t>
  </si>
  <si>
    <t>Cornell_WinterOatFounders_2024_Headrow_52</t>
  </si>
  <si>
    <t>AVE265_59</t>
  </si>
  <si>
    <t>Cornell_WinterOatFounders_2024_Headrow_66</t>
  </si>
  <si>
    <t>PI344827</t>
  </si>
  <si>
    <t>Cornell_WinterOatFounders_2024_Headrow_68</t>
  </si>
  <si>
    <t>PI365615</t>
  </si>
  <si>
    <t>Cornell_WinterOatFounders_2024_Headrow_69</t>
  </si>
  <si>
    <t>PI365616</t>
  </si>
  <si>
    <t>Cornell_WinterOatFounders_2024_Headrow_70</t>
  </si>
  <si>
    <t>PI365619</t>
  </si>
  <si>
    <t>Cornell_WinterOatFounders_2024_Headrow_71</t>
  </si>
  <si>
    <t>PI365621</t>
  </si>
  <si>
    <t>Cornell_WinterOatFounders_2024_Headrow_72</t>
  </si>
  <si>
    <t>PI365622</t>
  </si>
  <si>
    <t>Cornell_WinterOatFounders_2024_Headrow_74</t>
  </si>
  <si>
    <t>CAV2980</t>
  </si>
  <si>
    <t>Cornell_WinterOatFounders_2024_Headrow_75</t>
  </si>
  <si>
    <t>CAV3163</t>
  </si>
  <si>
    <t>Cornell_WinterOatFounders_2024_Headrow_76</t>
  </si>
  <si>
    <t>CAV3088</t>
  </si>
  <si>
    <t>Cornell_WinterOatFounders_2024_Headrow_8</t>
  </si>
  <si>
    <t>RADNORSHIRE_SPRIG|CIAV3219</t>
  </si>
  <si>
    <t>Cornell_WinterOatFounders_2024_Headrow_83</t>
  </si>
  <si>
    <t>KARCAGI</t>
  </si>
  <si>
    <t>Cornell_WinterOatFounders_2024_Headrow_93</t>
  </si>
  <si>
    <t>28C2</t>
  </si>
  <si>
    <t>Cornell_WinterOatFounders_2024_Headrow_96</t>
  </si>
  <si>
    <t>BLACK_MESDAG|PI93284</t>
  </si>
  <si>
    <t>Blaze</t>
  </si>
  <si>
    <t>&gt;</t>
  </si>
  <si>
    <t>g12</t>
  </si>
  <si>
    <t>g11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</si>
  <si>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</si>
  <si>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</si>
  <si>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</si>
  <si>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</si>
  <si>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</si>
  <si>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</si>
  <si>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</si>
  <si>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</si>
  <si>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</si>
  <si>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</si>
  <si>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&lt;</t>
  </si>
  <si>
    <t>Heading - %|CO_350:0005127</t>
  </si>
  <si>
    <t>WINTER_TURF|CIAV1234</t>
  </si>
  <si>
    <t>plot</t>
  </si>
  <si>
    <t>PIONEER</t>
  </si>
  <si>
    <t>DESOTO</t>
  </si>
  <si>
    <t>TRISPERNIA|CIAV4009</t>
  </si>
  <si>
    <t>TRISPERNIA|CIAV5100</t>
  </si>
  <si>
    <t>NYSEL</t>
  </si>
  <si>
    <t>DUBOIS</t>
  </si>
  <si>
    <t>TRISPERNIA|CIAV6821</t>
  </si>
  <si>
    <t>NORLINE</t>
  </si>
  <si>
    <t>TRISPERNIA|CIAV7008</t>
  </si>
  <si>
    <t>DADE</t>
  </si>
  <si>
    <t>WINTER_TURF|CIAV1570</t>
  </si>
  <si>
    <t>REHOVOT</t>
  </si>
  <si>
    <t>PENNWIN</t>
  </si>
  <si>
    <t>CW559</t>
  </si>
  <si>
    <t>PENNSYLVANIA621-87</t>
  </si>
  <si>
    <t>PENNSYLVANIA725-4984</t>
  </si>
  <si>
    <t>PENNSYLVANIA822-5650</t>
  </si>
  <si>
    <t>PENNSYLVANIA822-7325</t>
  </si>
  <si>
    <t>WINTER_TURF|CIAV996</t>
  </si>
  <si>
    <t>BOUNTIFUL|PI101253</t>
  </si>
  <si>
    <t>WIR5166_1</t>
  </si>
  <si>
    <t>LEE|CIAV2042</t>
  </si>
  <si>
    <t>PI189756</t>
  </si>
  <si>
    <t>CASTLETON|CIAV2302</t>
  </si>
  <si>
    <t>PI194894</t>
  </si>
  <si>
    <t>PI222502</t>
  </si>
  <si>
    <t>PI222503</t>
  </si>
  <si>
    <t>PI222504</t>
  </si>
  <si>
    <t>F-22-257_15</t>
  </si>
  <si>
    <t>SA9|PI244467</t>
  </si>
  <si>
    <t>SA22</t>
  </si>
  <si>
    <t>VICTOR|CIAV2252</t>
  </si>
  <si>
    <t>BELJE210</t>
  </si>
  <si>
    <t>M-311</t>
  </si>
  <si>
    <t>WIR4765</t>
  </si>
  <si>
    <t>PI259867</t>
  </si>
  <si>
    <t>PI259868</t>
  </si>
  <si>
    <t>PI259869</t>
  </si>
  <si>
    <t>PI259871</t>
  </si>
  <si>
    <t>PI264849</t>
  </si>
  <si>
    <t>PI264858</t>
  </si>
  <si>
    <t>WINTER_TURF|CIAV2292</t>
  </si>
  <si>
    <t>LIPIK</t>
  </si>
  <si>
    <t>OSIJEK</t>
  </si>
  <si>
    <t>PI287398</t>
  </si>
  <si>
    <t>WALDLER_HAFER_A</t>
  </si>
  <si>
    <t>WESTFINNISCHER_SCHWARZ</t>
  </si>
  <si>
    <t>ROTENBURGER_SCHWARZHAFER</t>
  </si>
  <si>
    <t>POTATO|PI289586</t>
  </si>
  <si>
    <t>SANDY|PI289589</t>
  </si>
  <si>
    <t>PI289840</t>
  </si>
  <si>
    <t>AWNLESS_CURLED</t>
  </si>
  <si>
    <t>SEGER|PI306405</t>
  </si>
  <si>
    <t>PI320204</t>
  </si>
  <si>
    <t>KABARDINEC|PI326240</t>
  </si>
  <si>
    <t>TRISPERMIR</t>
  </si>
  <si>
    <t>APAK</t>
  </si>
  <si>
    <t>PI344818</t>
  </si>
  <si>
    <t>PI344831</t>
  </si>
  <si>
    <t>WINTER_TURF|CIAV2677</t>
  </si>
  <si>
    <t>ANKARA84</t>
  </si>
  <si>
    <t>CAV3224</t>
  </si>
  <si>
    <t>CAV2154</t>
  </si>
  <si>
    <t>PI436098</t>
  </si>
  <si>
    <t>PA7606-51</t>
  </si>
  <si>
    <t>PA7409-125|PI504613</t>
  </si>
  <si>
    <t>PA7603-7</t>
  </si>
  <si>
    <t>GRAY_OAT</t>
  </si>
  <si>
    <t>PENNLINE40</t>
  </si>
  <si>
    <t>PA8014-1356</t>
  </si>
  <si>
    <t>PA7617-3658</t>
  </si>
  <si>
    <t>PA7617-3534</t>
  </si>
  <si>
    <t>PA7617-3633</t>
  </si>
  <si>
    <t>WINTOK</t>
  </si>
  <si>
    <t>PA8019-1</t>
  </si>
  <si>
    <t>PA8014-840</t>
  </si>
  <si>
    <t>SEGETAL</t>
  </si>
  <si>
    <t>WINTER_TURF|PI74439</t>
  </si>
  <si>
    <t>headrow</t>
  </si>
  <si>
    <t>location</t>
  </si>
  <si>
    <t>peaName</t>
  </si>
  <si>
    <t>entryNumber</t>
  </si>
  <si>
    <t>pea_grams_per_plot</t>
  </si>
  <si>
    <t>pea_source</t>
  </si>
  <si>
    <t>peaAcc</t>
  </si>
  <si>
    <t>100_weight_g</t>
  </si>
  <si>
    <t>seed_weight</t>
  </si>
  <si>
    <t>germination_20</t>
  </si>
  <si>
    <t>seed_per_sqft</t>
  </si>
  <si>
    <t>planted_plot_size_sqft</t>
  </si>
  <si>
    <t>PLS_per_sqft</t>
  </si>
  <si>
    <t>seed_per_plot</t>
  </si>
  <si>
    <t>plots</t>
  </si>
  <si>
    <t>NY</t>
  </si>
  <si>
    <t>2024_A_14</t>
  </si>
  <si>
    <t>g_per_bag</t>
  </si>
  <si>
    <t>grams</t>
  </si>
  <si>
    <t>pea</t>
  </si>
  <si>
    <t>oat_accession</t>
  </si>
  <si>
    <t>pea_plots</t>
  </si>
  <si>
    <t>wof</t>
  </si>
  <si>
    <t>total</t>
  </si>
  <si>
    <t>bags</t>
  </si>
  <si>
    <t>selIndex</t>
  </si>
  <si>
    <t>Cornell_WinterOatPeaIntercrop_2024_Ithaca-PLOT_201</t>
  </si>
  <si>
    <t>Cornell_WinterOatPeaIntercrop_2024_Ithaca-PLOT_346</t>
  </si>
  <si>
    <t>NF13-4083-4_6</t>
  </si>
  <si>
    <t>seedlot</t>
  </si>
  <si>
    <t>source</t>
  </si>
  <si>
    <t>replicates</t>
  </si>
  <si>
    <t>g13</t>
  </si>
  <si>
    <t>g24</t>
  </si>
  <si>
    <t>g25</t>
  </si>
  <si>
    <t>g26</t>
  </si>
  <si>
    <t>g27</t>
  </si>
  <si>
    <t>g28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</si>
  <si>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</si>
  <si>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</si>
  <si>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</si>
  <si>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</si>
  <si>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</si>
  <si>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</si>
  <si>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</si>
  <si>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</si>
  <si>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</si>
  <si>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</si>
  <si>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plot increase</t>
  </si>
  <si>
    <t>Winter Oat/Pea Trial (77M X 40.5M)</t>
  </si>
  <si>
    <t>use</t>
  </si>
  <si>
    <t>klass</t>
  </si>
  <si>
    <t>ORIGIN</t>
  </si>
  <si>
    <t>NARRATIVE</t>
  </si>
  <si>
    <t>LODGING</t>
  </si>
  <si>
    <t>GROWTH HABIT</t>
  </si>
  <si>
    <t>DAYS TO ANTHESIS</t>
  </si>
  <si>
    <t>STRAW BREAKAGE</t>
  </si>
  <si>
    <t>YIELD</t>
  </si>
  <si>
    <t>IMPROVEMENT STATUS</t>
  </si>
  <si>
    <t>PI_GRIN</t>
  </si>
  <si>
    <t>Site</t>
  </si>
  <si>
    <t>list</t>
  </si>
  <si>
    <t>latitude</t>
  </si>
  <si>
    <t>longitude</t>
  </si>
  <si>
    <t>Cornell_WinterOatFounders_2024_Headrow_1</t>
  </si>
  <si>
    <t>Colorado, United States</t>
  </si>
  <si>
    <t>W - WINTER</t>
  </si>
  <si>
    <t>CULTIVAR</t>
  </si>
  <si>
    <t>CIav 1234</t>
  </si>
  <si>
    <t>UK</t>
  </si>
  <si>
    <t>P21</t>
  </si>
  <si>
    <t>Cornell_WinterOatFounders_2024_Headrow_10</t>
  </si>
  <si>
    <t>New Jersey, United States</t>
  </si>
  <si>
    <t>A hardy winter oat.</t>
  </si>
  <si>
    <t>7 - (1 = NONE,  9 = SEVERE)</t>
  </si>
  <si>
    <t>3 - (1 = NONE,  9 = ALL PLANTS)</t>
  </si>
  <si>
    <t>CIav 3427</t>
  </si>
  <si>
    <t>North Carolina</t>
  </si>
  <si>
    <t>Cornell_WinterOatFounders_2024_Headrow_26</t>
  </si>
  <si>
    <t>Pennsylvania, United States</t>
  </si>
  <si>
    <t>Hardy winter oat.</t>
  </si>
  <si>
    <t>5 - (1 = NONE,  9 = SEVERE)</t>
  </si>
  <si>
    <t>1 - NONE</t>
  </si>
  <si>
    <t>BREEDING</t>
  </si>
  <si>
    <t>CIav 9349</t>
  </si>
  <si>
    <t>South Dakota</t>
  </si>
  <si>
    <t>Cornell_WinterOatFounders_2024_Headrow_53</t>
  </si>
  <si>
    <t>Croatia</t>
  </si>
  <si>
    <t>F - FACULTATIVE</t>
  </si>
  <si>
    <t>PI 287398</t>
  </si>
  <si>
    <t>Cornell_WinterOatFounders_2024_Headrow_90</t>
  </si>
  <si>
    <t>Very winter-hardy. Tall height with good lodging&amp;#8230;</t>
  </si>
  <si>
    <t>PI 555736</t>
  </si>
  <si>
    <t>Cornell_WinterOatFounders_2024_Headrow_23</t>
  </si>
  <si>
    <t>9 - FLAT</t>
  </si>
  <si>
    <t>CIav 9327</t>
  </si>
  <si>
    <t>Cornell_WinterOatFounders_2024_Headrow_87</t>
  </si>
  <si>
    <t>Extremely winter-hardy. Midtall with good&amp;#8230;</t>
  </si>
  <si>
    <t>PI 555733</t>
  </si>
  <si>
    <t>Cornell_WinterOatFounders_2024_Headrow_35</t>
  </si>
  <si>
    <t>UNCERTAIN</t>
  </si>
  <si>
    <t>PI 222504</t>
  </si>
  <si>
    <t>Cornell_WinterOatFounders_2024_Headrow_82</t>
  </si>
  <si>
    <t>Maturity earlier than Pennwin. Winter hardiness&amp;#8230;</t>
  </si>
  <si>
    <t>PI 508537</t>
  </si>
  <si>
    <t>both</t>
  </si>
  <si>
    <t>Cornell_WinterOatFounders_2024_Headrow_62</t>
  </si>
  <si>
    <t>Kabardino-Balkarskaja Respublika, Russian Federation</t>
  </si>
  <si>
    <t>PI 326240</t>
  </si>
  <si>
    <t>Kabardino-Balkaria</t>
  </si>
  <si>
    <t>Cornell_WinterOatFounders_2024_Headrow_19</t>
  </si>
  <si>
    <t>Missouri, United States</t>
  </si>
  <si>
    <t>Increased winter-hardiness over Wintok and&amp;#8230;</t>
  </si>
  <si>
    <t>4 - (1 = NONE,  9 = SEVERE)</t>
  </si>
  <si>
    <t>CIav 7495</t>
  </si>
  <si>
    <t>Cornell_WinterOatFounders_2024_Headrow_86</t>
  </si>
  <si>
    <t>Good winter hardiness. Straw mid-tall, stiff.&amp;#8230;</t>
  </si>
  <si>
    <t>PI 555731</t>
  </si>
  <si>
    <t>Cornell_WinterOatFounders_2024_Headrow_85</t>
  </si>
  <si>
    <t>Extremely winter-hardy line selected with a&amp;#8230;</t>
  </si>
  <si>
    <t>PI 555726</t>
  </si>
  <si>
    <t>Cornell_WinterOatFounders_2024_Headrow_89</t>
  </si>
  <si>
    <t>Very winter-hardy. Tall with good lodging&amp;#8230;</t>
  </si>
  <si>
    <t>PI 555735</t>
  </si>
  <si>
    <t>Cornell_WinterOatFounders_2024_Headrow_95</t>
  </si>
  <si>
    <t>Grand-Est, France</t>
  </si>
  <si>
    <t>Very late. Kernels gray, midsized to large, awns&amp;#8230;</t>
  </si>
  <si>
    <t>PI 74439</t>
  </si>
  <si>
    <t>Cornell_WinterOatFounders_2024_Headrow_78</t>
  </si>
  <si>
    <t>Dimashq, Syria</t>
  </si>
  <si>
    <t>LANDRACE</t>
  </si>
  <si>
    <t>PI 411397</t>
  </si>
  <si>
    <t>Damascus Governorate</t>
  </si>
  <si>
    <t>Cornell_WinterOatFounders_2024_Headrow_88</t>
  </si>
  <si>
    <t>PI 555734</t>
  </si>
  <si>
    <t>Cornell_WinterOatFounders_2024_Headrow_15</t>
  </si>
  <si>
    <t>Indiana, United States</t>
  </si>
  <si>
    <t>Dubois is a hardy, lodging-resistant winter oat&amp;#8230;</t>
  </si>
  <si>
    <t>CIav 6572</t>
  </si>
  <si>
    <t>Cornell_WinterOatFounders_2024_Headrow_17</t>
  </si>
  <si>
    <t>Norline is moderately resistant to the barley&amp;#8230;</t>
  </si>
  <si>
    <t>CIav 6903</t>
  </si>
  <si>
    <t>Cornell_WinterOatFounders_2024_Headrow_73</t>
  </si>
  <si>
    <t>Ankara, Turkey</t>
  </si>
  <si>
    <t>W-S - WINTER TYPE MIXED WITH SOME SPRING TYPES</t>
  </si>
  <si>
    <t>PI 406700</t>
  </si>
  <si>
    <t>Central Anatolia</t>
  </si>
  <si>
    <t>Cornell_WinterOatFounders_2024_Headrow_57</t>
  </si>
  <si>
    <t>Reading, United Kingdom</t>
  </si>
  <si>
    <t>9 - ALL PLANTS</t>
  </si>
  <si>
    <t>PI 289586</t>
  </si>
  <si>
    <t>Cornell_WinterOatFounders_2024_Headrow_24</t>
  </si>
  <si>
    <t>CIav 9340</t>
  </si>
  <si>
    <t>Cornell_WinterOatFounders_2024_Headrow_34</t>
  </si>
  <si>
    <t>PI 222503</t>
  </si>
  <si>
    <t>Cornell_WinterOatFounders_2024_Headrow_3</t>
  </si>
  <si>
    <t>Virginia, United States</t>
  </si>
  <si>
    <t>A cold-resistant variety, similar to Winter Turf&amp;#8230;</t>
  </si>
  <si>
    <t>CIav 2042</t>
  </si>
  <si>
    <t>Virginia</t>
  </si>
  <si>
    <t>Cornell_WinterOatFounders_2024_Headrow_36</t>
  </si>
  <si>
    <t>PI 222505</t>
  </si>
  <si>
    <t>Cornell_WinterOatFounders_2024_Headrow_50</t>
  </si>
  <si>
    <t>8 - (1 = NONE,  9 = SEVERE)</t>
  </si>
  <si>
    <t>S - SPRING</t>
  </si>
  <si>
    <t>PI 269185</t>
  </si>
  <si>
    <t>Cornell_WinterOatFounders_2024_Headrow_25</t>
  </si>
  <si>
    <t>CIav 9346</t>
  </si>
  <si>
    <t>Cornell_WinterOatFounders_2024_Headrow_48</t>
  </si>
  <si>
    <t>AnatolikÃƒÂ­ MakedonÃƒÂ­a kai ThrÃƒÂ¡ki, Greece</t>
  </si>
  <si>
    <t>PI 264849</t>
  </si>
  <si>
    <t>East Macedonia and Thrace</t>
  </si>
  <si>
    <t>Cornell_WinterOatFounders_2024_Headrow_40</t>
  </si>
  <si>
    <t>Bosnia and Herzegovina</t>
  </si>
  <si>
    <t>2 - (1 = NONE,  9 = SEVERE)</t>
  </si>
  <si>
    <t>4 - (1 = NONE,  9 = ALL PLANTS)</t>
  </si>
  <si>
    <t>PI 251576</t>
  </si>
  <si>
    <t>Cornell_WinterOatFounders_2024_Headrow_43</t>
  </si>
  <si>
    <t>Tunisia</t>
  </si>
  <si>
    <t>2 - (1 = NONE,  9 = ALL PLANTS)</t>
  </si>
  <si>
    <t>PI 258560</t>
  </si>
  <si>
    <t>Cornell_WinterOatFounders_2024_Headrow_91</t>
  </si>
  <si>
    <t>Very winter-hardy. Maturity medium early. Height&amp;#8230;</t>
  </si>
  <si>
    <t>PI 555737</t>
  </si>
  <si>
    <t>Cornell_WinterOatFounders_2024_Headrow_51</t>
  </si>
  <si>
    <t>PI 269189</t>
  </si>
  <si>
    <t>Cornell_WinterOatFounders_2024_Headrow_21</t>
  </si>
  <si>
    <t>Outstanding winter hardiness; High yielding;&amp;#8230;</t>
  </si>
  <si>
    <t>CIav 8312</t>
  </si>
  <si>
    <t>Cornell_WinterOatFounders_2024_Headrow_14</t>
  </si>
  <si>
    <t>New York, United States</t>
  </si>
  <si>
    <t>A winter oat. A gray oat that resembles Winter&amp;#8230;</t>
  </si>
  <si>
    <t>3 - (1 = NONE,  9 = SEVERE)</t>
  </si>
  <si>
    <t>CIav 5364</t>
  </si>
  <si>
    <t>Cornell_WinterOatFounders_2024_Headrow_49</t>
  </si>
  <si>
    <t>Splitsko-dalmatinska Ã…Â¾upanija, Croatia</t>
  </si>
  <si>
    <t>PI 264858</t>
  </si>
  <si>
    <t>Splitsko-dalmatinska</t>
  </si>
  <si>
    <t>Cornell_WinterOatFounders_2024_Headrow_81</t>
  </si>
  <si>
    <t>Plants short, approx. 13cm shorter than Pennwin.&amp;#8230;</t>
  </si>
  <si>
    <t>PI 504613</t>
  </si>
  <si>
    <t>Cornell_WinterOatFounders_2024_Headrow_31</t>
  </si>
  <si>
    <t>Scotland, United Kingdom</t>
  </si>
  <si>
    <t>6 - (1 = NONE,  9 = ALL PLANTS)</t>
  </si>
  <si>
    <t>PI 193023</t>
  </si>
  <si>
    <t>Cornell_WinterOatFounders_2024_Headrow_44</t>
  </si>
  <si>
    <t>Winter type, weak straw.</t>
  </si>
  <si>
    <t>8 - (1 = NONE,  9 = ALL PLANTS)</t>
  </si>
  <si>
    <t>PI 259867</t>
  </si>
  <si>
    <t>Cornell_WinterOatFounders_2024_Headrow_37</t>
  </si>
  <si>
    <t>Rio Grande do Sul, Brazil</t>
  </si>
  <si>
    <t>PI 244467</t>
  </si>
  <si>
    <t>Farmers fields near Julio de Castilhos</t>
  </si>
  <si>
    <t>Cornell_WinterOatFounders_2024_Headrow_5</t>
  </si>
  <si>
    <t>CIav 2292</t>
  </si>
  <si>
    <t>Cornell_WinterOatFounders_2024_Headrow_58</t>
  </si>
  <si>
    <t>PI 289589</t>
  </si>
  <si>
    <t>Cornell_WinterOatFounders_2024_Headrow_59</t>
  </si>
  <si>
    <t>Ethiopia</t>
  </si>
  <si>
    <t>PI 289840</t>
  </si>
  <si>
    <t>Cornell_WinterOatFounders_2024_Headrow_92</t>
  </si>
  <si>
    <t>Very winter-hardy. Height medium. Maturity&amp;#8230;</t>
  </si>
  <si>
    <t>PI 555741</t>
  </si>
  <si>
    <t>Cornell_WinterOatFounders_2024_Headrow_60</t>
  </si>
  <si>
    <t>SkÃƒÂ¥ne lÃƒÂ¤n, Sweden</t>
  </si>
  <si>
    <t>PI 306405</t>
  </si>
  <si>
    <t>Sweden</t>
  </si>
  <si>
    <t>Cornell_WinterOatFounders_2024_Headrow_54</t>
  </si>
  <si>
    <t>Bayern, Germany</t>
  </si>
  <si>
    <t>PI 287448</t>
  </si>
  <si>
    <t>Marktredwitz</t>
  </si>
  <si>
    <t>Cornell_WinterOatFounders_2024_Headrow_9</t>
  </si>
  <si>
    <t>Oklahoma, United States</t>
  </si>
  <si>
    <t>A winter hardy oat. As a result of synthetic&amp;#8230;</t>
  </si>
  <si>
    <t>CIav 3424</t>
  </si>
  <si>
    <t>Cornell_WinterOatFounders_2024_Headrow_12</t>
  </si>
  <si>
    <t>Manitoba, Canada</t>
  </si>
  <si>
    <t>This variety has some resistance to crown rust,&amp;#8230;</t>
  </si>
  <si>
    <t>CIav 4009</t>
  </si>
  <si>
    <t>Romania</t>
  </si>
  <si>
    <t>Cornell_WinterOatFounders_2024_Headrow_46</t>
  </si>
  <si>
    <t>Winter type; late maturing; weak straw.</t>
  </si>
  <si>
    <t>PI 259869</t>
  </si>
  <si>
    <t>Cornell_WinterOatFounders_2024_Headrow_84</t>
  </si>
  <si>
    <t>PI 55521</t>
  </si>
  <si>
    <t>Cornell_WinterOatFounders_2024_Headrow_45</t>
  </si>
  <si>
    <t>PI 259868</t>
  </si>
  <si>
    <t>Cornell_WinterOatFounders_2024_Headrow_80</t>
  </si>
  <si>
    <t>Plants short, stiff-strawed, hardy. Maturity&amp;#8230;</t>
  </si>
  <si>
    <t>PI 466872</t>
  </si>
  <si>
    <t>Cornell_WinterOatFounders_2024_Headrow_27</t>
  </si>
  <si>
    <t>Maryland, United States</t>
  </si>
  <si>
    <t>CIav 996</t>
  </si>
  <si>
    <t>Cornell_WinterOatFounders_2024_Headrow_6</t>
  </si>
  <si>
    <t>CIav 2676</t>
  </si>
  <si>
    <t>Cornell_WinterOatFounders_2024_Headrow_16</t>
  </si>
  <si>
    <t>Iowa, United States</t>
  </si>
  <si>
    <t>CIav 6821</t>
  </si>
  <si>
    <t>Cornell_WinterOatFounders_2024_Headrow_2</t>
  </si>
  <si>
    <t>Oregon, United States</t>
  </si>
  <si>
    <t>Winter Turf apparently was first introduced into&amp;#8230;</t>
  </si>
  <si>
    <t>CIav 1570</t>
  </si>
  <si>
    <t>Cornell_WinterOatFounders_2024_Headrow_39</t>
  </si>
  <si>
    <t>PI 244478</t>
  </si>
  <si>
    <t>Cornell_WinterOatFounders_2024_Headrow_11</t>
  </si>
  <si>
    <t>Arkansas, United States</t>
  </si>
  <si>
    <t>CIav 3923</t>
  </si>
  <si>
    <t>Cornell_WinterOatFounders_2024_Headrow_41</t>
  </si>
  <si>
    <t>PI 251577</t>
  </si>
  <si>
    <t>Cornell_WinterOatFounders_2024_Headrow_30</t>
  </si>
  <si>
    <t>Al JÃ„Â«zah, Egypt</t>
  </si>
  <si>
    <t>PI 189756</t>
  </si>
  <si>
    <t>Giza</t>
  </si>
  <si>
    <t>Cornell_WinterOatFounders_2024_Headrow_4</t>
  </si>
  <si>
    <t>England, United Kingdom</t>
  </si>
  <si>
    <t>CIav 2252</t>
  </si>
  <si>
    <t>Cornell_WinterOatFounders_2024_Headrow_33</t>
  </si>
  <si>
    <t>PI 222502</t>
  </si>
  <si>
    <t>Cornell_WinterOatFounders_2024_Headrow_64</t>
  </si>
  <si>
    <t>EskiÃ…Å¸ehir, Turkey</t>
  </si>
  <si>
    <t>PI 340990</t>
  </si>
  <si>
    <t>Marmara</t>
  </si>
  <si>
    <t>Cornell_WinterOatFounders_2024_Headrow_47</t>
  </si>
  <si>
    <t>Spring type; medium late maturing; weak straw.</t>
  </si>
  <si>
    <t>PI 259871</t>
  </si>
  <si>
    <t>Cornell_WinterOatFounders_2024_Headrow_65</t>
  </si>
  <si>
    <t>Republika Srpska, Bosnia and Herzegovina</t>
  </si>
  <si>
    <t>Received as part of PL 480 Project E30-CR-38.</t>
  </si>
  <si>
    <t>PI 344818</t>
  </si>
  <si>
    <t>Republika Srpska</t>
  </si>
  <si>
    <t>Cornell_WinterOatFounders_2024_Headrow_67</t>
  </si>
  <si>
    <t>Pljevlja, Montenegro</t>
  </si>
  <si>
    <t>PI 344831</t>
  </si>
  <si>
    <t>Pljevlja</t>
  </si>
  <si>
    <t>Cornell_WinterOatFounders_2024_Headrow_29</t>
  </si>
  <si>
    <t>Madrid, Comunidad de, Spain</t>
  </si>
  <si>
    <t>PI 158229</t>
  </si>
  <si>
    <t>Cornell_WinterOatFounders_2024_Headrow_63</t>
  </si>
  <si>
    <t>KentrikÃƒÂ­ MakedonÃƒÂ­a, Greece</t>
  </si>
  <si>
    <t>PI 338517</t>
  </si>
  <si>
    <t>Central Macedonia</t>
  </si>
  <si>
    <t>Cornell_WinterOatFounders_2024_Headrow_94</t>
  </si>
  <si>
    <t>Kirovskaja oblast', Russian Federation</t>
  </si>
  <si>
    <t>PI 60769</t>
  </si>
  <si>
    <t>Cornell_WinterOatFounders_2024_Headrow_79</t>
  </si>
  <si>
    <t>Los Lagos, Chile</t>
  </si>
  <si>
    <t>Lemma yellow.  Awns twisted, geniculate, black. &amp;#8230;</t>
  </si>
  <si>
    <t>PI 436098</t>
  </si>
  <si>
    <t>2km W of Dalcahue, Chiloe Province</t>
  </si>
  <si>
    <t>Cornell_WinterOatFounders_2024_Headrow_28</t>
  </si>
  <si>
    <t>Lancashire, United Kingdom</t>
  </si>
  <si>
    <t>PI 101253</t>
  </si>
  <si>
    <t>Cornell_WinterOatFounders_2024_Headrow_61</t>
  </si>
  <si>
    <t>PI 320204</t>
  </si>
  <si>
    <t>Cornell_WinterOatFounders_2024_Headrow_77</t>
  </si>
  <si>
    <t>OromÃ„Â«ya, Ethiopia</t>
  </si>
  <si>
    <t>PI 411393</t>
  </si>
  <si>
    <t>8km S of Sheno</t>
  </si>
  <si>
    <t>Cornell_WinterOatFounders_2024_Headrow_55</t>
  </si>
  <si>
    <t>PI 287497</t>
  </si>
  <si>
    <t>Cornell_WinterOatFounders_2024_Headrow_18</t>
  </si>
  <si>
    <t>Purified variety used as differential for&amp;#8230;</t>
  </si>
  <si>
    <t>CIav 7008</t>
  </si>
  <si>
    <t>Cornell_WinterOatFounders_2024_Headrow_22</t>
  </si>
  <si>
    <t>6 - (1 = NONE,  9 = SEVERE)</t>
  </si>
  <si>
    <t>CIav 9109</t>
  </si>
  <si>
    <t>Cornell_WinterOatFounders_2024_Headrow_56</t>
  </si>
  <si>
    <t>Niedersachsen, Germany</t>
  </si>
  <si>
    <t>PI 287499</t>
  </si>
  <si>
    <t>Germany</t>
  </si>
  <si>
    <t>Cornell_WinterOatFounders_2024_Headrow_20</t>
  </si>
  <si>
    <t>Israel</t>
  </si>
  <si>
    <t>Outstanding adult resistance to crown rust.</t>
  </si>
  <si>
    <t>CIav 7653</t>
  </si>
  <si>
    <t>Cornell_WinterOatFounders_2024_Headrow_32</t>
  </si>
  <si>
    <t>PI 194894</t>
  </si>
  <si>
    <t>Jimma</t>
  </si>
  <si>
    <t>Cornell_WinterOatFounders_2024_Headrow_7</t>
  </si>
  <si>
    <t>Tennessee, United States</t>
  </si>
  <si>
    <t>CIav 2677</t>
  </si>
  <si>
    <t>Cornell_WinterOatFounders_2024_Headrow_13</t>
  </si>
  <si>
    <t>Netherlands</t>
  </si>
  <si>
    <t>CIav 5100</t>
  </si>
  <si>
    <t>Ceredigion, United Kingdom</t>
  </si>
  <si>
    <t>A late, black oat.</t>
  </si>
  <si>
    <t>CIav 3219</t>
  </si>
  <si>
    <t>Wales</t>
  </si>
  <si>
    <t>Ash SharqÃ„Â«yah, Egypt</t>
  </si>
  <si>
    <t>PI 365615</t>
  </si>
  <si>
    <t>Ash Sharqia (Ash Sharqiyah o Sharqiya)</t>
  </si>
  <si>
    <t>Al MinyÃ„Â, Egypt</t>
  </si>
  <si>
    <t>PI 365621</t>
  </si>
  <si>
    <t>Minya</t>
  </si>
  <si>
    <t>PI 244477</t>
  </si>
  <si>
    <t>Szolnok, Hungary</t>
  </si>
  <si>
    <t>PI 548082</t>
  </si>
  <si>
    <t>Hungary</t>
  </si>
  <si>
    <t>MaÃ¢â‚¬â„¢Ã„Â­kel, Eritrea</t>
  </si>
  <si>
    <t>PI 411381</t>
  </si>
  <si>
    <t>4km S of Asmera</t>
  </si>
  <si>
    <t>Sinop, Turkey</t>
  </si>
  <si>
    <t>Separated from original bulk collection 28c.&amp;#8230;</t>
  </si>
  <si>
    <t>PI 577868</t>
  </si>
  <si>
    <t>17km SW of Sinop on road to Erfelek</t>
  </si>
  <si>
    <t>PI 251579</t>
  </si>
  <si>
    <t>Ad DaqahlÃ„Â«yah, Egypt</t>
  </si>
  <si>
    <t>PI 365616</t>
  </si>
  <si>
    <t>Ad Daqahliyah (Daqahliya)</t>
  </si>
  <si>
    <t>ÃƒÅ½le-de-France, France</t>
  </si>
  <si>
    <t>5 - (1 = NONE,  9 = ALL PLANTS)</t>
  </si>
  <si>
    <t>PI 93284</t>
  </si>
  <si>
    <t>PI 344827</t>
  </si>
  <si>
    <t>Montenegro</t>
  </si>
  <si>
    <t>Tigray, Ethiopia</t>
  </si>
  <si>
    <t>PI 411387</t>
  </si>
  <si>
    <t>55km W of Mekele</t>
  </si>
  <si>
    <t>Al GharbÃ„Â«yah, Egypt</t>
  </si>
  <si>
    <t>PI 365619</t>
  </si>
  <si>
    <t>Gharbiya</t>
  </si>
  <si>
    <t>KorÃƒÂ§ÃƒÂ«, Albania</t>
  </si>
  <si>
    <t>PI 287353</t>
  </si>
  <si>
    <t>KorÃƒÆ’Ã‚Â§ÃƒÆ’Ã‚Â«</t>
  </si>
  <si>
    <t>PI 365622</t>
  </si>
  <si>
    <t>PI 411389</t>
  </si>
  <si>
    <t>42km S of Senafe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</si>
</sst>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name val="Helvetica"/>
      <family val="2"/>
    </font>
    <font>
      <b/>
      <sz val="20"/>
      <name val="Times New Roman"/>
      <family val="1"/>
    </font>
    <font>
      <b/>
      <sz val="10"/>
      <name val="Aptos Narrow"/>
      <family val="2"/>
      <scheme val="minor"/>
    </font>
    <font>
      <b/>
      <sz val="20"/>
      <name val="Aptos Narrow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</cellStyleXfs>
  <cellXfs count="20">
    <xf numFmtId="0" fontId="0" fillId="0" borderId="0" xfId="0"/>
    <xf numFmtId="0" fontId="5" fillId="0" borderId="0" xfId="4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4" applyFont="1" applyAlignment="1">
      <alignment horizontal="center"/>
    </xf>
    <xf numFmtId="0" fontId="7" fillId="0" borderId="0" xfId="0" applyFont="1" applyAlignment="1">
      <alignment horizontal="center" textRotation="180"/>
    </xf>
    <xf numFmtId="0" fontId="7" fillId="0" borderId="0" xfId="4" applyFont="1" applyAlignment="1">
      <alignment horizontal="center" textRotation="180"/>
    </xf>
    <xf numFmtId="0" fontId="6" fillId="0" borderId="0" xfId="4" applyFont="1" applyAlignment="1">
      <alignment horizontal="center"/>
    </xf>
    <xf numFmtId="0" fontId="1" fillId="2" borderId="0" xfId="1"/>
    <xf numFmtId="0" fontId="3" fillId="4" borderId="0" xfId="3"/>
    <xf numFmtId="0" fontId="2" fillId="3" borderId="0" xfId="2"/>
    <xf numFmtId="0" fontId="8" fillId="0" borderId="0" xfId="0" applyFont="1" applyAlignment="1">
      <alignment vertical="center"/>
    </xf>
    <xf numFmtId="1" fontId="0" fillId="0" borderId="0" xfId="0" applyNumberFormat="1"/>
    <xf numFmtId="0" fontId="8" fillId="0" borderId="0" xfId="0" applyFont="1" applyAlignment="1">
      <alignment horizontal="right" wrapText="1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Normal 3" xfId="4" xr:uid="{B83B65AB-D74E-4F94-BE7B-EDDD9E203A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47DB-166A-44B5-BCC5-098A0311CA8B}">
  <dimension ref="A1:I90"/>
  <sheetViews>
    <sheetView topLeftCell="A36" workbookViewId="0">
      <selection activeCell="E54" sqref="E54"/>
    </sheetView>
  </sheetViews>
  <sheetFormatPr defaultColWidth="57.140625" defaultRowHeight="15" x14ac:dyDescent="0.25"/>
  <cols>
    <col min="1" max="1" width="3" bestFit="1" customWidth="1"/>
    <col min="2" max="2" width="12.28515625" customWidth="1"/>
    <col min="3" max="3" width="49.85546875" bestFit="1" customWidth="1"/>
    <col min="4" max="4" width="29.140625" bestFit="1" customWidth="1"/>
    <col min="5" max="5" width="30.28515625" bestFit="1" customWidth="1"/>
    <col min="6" max="6" width="13.5703125" bestFit="1" customWidth="1"/>
    <col min="7" max="7" width="13.5703125" customWidth="1"/>
    <col min="8" max="8" width="10.7109375" customWidth="1"/>
    <col min="9" max="9" width="70.85546875" bestFit="1" customWidth="1"/>
  </cols>
  <sheetData>
    <row r="1" spans="1:9" x14ac:dyDescent="0.25">
      <c r="B1" t="s">
        <v>303</v>
      </c>
      <c r="C1" t="s">
        <v>0</v>
      </c>
      <c r="D1" t="s">
        <v>1</v>
      </c>
      <c r="E1" t="s">
        <v>2</v>
      </c>
      <c r="F1" t="s">
        <v>3</v>
      </c>
      <c r="G1" t="s">
        <v>304</v>
      </c>
      <c r="H1" t="s">
        <v>298</v>
      </c>
      <c r="I1" t="s">
        <v>302</v>
      </c>
    </row>
    <row r="2" spans="1:9" x14ac:dyDescent="0.25">
      <c r="A2">
        <v>1</v>
      </c>
      <c r="B2" t="s">
        <v>194</v>
      </c>
      <c r="C2" t="s">
        <v>8</v>
      </c>
      <c r="D2" t="s">
        <v>9</v>
      </c>
      <c r="E2">
        <v>1035</v>
      </c>
      <c r="F2">
        <v>4</v>
      </c>
      <c r="G2">
        <v>2</v>
      </c>
      <c r="H2">
        <v>60.46</v>
      </c>
    </row>
    <row r="3" spans="1:9" x14ac:dyDescent="0.25">
      <c r="A3">
        <v>2</v>
      </c>
      <c r="B3" t="s">
        <v>194</v>
      </c>
      <c r="C3" t="s">
        <v>4</v>
      </c>
      <c r="D3" t="s">
        <v>5</v>
      </c>
      <c r="E3">
        <v>1076</v>
      </c>
      <c r="F3">
        <v>4</v>
      </c>
      <c r="G3">
        <v>2</v>
      </c>
      <c r="H3">
        <v>51.485999999999997</v>
      </c>
    </row>
    <row r="4" spans="1:9" x14ac:dyDescent="0.25">
      <c r="A4">
        <v>3</v>
      </c>
      <c r="B4" t="s">
        <v>194</v>
      </c>
      <c r="C4" t="s">
        <v>6</v>
      </c>
      <c r="D4" t="s">
        <v>7</v>
      </c>
      <c r="E4">
        <v>1193</v>
      </c>
      <c r="F4">
        <v>4</v>
      </c>
      <c r="G4">
        <v>2</v>
      </c>
      <c r="H4">
        <v>47.731000000000002</v>
      </c>
    </row>
    <row r="5" spans="1:9" x14ac:dyDescent="0.25">
      <c r="A5">
        <v>4</v>
      </c>
      <c r="B5" t="s">
        <v>194</v>
      </c>
      <c r="C5" t="s">
        <v>10</v>
      </c>
      <c r="D5" t="s">
        <v>11</v>
      </c>
      <c r="E5">
        <v>1174</v>
      </c>
      <c r="F5">
        <v>4</v>
      </c>
      <c r="G5">
        <v>2</v>
      </c>
      <c r="H5">
        <v>42.878999999999998</v>
      </c>
    </row>
    <row r="6" spans="1:9" x14ac:dyDescent="0.25">
      <c r="A6">
        <v>5</v>
      </c>
      <c r="B6" t="s">
        <v>194</v>
      </c>
      <c r="C6" t="s">
        <v>12</v>
      </c>
      <c r="D6" t="s">
        <v>13</v>
      </c>
      <c r="E6">
        <v>1189</v>
      </c>
      <c r="F6">
        <v>4</v>
      </c>
      <c r="G6">
        <v>2</v>
      </c>
      <c r="H6">
        <v>42.302</v>
      </c>
    </row>
    <row r="7" spans="1:9" x14ac:dyDescent="0.25">
      <c r="A7">
        <v>6</v>
      </c>
      <c r="B7" t="s">
        <v>194</v>
      </c>
      <c r="C7" t="s">
        <v>16</v>
      </c>
      <c r="D7" t="s">
        <v>17</v>
      </c>
      <c r="E7">
        <v>903</v>
      </c>
      <c r="F7">
        <v>4</v>
      </c>
      <c r="G7">
        <v>2</v>
      </c>
      <c r="H7">
        <v>39.97</v>
      </c>
    </row>
    <row r="8" spans="1:9" x14ac:dyDescent="0.25">
      <c r="A8">
        <v>7</v>
      </c>
      <c r="B8" t="s">
        <v>194</v>
      </c>
      <c r="C8" t="s">
        <v>14</v>
      </c>
      <c r="D8" t="s">
        <v>15</v>
      </c>
      <c r="E8">
        <v>1039</v>
      </c>
      <c r="F8">
        <v>4</v>
      </c>
      <c r="G8">
        <v>2</v>
      </c>
      <c r="H8">
        <v>39.433999999999997</v>
      </c>
    </row>
    <row r="9" spans="1:9" x14ac:dyDescent="0.25">
      <c r="A9">
        <v>8</v>
      </c>
      <c r="B9" t="s">
        <v>194</v>
      </c>
      <c r="C9" t="s">
        <v>24</v>
      </c>
      <c r="D9" t="s">
        <v>25</v>
      </c>
      <c r="E9">
        <v>1022</v>
      </c>
      <c r="F9">
        <v>4</v>
      </c>
      <c r="G9">
        <v>2</v>
      </c>
      <c r="H9">
        <v>35.881999999999998</v>
      </c>
    </row>
    <row r="10" spans="1:9" x14ac:dyDescent="0.25">
      <c r="A10">
        <v>9</v>
      </c>
      <c r="B10" t="s">
        <v>194</v>
      </c>
      <c r="C10" t="s">
        <v>32</v>
      </c>
      <c r="D10" t="s">
        <v>33</v>
      </c>
      <c r="E10">
        <v>881</v>
      </c>
      <c r="F10">
        <v>4</v>
      </c>
      <c r="G10">
        <v>2</v>
      </c>
      <c r="H10">
        <v>33.539000000000001</v>
      </c>
    </row>
    <row r="11" spans="1:9" x14ac:dyDescent="0.25">
      <c r="A11">
        <v>10</v>
      </c>
      <c r="B11" t="s">
        <v>194</v>
      </c>
      <c r="C11" t="s">
        <v>40</v>
      </c>
      <c r="D11" t="s">
        <v>41</v>
      </c>
      <c r="E11">
        <v>919</v>
      </c>
      <c r="F11">
        <v>4</v>
      </c>
      <c r="G11">
        <v>2</v>
      </c>
      <c r="H11">
        <v>30.841000000000001</v>
      </c>
    </row>
    <row r="12" spans="1:9" x14ac:dyDescent="0.25">
      <c r="A12">
        <v>11</v>
      </c>
      <c r="B12" t="s">
        <v>194</v>
      </c>
      <c r="C12" t="s">
        <v>18</v>
      </c>
      <c r="D12" t="s">
        <v>19</v>
      </c>
      <c r="E12">
        <v>940</v>
      </c>
      <c r="F12">
        <v>4</v>
      </c>
      <c r="G12">
        <v>2</v>
      </c>
      <c r="H12">
        <v>30.344999999999999</v>
      </c>
    </row>
    <row r="13" spans="1:9" x14ac:dyDescent="0.25">
      <c r="A13">
        <v>12</v>
      </c>
      <c r="B13" t="s">
        <v>194</v>
      </c>
      <c r="C13" t="s">
        <v>22</v>
      </c>
      <c r="D13" t="s">
        <v>23</v>
      </c>
      <c r="E13">
        <v>813</v>
      </c>
      <c r="F13">
        <v>4</v>
      </c>
      <c r="G13">
        <v>2</v>
      </c>
      <c r="H13">
        <v>28.869</v>
      </c>
    </row>
    <row r="14" spans="1:9" x14ac:dyDescent="0.25">
      <c r="A14">
        <v>13</v>
      </c>
      <c r="B14" t="s">
        <v>194</v>
      </c>
      <c r="C14" t="s">
        <v>20</v>
      </c>
      <c r="D14" t="s">
        <v>21</v>
      </c>
      <c r="E14">
        <v>970</v>
      </c>
      <c r="F14">
        <v>4</v>
      </c>
      <c r="G14">
        <v>2</v>
      </c>
      <c r="H14">
        <v>28.773</v>
      </c>
    </row>
    <row r="15" spans="1:9" x14ac:dyDescent="0.25">
      <c r="A15">
        <v>14</v>
      </c>
      <c r="B15" t="s">
        <v>194</v>
      </c>
      <c r="C15" t="s">
        <v>36</v>
      </c>
      <c r="D15" t="s">
        <v>37</v>
      </c>
      <c r="E15">
        <v>872</v>
      </c>
      <c r="F15">
        <v>4</v>
      </c>
      <c r="G15">
        <v>2</v>
      </c>
      <c r="H15">
        <v>25.28</v>
      </c>
    </row>
    <row r="16" spans="1:9" x14ac:dyDescent="0.25">
      <c r="A16">
        <v>15</v>
      </c>
      <c r="B16" t="s">
        <v>194</v>
      </c>
      <c r="C16" t="s">
        <v>26</v>
      </c>
      <c r="D16" t="s">
        <v>27</v>
      </c>
      <c r="E16">
        <v>1104</v>
      </c>
      <c r="F16">
        <v>4</v>
      </c>
      <c r="G16">
        <v>2</v>
      </c>
      <c r="H16">
        <v>24.268000000000001</v>
      </c>
    </row>
    <row r="17" spans="1:8" x14ac:dyDescent="0.25">
      <c r="A17">
        <v>16</v>
      </c>
      <c r="B17" t="s">
        <v>194</v>
      </c>
      <c r="C17" t="s">
        <v>38</v>
      </c>
      <c r="D17" t="s">
        <v>39</v>
      </c>
      <c r="E17">
        <v>927</v>
      </c>
      <c r="F17">
        <v>4</v>
      </c>
      <c r="G17">
        <v>2</v>
      </c>
      <c r="H17">
        <v>21.849</v>
      </c>
    </row>
    <row r="18" spans="1:8" x14ac:dyDescent="0.25">
      <c r="A18">
        <v>17</v>
      </c>
      <c r="B18" t="s">
        <v>194</v>
      </c>
      <c r="C18" t="s">
        <v>44</v>
      </c>
      <c r="D18" t="s">
        <v>45</v>
      </c>
      <c r="E18">
        <v>929</v>
      </c>
      <c r="F18">
        <v>4</v>
      </c>
      <c r="G18">
        <v>2</v>
      </c>
      <c r="H18">
        <v>21.361999999999998</v>
      </c>
    </row>
    <row r="19" spans="1:8" x14ac:dyDescent="0.25">
      <c r="A19">
        <v>18</v>
      </c>
      <c r="B19" t="s">
        <v>194</v>
      </c>
      <c r="C19" t="s">
        <v>34</v>
      </c>
      <c r="D19" t="s">
        <v>35</v>
      </c>
      <c r="E19">
        <v>960</v>
      </c>
      <c r="F19">
        <v>4</v>
      </c>
      <c r="G19">
        <v>2</v>
      </c>
      <c r="H19">
        <v>21.19</v>
      </c>
    </row>
    <row r="20" spans="1:8" x14ac:dyDescent="0.25">
      <c r="A20">
        <v>19</v>
      </c>
      <c r="B20" t="s">
        <v>194</v>
      </c>
      <c r="C20" t="s">
        <v>46</v>
      </c>
      <c r="D20" t="s">
        <v>47</v>
      </c>
      <c r="E20">
        <v>1030</v>
      </c>
      <c r="F20">
        <v>4</v>
      </c>
      <c r="G20">
        <v>2</v>
      </c>
      <c r="H20">
        <v>19.507999999999999</v>
      </c>
    </row>
    <row r="21" spans="1:8" x14ac:dyDescent="0.25">
      <c r="A21">
        <v>20</v>
      </c>
      <c r="B21" t="s">
        <v>194</v>
      </c>
      <c r="C21" t="s">
        <v>30</v>
      </c>
      <c r="D21" t="s">
        <v>31</v>
      </c>
      <c r="E21">
        <v>1015</v>
      </c>
      <c r="F21">
        <v>4</v>
      </c>
      <c r="G21">
        <v>2</v>
      </c>
      <c r="H21">
        <v>18.876999999999999</v>
      </c>
    </row>
    <row r="22" spans="1:8" x14ac:dyDescent="0.25">
      <c r="A22">
        <v>21</v>
      </c>
      <c r="B22" t="s">
        <v>194</v>
      </c>
      <c r="C22" t="s">
        <v>28</v>
      </c>
      <c r="D22" t="s">
        <v>29</v>
      </c>
      <c r="E22">
        <v>1119</v>
      </c>
      <c r="F22">
        <v>4</v>
      </c>
      <c r="G22">
        <v>2</v>
      </c>
      <c r="H22">
        <v>17.155999999999999</v>
      </c>
    </row>
    <row r="23" spans="1:8" x14ac:dyDescent="0.25">
      <c r="A23">
        <v>22</v>
      </c>
      <c r="B23" t="s">
        <v>194</v>
      </c>
      <c r="C23" t="s">
        <v>70</v>
      </c>
      <c r="D23" t="s">
        <v>71</v>
      </c>
      <c r="E23">
        <v>1068</v>
      </c>
      <c r="F23">
        <v>4</v>
      </c>
      <c r="G23">
        <v>2</v>
      </c>
      <c r="H23">
        <v>16.707000000000001</v>
      </c>
    </row>
    <row r="24" spans="1:8" x14ac:dyDescent="0.25">
      <c r="A24">
        <v>23</v>
      </c>
      <c r="B24" t="s">
        <v>194</v>
      </c>
      <c r="C24" t="s">
        <v>52</v>
      </c>
      <c r="D24" t="s">
        <v>53</v>
      </c>
      <c r="E24">
        <v>891</v>
      </c>
      <c r="F24">
        <v>4</v>
      </c>
      <c r="G24">
        <v>2</v>
      </c>
      <c r="H24">
        <v>15.76</v>
      </c>
    </row>
    <row r="25" spans="1:8" x14ac:dyDescent="0.25">
      <c r="A25">
        <v>24</v>
      </c>
      <c r="B25" t="s">
        <v>194</v>
      </c>
      <c r="C25" t="s">
        <v>48</v>
      </c>
      <c r="D25" t="s">
        <v>49</v>
      </c>
      <c r="E25">
        <v>964</v>
      </c>
      <c r="F25">
        <v>4</v>
      </c>
      <c r="G25">
        <v>2</v>
      </c>
      <c r="H25">
        <v>15.05</v>
      </c>
    </row>
    <row r="26" spans="1:8" x14ac:dyDescent="0.25">
      <c r="A26">
        <v>25</v>
      </c>
      <c r="B26" t="s">
        <v>194</v>
      </c>
      <c r="C26" t="s">
        <v>56</v>
      </c>
      <c r="D26" t="s">
        <v>57</v>
      </c>
      <c r="E26">
        <v>831</v>
      </c>
      <c r="F26">
        <v>4</v>
      </c>
      <c r="G26">
        <v>2</v>
      </c>
      <c r="H26">
        <v>12.372999999999999</v>
      </c>
    </row>
    <row r="27" spans="1:8" x14ac:dyDescent="0.25">
      <c r="A27">
        <v>26</v>
      </c>
      <c r="B27" t="s">
        <v>194</v>
      </c>
      <c r="C27" t="s">
        <v>68</v>
      </c>
      <c r="D27" t="s">
        <v>69</v>
      </c>
      <c r="E27">
        <v>667</v>
      </c>
      <c r="F27">
        <v>4</v>
      </c>
      <c r="G27">
        <v>2</v>
      </c>
      <c r="H27">
        <v>10.617000000000001</v>
      </c>
    </row>
    <row r="28" spans="1:8" x14ac:dyDescent="0.25">
      <c r="A28">
        <v>27</v>
      </c>
      <c r="B28" t="s">
        <v>194</v>
      </c>
      <c r="C28" t="s">
        <v>50</v>
      </c>
      <c r="D28" t="s">
        <v>51</v>
      </c>
      <c r="E28">
        <v>874</v>
      </c>
      <c r="F28">
        <v>4</v>
      </c>
      <c r="G28">
        <v>2</v>
      </c>
      <c r="H28">
        <v>10.278</v>
      </c>
    </row>
    <row r="29" spans="1:8" x14ac:dyDescent="0.25">
      <c r="A29">
        <v>28</v>
      </c>
      <c r="B29" t="s">
        <v>194</v>
      </c>
      <c r="C29" t="s">
        <v>62</v>
      </c>
      <c r="D29" t="s">
        <v>63</v>
      </c>
      <c r="E29">
        <v>994</v>
      </c>
      <c r="F29">
        <v>4</v>
      </c>
      <c r="G29">
        <v>2</v>
      </c>
      <c r="H29">
        <v>9.1620000000000008</v>
      </c>
    </row>
    <row r="30" spans="1:8" x14ac:dyDescent="0.25">
      <c r="A30">
        <v>29</v>
      </c>
      <c r="B30" t="s">
        <v>194</v>
      </c>
      <c r="C30" t="s">
        <v>58</v>
      </c>
      <c r="D30" t="s">
        <v>59</v>
      </c>
      <c r="E30">
        <v>1007</v>
      </c>
      <c r="F30">
        <v>4</v>
      </c>
      <c r="G30">
        <v>2</v>
      </c>
      <c r="H30">
        <v>8.7929999999999993</v>
      </c>
    </row>
    <row r="31" spans="1:8" x14ac:dyDescent="0.25">
      <c r="A31">
        <v>30</v>
      </c>
      <c r="B31" t="s">
        <v>194</v>
      </c>
      <c r="C31" t="s">
        <v>54</v>
      </c>
      <c r="D31" t="s">
        <v>55</v>
      </c>
      <c r="E31">
        <v>984</v>
      </c>
      <c r="F31">
        <v>4</v>
      </c>
      <c r="G31">
        <v>2</v>
      </c>
      <c r="H31">
        <v>8.1</v>
      </c>
    </row>
    <row r="32" spans="1:8" x14ac:dyDescent="0.25">
      <c r="A32">
        <v>31</v>
      </c>
      <c r="B32" t="s">
        <v>194</v>
      </c>
      <c r="C32" t="s">
        <v>80</v>
      </c>
      <c r="D32" t="s">
        <v>81</v>
      </c>
      <c r="E32">
        <v>901</v>
      </c>
      <c r="F32">
        <v>4</v>
      </c>
      <c r="G32">
        <v>2</v>
      </c>
      <c r="H32">
        <v>7.9690000000000003</v>
      </c>
    </row>
    <row r="33" spans="1:8" x14ac:dyDescent="0.25">
      <c r="A33">
        <v>32</v>
      </c>
      <c r="B33" t="s">
        <v>194</v>
      </c>
      <c r="C33" t="s">
        <v>72</v>
      </c>
      <c r="D33" t="s">
        <v>73</v>
      </c>
      <c r="E33">
        <v>784</v>
      </c>
      <c r="F33">
        <v>4</v>
      </c>
      <c r="G33">
        <v>2</v>
      </c>
      <c r="H33">
        <v>6.6909999999999998</v>
      </c>
    </row>
    <row r="34" spans="1:8" x14ac:dyDescent="0.25">
      <c r="A34">
        <v>33</v>
      </c>
      <c r="B34" t="s">
        <v>194</v>
      </c>
      <c r="C34" t="s">
        <v>92</v>
      </c>
      <c r="D34" t="s">
        <v>93</v>
      </c>
      <c r="E34">
        <v>849</v>
      </c>
      <c r="F34">
        <v>4</v>
      </c>
      <c r="G34">
        <v>2</v>
      </c>
      <c r="H34">
        <v>6.43</v>
      </c>
    </row>
    <row r="35" spans="1:8" x14ac:dyDescent="0.25">
      <c r="A35">
        <v>34</v>
      </c>
      <c r="B35" t="s">
        <v>194</v>
      </c>
      <c r="C35" t="s">
        <v>96</v>
      </c>
      <c r="D35" t="s">
        <v>97</v>
      </c>
      <c r="E35">
        <v>835</v>
      </c>
      <c r="F35">
        <v>4</v>
      </c>
      <c r="G35">
        <v>2</v>
      </c>
      <c r="H35">
        <v>6.1840000000000002</v>
      </c>
    </row>
    <row r="36" spans="1:8" x14ac:dyDescent="0.25">
      <c r="A36">
        <v>35</v>
      </c>
      <c r="B36" t="s">
        <v>194</v>
      </c>
      <c r="C36" t="s">
        <v>86</v>
      </c>
      <c r="D36" t="s">
        <v>87</v>
      </c>
      <c r="E36">
        <v>866</v>
      </c>
      <c r="F36">
        <v>4</v>
      </c>
      <c r="G36">
        <v>2</v>
      </c>
      <c r="H36">
        <v>6.0309999999999997</v>
      </c>
    </row>
    <row r="37" spans="1:8" x14ac:dyDescent="0.25">
      <c r="A37">
        <v>36</v>
      </c>
      <c r="B37" t="s">
        <v>194</v>
      </c>
      <c r="C37" t="s">
        <v>60</v>
      </c>
      <c r="D37" t="s">
        <v>61</v>
      </c>
      <c r="E37">
        <v>1009</v>
      </c>
      <c r="F37">
        <v>4</v>
      </c>
      <c r="G37">
        <v>2</v>
      </c>
      <c r="H37">
        <v>5.9630000000000001</v>
      </c>
    </row>
    <row r="38" spans="1:8" x14ac:dyDescent="0.25">
      <c r="A38">
        <v>37</v>
      </c>
      <c r="B38" t="s">
        <v>194</v>
      </c>
      <c r="C38" t="s">
        <v>84</v>
      </c>
      <c r="D38" t="s">
        <v>85</v>
      </c>
      <c r="E38">
        <v>796</v>
      </c>
      <c r="F38">
        <v>4</v>
      </c>
      <c r="G38">
        <v>2</v>
      </c>
      <c r="H38">
        <v>5.8780000000000001</v>
      </c>
    </row>
    <row r="39" spans="1:8" x14ac:dyDescent="0.25">
      <c r="A39">
        <v>38</v>
      </c>
      <c r="B39" t="s">
        <v>194</v>
      </c>
      <c r="C39" t="s">
        <v>66</v>
      </c>
      <c r="D39" t="s">
        <v>67</v>
      </c>
      <c r="E39">
        <v>831</v>
      </c>
      <c r="F39">
        <v>4</v>
      </c>
      <c r="G39">
        <v>2</v>
      </c>
      <c r="H39">
        <v>5.7240000000000002</v>
      </c>
    </row>
    <row r="40" spans="1:8" x14ac:dyDescent="0.25">
      <c r="A40">
        <v>39</v>
      </c>
      <c r="B40" t="s">
        <v>194</v>
      </c>
      <c r="C40" t="s">
        <v>76</v>
      </c>
      <c r="D40" t="s">
        <v>77</v>
      </c>
      <c r="E40">
        <v>924</v>
      </c>
      <c r="F40">
        <v>4</v>
      </c>
      <c r="G40">
        <v>2</v>
      </c>
      <c r="H40">
        <v>5.6829999999999998</v>
      </c>
    </row>
    <row r="41" spans="1:8" x14ac:dyDescent="0.25">
      <c r="A41">
        <v>40</v>
      </c>
      <c r="B41" t="s">
        <v>194</v>
      </c>
      <c r="C41" t="s">
        <v>42</v>
      </c>
      <c r="D41" t="s">
        <v>43</v>
      </c>
      <c r="E41">
        <v>1027</v>
      </c>
      <c r="F41">
        <v>4</v>
      </c>
      <c r="G41">
        <v>2</v>
      </c>
      <c r="H41">
        <v>5.0890000000000004</v>
      </c>
    </row>
    <row r="42" spans="1:8" x14ac:dyDescent="0.25">
      <c r="A42">
        <v>41</v>
      </c>
      <c r="B42" t="s">
        <v>194</v>
      </c>
      <c r="C42" t="s">
        <v>112</v>
      </c>
      <c r="D42" t="s">
        <v>113</v>
      </c>
      <c r="E42">
        <v>813</v>
      </c>
      <c r="F42">
        <v>4</v>
      </c>
      <c r="G42">
        <v>2</v>
      </c>
      <c r="H42">
        <v>4.5620000000000003</v>
      </c>
    </row>
    <row r="43" spans="1:8" x14ac:dyDescent="0.25">
      <c r="A43">
        <v>42</v>
      </c>
      <c r="B43" t="s">
        <v>194</v>
      </c>
      <c r="C43" t="s">
        <v>74</v>
      </c>
      <c r="D43" t="s">
        <v>75</v>
      </c>
      <c r="E43">
        <v>947</v>
      </c>
      <c r="F43">
        <v>4</v>
      </c>
      <c r="G43">
        <v>2</v>
      </c>
      <c r="H43">
        <v>4.2069999999999999</v>
      </c>
    </row>
    <row r="44" spans="1:8" x14ac:dyDescent="0.25">
      <c r="A44">
        <v>43</v>
      </c>
      <c r="B44" t="s">
        <v>194</v>
      </c>
      <c r="C44" t="s">
        <v>90</v>
      </c>
      <c r="D44" t="s">
        <v>91</v>
      </c>
      <c r="E44">
        <v>769</v>
      </c>
      <c r="F44">
        <v>4</v>
      </c>
      <c r="G44">
        <v>2</v>
      </c>
      <c r="H44">
        <v>3.2120000000000002</v>
      </c>
    </row>
    <row r="45" spans="1:8" x14ac:dyDescent="0.25">
      <c r="A45">
        <v>44</v>
      </c>
      <c r="B45" t="s">
        <v>194</v>
      </c>
      <c r="C45" t="s">
        <v>82</v>
      </c>
      <c r="D45" t="s">
        <v>83</v>
      </c>
      <c r="E45">
        <v>791</v>
      </c>
      <c r="F45">
        <v>4</v>
      </c>
      <c r="G45">
        <v>2</v>
      </c>
      <c r="H45">
        <v>3.0630000000000002</v>
      </c>
    </row>
    <row r="46" spans="1:8" x14ac:dyDescent="0.25">
      <c r="A46">
        <v>45</v>
      </c>
      <c r="B46" t="s">
        <v>194</v>
      </c>
      <c r="C46" t="s">
        <v>114</v>
      </c>
      <c r="D46" t="s">
        <v>115</v>
      </c>
      <c r="E46">
        <v>696</v>
      </c>
      <c r="F46">
        <v>4</v>
      </c>
      <c r="G46">
        <v>2</v>
      </c>
      <c r="H46">
        <v>2.6960000000000002</v>
      </c>
    </row>
    <row r="47" spans="1:8" x14ac:dyDescent="0.25">
      <c r="A47">
        <v>46</v>
      </c>
      <c r="B47" t="s">
        <v>194</v>
      </c>
      <c r="C47" t="s">
        <v>98</v>
      </c>
      <c r="D47" t="s">
        <v>99</v>
      </c>
      <c r="E47">
        <v>962</v>
      </c>
      <c r="F47">
        <v>4</v>
      </c>
      <c r="G47">
        <v>2</v>
      </c>
      <c r="H47">
        <v>2.476</v>
      </c>
    </row>
    <row r="48" spans="1:8" x14ac:dyDescent="0.25">
      <c r="A48">
        <v>47</v>
      </c>
      <c r="B48" t="s">
        <v>194</v>
      </c>
      <c r="C48" t="s">
        <v>118</v>
      </c>
      <c r="D48" t="s">
        <v>119</v>
      </c>
      <c r="E48">
        <v>695</v>
      </c>
      <c r="F48">
        <v>4</v>
      </c>
      <c r="G48">
        <v>2</v>
      </c>
      <c r="H48">
        <v>1.3480000000000001</v>
      </c>
    </row>
    <row r="49" spans="1:8" x14ac:dyDescent="0.25">
      <c r="A49">
        <v>48</v>
      </c>
      <c r="B49" t="s">
        <v>194</v>
      </c>
      <c r="C49" t="s">
        <v>106</v>
      </c>
      <c r="D49" t="s">
        <v>107</v>
      </c>
      <c r="E49">
        <v>859</v>
      </c>
      <c r="F49">
        <v>4</v>
      </c>
      <c r="G49">
        <v>2</v>
      </c>
      <c r="H49">
        <v>0.40500000000000003</v>
      </c>
    </row>
    <row r="50" spans="1:8" x14ac:dyDescent="0.25">
      <c r="A50">
        <v>49</v>
      </c>
      <c r="B50" t="s">
        <v>194</v>
      </c>
      <c r="C50" t="s">
        <v>64</v>
      </c>
      <c r="D50" t="s">
        <v>65</v>
      </c>
      <c r="E50">
        <v>983</v>
      </c>
      <c r="F50">
        <v>4</v>
      </c>
      <c r="G50">
        <v>2</v>
      </c>
      <c r="H50">
        <v>0.26900000000000002</v>
      </c>
    </row>
    <row r="51" spans="1:8" x14ac:dyDescent="0.25">
      <c r="A51">
        <v>50</v>
      </c>
      <c r="B51" t="s">
        <v>194</v>
      </c>
      <c r="C51" t="s">
        <v>88</v>
      </c>
      <c r="D51" t="s">
        <v>89</v>
      </c>
      <c r="E51">
        <v>931</v>
      </c>
      <c r="F51">
        <v>4</v>
      </c>
      <c r="G51">
        <v>2</v>
      </c>
      <c r="H51">
        <v>-0.38100000000000001</v>
      </c>
    </row>
    <row r="52" spans="1:8" x14ac:dyDescent="0.25">
      <c r="A52">
        <v>51</v>
      </c>
      <c r="B52" t="s">
        <v>194</v>
      </c>
      <c r="C52" t="s">
        <v>100</v>
      </c>
      <c r="D52" t="s">
        <v>101</v>
      </c>
      <c r="E52">
        <v>977</v>
      </c>
      <c r="F52">
        <v>4</v>
      </c>
      <c r="G52">
        <v>2</v>
      </c>
      <c r="H52">
        <v>-0.53200000000000003</v>
      </c>
    </row>
    <row r="53" spans="1:8" x14ac:dyDescent="0.25">
      <c r="A53">
        <v>52</v>
      </c>
      <c r="B53" t="s">
        <v>194</v>
      </c>
      <c r="C53" t="s">
        <v>126</v>
      </c>
      <c r="D53" t="s">
        <v>127</v>
      </c>
      <c r="E53">
        <v>786</v>
      </c>
      <c r="F53">
        <v>4</v>
      </c>
      <c r="G53">
        <v>2</v>
      </c>
      <c r="H53">
        <v>-2.08</v>
      </c>
    </row>
    <row r="54" spans="1:8" x14ac:dyDescent="0.25">
      <c r="A54">
        <v>53</v>
      </c>
      <c r="B54" t="s">
        <v>194</v>
      </c>
      <c r="C54" t="s">
        <v>94</v>
      </c>
      <c r="D54" t="s">
        <v>95</v>
      </c>
      <c r="E54">
        <v>934</v>
      </c>
      <c r="F54">
        <v>4</v>
      </c>
      <c r="G54">
        <v>2</v>
      </c>
      <c r="H54">
        <v>-2.238</v>
      </c>
    </row>
    <row r="55" spans="1:8" x14ac:dyDescent="0.25">
      <c r="A55">
        <v>54</v>
      </c>
      <c r="B55" t="s">
        <v>194</v>
      </c>
      <c r="C55" t="s">
        <v>122</v>
      </c>
      <c r="D55" t="s">
        <v>123</v>
      </c>
      <c r="E55">
        <v>953</v>
      </c>
      <c r="F55">
        <v>4</v>
      </c>
      <c r="G55">
        <v>2</v>
      </c>
      <c r="H55">
        <v>-2.9660000000000002</v>
      </c>
    </row>
    <row r="56" spans="1:8" x14ac:dyDescent="0.25">
      <c r="A56">
        <v>55</v>
      </c>
      <c r="B56" t="s">
        <v>194</v>
      </c>
      <c r="C56" t="s">
        <v>104</v>
      </c>
      <c r="D56" t="s">
        <v>105</v>
      </c>
      <c r="E56">
        <v>949</v>
      </c>
      <c r="F56">
        <v>4</v>
      </c>
      <c r="G56">
        <v>2</v>
      </c>
      <c r="H56">
        <v>-4.8230000000000004</v>
      </c>
    </row>
    <row r="57" spans="1:8" x14ac:dyDescent="0.25">
      <c r="A57">
        <v>56</v>
      </c>
      <c r="B57" t="s">
        <v>194</v>
      </c>
      <c r="C57" t="s">
        <v>110</v>
      </c>
      <c r="D57" t="s">
        <v>111</v>
      </c>
      <c r="E57">
        <v>941</v>
      </c>
      <c r="F57">
        <v>4</v>
      </c>
      <c r="G57">
        <v>2</v>
      </c>
      <c r="H57">
        <v>-5.3920000000000003</v>
      </c>
    </row>
    <row r="58" spans="1:8" x14ac:dyDescent="0.25">
      <c r="A58">
        <v>57</v>
      </c>
      <c r="B58" t="s">
        <v>194</v>
      </c>
      <c r="C58" t="s">
        <v>124</v>
      </c>
      <c r="D58" t="s">
        <v>125</v>
      </c>
      <c r="E58">
        <v>890</v>
      </c>
      <c r="F58">
        <v>4</v>
      </c>
      <c r="G58">
        <v>2</v>
      </c>
      <c r="H58">
        <v>-5.702</v>
      </c>
    </row>
    <row r="59" spans="1:8" x14ac:dyDescent="0.25">
      <c r="A59">
        <v>58</v>
      </c>
      <c r="B59" t="s">
        <v>194</v>
      </c>
      <c r="C59" t="s">
        <v>120</v>
      </c>
      <c r="D59" t="s">
        <v>121</v>
      </c>
      <c r="E59">
        <v>828</v>
      </c>
      <c r="F59">
        <v>4</v>
      </c>
      <c r="G59">
        <v>2</v>
      </c>
      <c r="H59">
        <v>-6.7320000000000002</v>
      </c>
    </row>
    <row r="60" spans="1:8" x14ac:dyDescent="0.25">
      <c r="A60">
        <v>59</v>
      </c>
      <c r="B60" t="s">
        <v>194</v>
      </c>
      <c r="C60" t="s">
        <v>102</v>
      </c>
      <c r="D60" t="s">
        <v>103</v>
      </c>
      <c r="E60">
        <v>894</v>
      </c>
      <c r="F60">
        <v>4</v>
      </c>
      <c r="G60">
        <v>2</v>
      </c>
      <c r="H60">
        <v>-7.3979999999999997</v>
      </c>
    </row>
    <row r="61" spans="1:8" x14ac:dyDescent="0.25">
      <c r="A61">
        <v>60</v>
      </c>
      <c r="B61" t="s">
        <v>194</v>
      </c>
      <c r="C61" t="s">
        <v>78</v>
      </c>
      <c r="D61" t="s">
        <v>79</v>
      </c>
      <c r="E61">
        <v>1092</v>
      </c>
      <c r="F61">
        <v>4</v>
      </c>
      <c r="G61">
        <v>2</v>
      </c>
      <c r="H61">
        <v>-9.08</v>
      </c>
    </row>
    <row r="62" spans="1:8" x14ac:dyDescent="0.25">
      <c r="A62">
        <v>61</v>
      </c>
      <c r="B62" t="s">
        <v>194</v>
      </c>
      <c r="C62" t="s">
        <v>130</v>
      </c>
      <c r="D62" t="s">
        <v>131</v>
      </c>
      <c r="E62">
        <v>988</v>
      </c>
      <c r="F62">
        <v>4</v>
      </c>
      <c r="G62">
        <v>2</v>
      </c>
      <c r="H62">
        <v>-9.1129999999999995</v>
      </c>
    </row>
    <row r="63" spans="1:8" x14ac:dyDescent="0.25">
      <c r="A63">
        <v>62</v>
      </c>
      <c r="B63" t="s">
        <v>194</v>
      </c>
      <c r="C63" t="s">
        <v>108</v>
      </c>
      <c r="D63" t="s">
        <v>109</v>
      </c>
      <c r="E63">
        <v>921</v>
      </c>
      <c r="F63">
        <v>4</v>
      </c>
      <c r="G63">
        <v>2</v>
      </c>
      <c r="H63">
        <v>-9.9190000000000005</v>
      </c>
    </row>
    <row r="64" spans="1:8" x14ac:dyDescent="0.25">
      <c r="A64">
        <v>63</v>
      </c>
      <c r="B64" t="s">
        <v>194</v>
      </c>
      <c r="C64" t="s">
        <v>299</v>
      </c>
      <c r="D64" t="s">
        <v>265</v>
      </c>
      <c r="E64">
        <v>948</v>
      </c>
      <c r="F64">
        <v>4</v>
      </c>
      <c r="G64">
        <v>2</v>
      </c>
      <c r="H64">
        <v>-10.347</v>
      </c>
    </row>
    <row r="65" spans="1:9" x14ac:dyDescent="0.25">
      <c r="A65">
        <v>64</v>
      </c>
      <c r="B65" t="s">
        <v>194</v>
      </c>
      <c r="C65" t="s">
        <v>136</v>
      </c>
      <c r="D65" t="s">
        <v>137</v>
      </c>
      <c r="E65">
        <v>837</v>
      </c>
      <c r="F65">
        <v>4</v>
      </c>
      <c r="G65">
        <v>2</v>
      </c>
      <c r="H65">
        <v>-11.117000000000001</v>
      </c>
    </row>
    <row r="66" spans="1:9" x14ac:dyDescent="0.25">
      <c r="A66">
        <v>65</v>
      </c>
      <c r="B66" t="s">
        <v>194</v>
      </c>
      <c r="C66" t="s">
        <v>128</v>
      </c>
      <c r="D66" t="s">
        <v>129</v>
      </c>
      <c r="E66">
        <v>833</v>
      </c>
      <c r="F66">
        <v>4</v>
      </c>
      <c r="G66">
        <v>2</v>
      </c>
      <c r="H66">
        <v>-11.228</v>
      </c>
    </row>
    <row r="67" spans="1:9" x14ac:dyDescent="0.25">
      <c r="A67">
        <v>66</v>
      </c>
      <c r="B67" t="s">
        <v>194</v>
      </c>
      <c r="C67" t="s">
        <v>140</v>
      </c>
      <c r="D67" t="s">
        <v>141</v>
      </c>
      <c r="E67">
        <v>819</v>
      </c>
      <c r="F67">
        <v>4</v>
      </c>
      <c r="G67">
        <v>2</v>
      </c>
      <c r="H67">
        <v>-11.233000000000001</v>
      </c>
    </row>
    <row r="68" spans="1:9" x14ac:dyDescent="0.25">
      <c r="A68">
        <v>67</v>
      </c>
      <c r="B68" t="s">
        <v>194</v>
      </c>
      <c r="C68" t="s">
        <v>116</v>
      </c>
      <c r="D68" t="s">
        <v>117</v>
      </c>
      <c r="E68">
        <v>899</v>
      </c>
      <c r="F68">
        <v>4</v>
      </c>
      <c r="G68">
        <v>2</v>
      </c>
      <c r="H68">
        <v>-12.036</v>
      </c>
    </row>
    <row r="69" spans="1:9" x14ac:dyDescent="0.25">
      <c r="A69">
        <v>68</v>
      </c>
      <c r="B69" t="s">
        <v>194</v>
      </c>
      <c r="C69" t="s">
        <v>300</v>
      </c>
      <c r="D69" t="s">
        <v>301</v>
      </c>
      <c r="E69">
        <v>793</v>
      </c>
      <c r="F69">
        <v>4</v>
      </c>
      <c r="G69">
        <v>2</v>
      </c>
      <c r="H69">
        <v>-12.747</v>
      </c>
    </row>
    <row r="70" spans="1:9" x14ac:dyDescent="0.25">
      <c r="A70">
        <v>69</v>
      </c>
      <c r="B70" t="s">
        <v>194</v>
      </c>
      <c r="C70" t="s">
        <v>142</v>
      </c>
      <c r="D70" t="s">
        <v>143</v>
      </c>
      <c r="E70">
        <v>818</v>
      </c>
      <c r="F70">
        <v>4</v>
      </c>
      <c r="G70">
        <v>2</v>
      </c>
      <c r="H70">
        <v>-13.243</v>
      </c>
    </row>
    <row r="71" spans="1:9" x14ac:dyDescent="0.25">
      <c r="A71">
        <v>70</v>
      </c>
      <c r="B71" t="s">
        <v>194</v>
      </c>
      <c r="C71" t="s">
        <v>134</v>
      </c>
      <c r="D71" t="s">
        <v>135</v>
      </c>
      <c r="E71">
        <v>934</v>
      </c>
      <c r="F71">
        <v>4</v>
      </c>
      <c r="G71">
        <v>2</v>
      </c>
      <c r="H71">
        <v>-14.093999999999999</v>
      </c>
    </row>
    <row r="72" spans="1:9" x14ac:dyDescent="0.25">
      <c r="A72">
        <v>71</v>
      </c>
      <c r="B72" t="s">
        <v>194</v>
      </c>
      <c r="C72" t="s">
        <v>132</v>
      </c>
      <c r="D72" t="s">
        <v>133</v>
      </c>
      <c r="E72">
        <v>802</v>
      </c>
      <c r="F72">
        <v>4</v>
      </c>
      <c r="G72">
        <v>2</v>
      </c>
      <c r="H72">
        <v>-14.295999999999999</v>
      </c>
    </row>
    <row r="73" spans="1:9" x14ac:dyDescent="0.25">
      <c r="A73">
        <v>72</v>
      </c>
      <c r="B73" t="s">
        <v>194</v>
      </c>
      <c r="C73" t="s">
        <v>138</v>
      </c>
      <c r="D73" t="s">
        <v>139</v>
      </c>
      <c r="E73">
        <v>911</v>
      </c>
      <c r="F73">
        <v>4</v>
      </c>
      <c r="G73">
        <v>2</v>
      </c>
      <c r="H73">
        <v>-14.571</v>
      </c>
    </row>
    <row r="74" spans="1:9" x14ac:dyDescent="0.25">
      <c r="A74">
        <v>73</v>
      </c>
      <c r="B74" t="s">
        <v>273</v>
      </c>
      <c r="C74" t="s">
        <v>144</v>
      </c>
      <c r="D74" t="s">
        <v>145</v>
      </c>
      <c r="E74">
        <v>99.23</v>
      </c>
      <c r="F74">
        <v>2</v>
      </c>
      <c r="G74">
        <v>2</v>
      </c>
      <c r="H74" t="s">
        <v>146</v>
      </c>
      <c r="I74" t="str">
        <f>_xlfn.CONCAT(LEFT(C74,38),"-",D74,"-1")</f>
        <v>Cornell_WinterOatFounders_2024_Headrow-SA21-1</v>
      </c>
    </row>
    <row r="75" spans="1:9" x14ac:dyDescent="0.25">
      <c r="A75">
        <v>74</v>
      </c>
      <c r="B75" t="s">
        <v>273</v>
      </c>
      <c r="C75" t="s">
        <v>147</v>
      </c>
      <c r="D75" t="s">
        <v>148</v>
      </c>
      <c r="E75">
        <v>120.98</v>
      </c>
      <c r="F75">
        <v>2</v>
      </c>
      <c r="G75">
        <v>2</v>
      </c>
      <c r="H75" t="s">
        <v>146</v>
      </c>
      <c r="I75" t="str">
        <f t="shared" ref="I75:I89" si="0">_xlfn.CONCAT(LEFT(C75,38),"-",D75,"-1")</f>
        <v>Cornell_WinterOatFounders_2024_Headrow-DOMACA_ZOB-1</v>
      </c>
    </row>
    <row r="76" spans="1:9" x14ac:dyDescent="0.25">
      <c r="A76">
        <v>75</v>
      </c>
      <c r="B76" t="s">
        <v>273</v>
      </c>
      <c r="C76" t="s">
        <v>149</v>
      </c>
      <c r="D76" t="s">
        <v>150</v>
      </c>
      <c r="E76">
        <v>144.16999999999999</v>
      </c>
      <c r="F76">
        <v>2</v>
      </c>
      <c r="G76">
        <v>2</v>
      </c>
      <c r="H76" t="s">
        <v>146</v>
      </c>
      <c r="I76" t="str">
        <f t="shared" si="0"/>
        <v>Cornell_WinterOatFounders_2024_Headrow-AVE265_59-1</v>
      </c>
    </row>
    <row r="77" spans="1:9" x14ac:dyDescent="0.25">
      <c r="A77">
        <v>76</v>
      </c>
      <c r="B77" t="s">
        <v>273</v>
      </c>
      <c r="C77" t="s">
        <v>151</v>
      </c>
      <c r="D77" t="s">
        <v>152</v>
      </c>
      <c r="E77">
        <v>132.53</v>
      </c>
      <c r="F77">
        <v>2</v>
      </c>
      <c r="G77">
        <v>2</v>
      </c>
      <c r="H77" t="s">
        <v>146</v>
      </c>
      <c r="I77" t="str">
        <f t="shared" si="0"/>
        <v>Cornell_WinterOatFounders_2024_Headrow-PI344827-1</v>
      </c>
    </row>
    <row r="78" spans="1:9" x14ac:dyDescent="0.25">
      <c r="A78">
        <v>77</v>
      </c>
      <c r="B78" t="s">
        <v>273</v>
      </c>
      <c r="C78" t="s">
        <v>153</v>
      </c>
      <c r="D78" t="s">
        <v>154</v>
      </c>
      <c r="E78">
        <v>92.8</v>
      </c>
      <c r="F78">
        <v>2</v>
      </c>
      <c r="G78">
        <v>2</v>
      </c>
      <c r="H78" t="s">
        <v>146</v>
      </c>
      <c r="I78" t="str">
        <f t="shared" si="0"/>
        <v>Cornell_WinterOatFounders_2024_Headrow-PI365615-1</v>
      </c>
    </row>
    <row r="79" spans="1:9" x14ac:dyDescent="0.25">
      <c r="A79">
        <v>78</v>
      </c>
      <c r="B79" t="s">
        <v>273</v>
      </c>
      <c r="C79" t="s">
        <v>155</v>
      </c>
      <c r="D79" t="s">
        <v>156</v>
      </c>
      <c r="E79">
        <v>126.29</v>
      </c>
      <c r="F79">
        <v>2</v>
      </c>
      <c r="G79">
        <v>2</v>
      </c>
      <c r="H79" t="s">
        <v>146</v>
      </c>
      <c r="I79" t="str">
        <f t="shared" si="0"/>
        <v>Cornell_WinterOatFounders_2024_Headrow-PI365616-1</v>
      </c>
    </row>
    <row r="80" spans="1:9" x14ac:dyDescent="0.25">
      <c r="A80">
        <v>79</v>
      </c>
      <c r="B80" t="s">
        <v>273</v>
      </c>
      <c r="C80" t="s">
        <v>157</v>
      </c>
      <c r="D80" t="s">
        <v>158</v>
      </c>
      <c r="E80">
        <v>139.22999999999999</v>
      </c>
      <c r="F80">
        <v>2</v>
      </c>
      <c r="G80">
        <v>2</v>
      </c>
      <c r="H80" t="s">
        <v>146</v>
      </c>
      <c r="I80" t="str">
        <f t="shared" si="0"/>
        <v>Cornell_WinterOatFounders_2024_Headrow-PI365619-1</v>
      </c>
    </row>
    <row r="81" spans="1:9" x14ac:dyDescent="0.25">
      <c r="A81">
        <v>80</v>
      </c>
      <c r="B81" t="s">
        <v>273</v>
      </c>
      <c r="C81" t="s">
        <v>159</v>
      </c>
      <c r="D81" t="s">
        <v>160</v>
      </c>
      <c r="E81">
        <v>98.59</v>
      </c>
      <c r="F81">
        <v>2</v>
      </c>
      <c r="G81">
        <v>2</v>
      </c>
      <c r="H81" t="s">
        <v>146</v>
      </c>
      <c r="I81" t="str">
        <f t="shared" si="0"/>
        <v>Cornell_WinterOatFounders_2024_Headrow-PI365621-1</v>
      </c>
    </row>
    <row r="82" spans="1:9" x14ac:dyDescent="0.25">
      <c r="A82">
        <v>81</v>
      </c>
      <c r="B82" t="s">
        <v>273</v>
      </c>
      <c r="C82" t="s">
        <v>161</v>
      </c>
      <c r="D82" t="s">
        <v>162</v>
      </c>
      <c r="E82">
        <v>158.56</v>
      </c>
      <c r="F82">
        <v>2</v>
      </c>
      <c r="G82">
        <v>2</v>
      </c>
      <c r="H82" t="s">
        <v>146</v>
      </c>
      <c r="I82" t="str">
        <f t="shared" si="0"/>
        <v>Cornell_WinterOatFounders_2024_Headrow-PI365622-1</v>
      </c>
    </row>
    <row r="83" spans="1:9" x14ac:dyDescent="0.25">
      <c r="A83">
        <v>82</v>
      </c>
      <c r="B83" t="s">
        <v>273</v>
      </c>
      <c r="C83" t="s">
        <v>163</v>
      </c>
      <c r="D83" t="s">
        <v>164</v>
      </c>
      <c r="E83">
        <v>117.61</v>
      </c>
      <c r="F83">
        <v>2</v>
      </c>
      <c r="G83">
        <v>2</v>
      </c>
      <c r="H83" t="s">
        <v>146</v>
      </c>
      <c r="I83" t="str">
        <f t="shared" si="0"/>
        <v>Cornell_WinterOatFounders_2024_Headrow-CAV2980-1</v>
      </c>
    </row>
    <row r="84" spans="1:9" x14ac:dyDescent="0.25">
      <c r="A84">
        <v>83</v>
      </c>
      <c r="B84" t="s">
        <v>273</v>
      </c>
      <c r="C84" t="s">
        <v>165</v>
      </c>
      <c r="D84" t="s">
        <v>166</v>
      </c>
      <c r="E84">
        <v>138.80000000000001</v>
      </c>
      <c r="F84">
        <v>2</v>
      </c>
      <c r="G84">
        <v>2</v>
      </c>
      <c r="H84" t="s">
        <v>146</v>
      </c>
      <c r="I84" t="str">
        <f t="shared" si="0"/>
        <v>Cornell_WinterOatFounders_2024_Headrow-CAV3163-1</v>
      </c>
    </row>
    <row r="85" spans="1:9" x14ac:dyDescent="0.25">
      <c r="A85">
        <v>84</v>
      </c>
      <c r="B85" t="s">
        <v>273</v>
      </c>
      <c r="C85" t="s">
        <v>167</v>
      </c>
      <c r="D85" t="s">
        <v>168</v>
      </c>
      <c r="E85">
        <v>186.69</v>
      </c>
      <c r="F85">
        <v>2</v>
      </c>
      <c r="G85">
        <v>2</v>
      </c>
      <c r="H85" t="s">
        <v>146</v>
      </c>
      <c r="I85" t="str">
        <f t="shared" si="0"/>
        <v>Cornell_WinterOatFounders_2024_Headrow-CAV3088-1</v>
      </c>
    </row>
    <row r="86" spans="1:9" x14ac:dyDescent="0.25">
      <c r="A86">
        <v>85</v>
      </c>
      <c r="B86" t="s">
        <v>273</v>
      </c>
      <c r="C86" t="s">
        <v>169</v>
      </c>
      <c r="D86" t="s">
        <v>170</v>
      </c>
      <c r="E86">
        <v>91.7</v>
      </c>
      <c r="F86">
        <v>2</v>
      </c>
      <c r="G86">
        <v>2</v>
      </c>
      <c r="H86" t="s">
        <v>146</v>
      </c>
      <c r="I86" t="str">
        <f t="shared" si="0"/>
        <v>Cornell_WinterOatFounders_2024_Headrow-RADNORSHIRE_SPRIG|CIAV3219-1</v>
      </c>
    </row>
    <row r="87" spans="1:9" x14ac:dyDescent="0.25">
      <c r="A87">
        <v>86</v>
      </c>
      <c r="B87" t="s">
        <v>273</v>
      </c>
      <c r="C87" t="s">
        <v>171</v>
      </c>
      <c r="D87" t="s">
        <v>172</v>
      </c>
      <c r="E87">
        <v>112.2</v>
      </c>
      <c r="F87">
        <v>2</v>
      </c>
      <c r="G87">
        <v>2</v>
      </c>
      <c r="H87" t="s">
        <v>146</v>
      </c>
      <c r="I87" t="str">
        <f t="shared" si="0"/>
        <v>Cornell_WinterOatFounders_2024_Headrow-KARCAGI-1</v>
      </c>
    </row>
    <row r="88" spans="1:9" x14ac:dyDescent="0.25">
      <c r="A88">
        <v>87</v>
      </c>
      <c r="B88" t="s">
        <v>273</v>
      </c>
      <c r="C88" t="s">
        <v>173</v>
      </c>
      <c r="D88" t="s">
        <v>174</v>
      </c>
      <c r="E88">
        <v>120.71</v>
      </c>
      <c r="F88">
        <v>2</v>
      </c>
      <c r="G88">
        <v>2</v>
      </c>
      <c r="H88" t="s">
        <v>146</v>
      </c>
      <c r="I88" t="str">
        <f t="shared" si="0"/>
        <v>Cornell_WinterOatFounders_2024_Headrow-28C2-1</v>
      </c>
    </row>
    <row r="89" spans="1:9" x14ac:dyDescent="0.25">
      <c r="A89">
        <v>88</v>
      </c>
      <c r="B89" t="s">
        <v>273</v>
      </c>
      <c r="C89" t="s">
        <v>175</v>
      </c>
      <c r="D89" t="s">
        <v>176</v>
      </c>
      <c r="E89">
        <v>129.85</v>
      </c>
      <c r="F89">
        <v>2</v>
      </c>
      <c r="G89">
        <v>2</v>
      </c>
      <c r="H89" t="s">
        <v>146</v>
      </c>
      <c r="I89" t="str">
        <f t="shared" si="0"/>
        <v>Cornell_WinterOatFounders_2024_Headrow-BLACK_MESDAG|PI93284-1</v>
      </c>
    </row>
    <row r="90" spans="1:9" x14ac:dyDescent="0.25">
      <c r="A90">
        <v>89</v>
      </c>
      <c r="B90" t="s">
        <v>292</v>
      </c>
      <c r="C90" t="s">
        <v>146</v>
      </c>
      <c r="D90" t="s">
        <v>177</v>
      </c>
      <c r="E90" t="s">
        <v>146</v>
      </c>
      <c r="F90">
        <v>16</v>
      </c>
      <c r="G90">
        <v>8</v>
      </c>
      <c r="H90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A165-A526-4E29-B202-B3C719486504}">
  <dimension ref="A1:C33"/>
  <sheetViews>
    <sheetView workbookViewId="0">
      <selection activeCell="E29" sqref="E29"/>
    </sheetView>
  </sheetViews>
  <sheetFormatPr defaultRowHeight="15" x14ac:dyDescent="0.25"/>
  <cols>
    <col min="1" max="1" width="42.85546875" bestFit="1" customWidth="1"/>
    <col min="2" max="2" width="29.140625" bestFit="1" customWidth="1"/>
    <col min="3" max="3" width="6.5703125" bestFit="1" customWidth="1"/>
  </cols>
  <sheetData>
    <row r="1" spans="1:3" x14ac:dyDescent="0.25">
      <c r="A1" t="s">
        <v>194</v>
      </c>
      <c r="B1" t="s">
        <v>293</v>
      </c>
      <c r="C1" t="s">
        <v>291</v>
      </c>
    </row>
    <row r="2" spans="1:3" x14ac:dyDescent="0.25">
      <c r="A2" t="s">
        <v>144</v>
      </c>
      <c r="B2" t="s">
        <v>145</v>
      </c>
      <c r="C2">
        <v>40.5</v>
      </c>
    </row>
    <row r="3" spans="1:3" x14ac:dyDescent="0.25">
      <c r="A3" t="s">
        <v>144</v>
      </c>
      <c r="B3" t="s">
        <v>145</v>
      </c>
      <c r="C3">
        <v>40.5</v>
      </c>
    </row>
    <row r="4" spans="1:3" x14ac:dyDescent="0.25">
      <c r="A4" t="s">
        <v>147</v>
      </c>
      <c r="B4" t="s">
        <v>148</v>
      </c>
      <c r="C4">
        <v>40.5</v>
      </c>
    </row>
    <row r="5" spans="1:3" x14ac:dyDescent="0.25">
      <c r="A5" t="s">
        <v>147</v>
      </c>
      <c r="B5" t="s">
        <v>148</v>
      </c>
      <c r="C5">
        <v>40.5</v>
      </c>
    </row>
    <row r="6" spans="1:3" x14ac:dyDescent="0.25">
      <c r="A6" t="s">
        <v>149</v>
      </c>
      <c r="B6" t="s">
        <v>150</v>
      </c>
      <c r="C6">
        <v>40.5</v>
      </c>
    </row>
    <row r="7" spans="1:3" x14ac:dyDescent="0.25">
      <c r="A7" t="s">
        <v>149</v>
      </c>
      <c r="B7" t="s">
        <v>150</v>
      </c>
      <c r="C7">
        <v>40.5</v>
      </c>
    </row>
    <row r="8" spans="1:3" x14ac:dyDescent="0.25">
      <c r="A8" t="s">
        <v>151</v>
      </c>
      <c r="B8" t="s">
        <v>152</v>
      </c>
      <c r="C8">
        <v>40.5</v>
      </c>
    </row>
    <row r="9" spans="1:3" x14ac:dyDescent="0.25">
      <c r="A9" t="s">
        <v>151</v>
      </c>
      <c r="B9" t="s">
        <v>152</v>
      </c>
      <c r="C9">
        <v>40.5</v>
      </c>
    </row>
    <row r="10" spans="1:3" x14ac:dyDescent="0.25">
      <c r="A10" t="s">
        <v>153</v>
      </c>
      <c r="B10" t="s">
        <v>154</v>
      </c>
      <c r="C10">
        <v>40.5</v>
      </c>
    </row>
    <row r="11" spans="1:3" x14ac:dyDescent="0.25">
      <c r="A11" t="s">
        <v>153</v>
      </c>
      <c r="B11" t="s">
        <v>154</v>
      </c>
      <c r="C11">
        <v>40.5</v>
      </c>
    </row>
    <row r="12" spans="1:3" x14ac:dyDescent="0.25">
      <c r="A12" t="s">
        <v>155</v>
      </c>
      <c r="B12" t="s">
        <v>156</v>
      </c>
      <c r="C12">
        <v>40.5</v>
      </c>
    </row>
    <row r="13" spans="1:3" x14ac:dyDescent="0.25">
      <c r="A13" t="s">
        <v>155</v>
      </c>
      <c r="B13" t="s">
        <v>156</v>
      </c>
      <c r="C13">
        <v>40.5</v>
      </c>
    </row>
    <row r="14" spans="1:3" x14ac:dyDescent="0.25">
      <c r="A14" t="s">
        <v>157</v>
      </c>
      <c r="B14" t="s">
        <v>158</v>
      </c>
      <c r="C14">
        <v>40.5</v>
      </c>
    </row>
    <row r="15" spans="1:3" x14ac:dyDescent="0.25">
      <c r="A15" t="s">
        <v>157</v>
      </c>
      <c r="B15" t="s">
        <v>158</v>
      </c>
      <c r="C15">
        <v>40.5</v>
      </c>
    </row>
    <row r="16" spans="1:3" x14ac:dyDescent="0.25">
      <c r="A16" t="s">
        <v>159</v>
      </c>
      <c r="B16" t="s">
        <v>160</v>
      </c>
      <c r="C16">
        <v>40.5</v>
      </c>
    </row>
    <row r="17" spans="1:3" x14ac:dyDescent="0.25">
      <c r="A17" t="s">
        <v>159</v>
      </c>
      <c r="B17" t="s">
        <v>160</v>
      </c>
      <c r="C17">
        <v>40.5</v>
      </c>
    </row>
    <row r="18" spans="1:3" x14ac:dyDescent="0.25">
      <c r="A18" t="s">
        <v>161</v>
      </c>
      <c r="B18" t="s">
        <v>162</v>
      </c>
      <c r="C18">
        <v>40.5</v>
      </c>
    </row>
    <row r="19" spans="1:3" x14ac:dyDescent="0.25">
      <c r="A19" t="s">
        <v>161</v>
      </c>
      <c r="B19" t="s">
        <v>162</v>
      </c>
      <c r="C19">
        <v>40.5</v>
      </c>
    </row>
    <row r="20" spans="1:3" x14ac:dyDescent="0.25">
      <c r="A20" t="s">
        <v>163</v>
      </c>
      <c r="B20" t="s">
        <v>164</v>
      </c>
      <c r="C20">
        <v>40.5</v>
      </c>
    </row>
    <row r="21" spans="1:3" x14ac:dyDescent="0.25">
      <c r="A21" t="s">
        <v>163</v>
      </c>
      <c r="B21" t="s">
        <v>164</v>
      </c>
      <c r="C21">
        <v>40.5</v>
      </c>
    </row>
    <row r="22" spans="1:3" x14ac:dyDescent="0.25">
      <c r="A22" t="s">
        <v>165</v>
      </c>
      <c r="B22" t="s">
        <v>166</v>
      </c>
      <c r="C22">
        <v>40.5</v>
      </c>
    </row>
    <row r="23" spans="1:3" x14ac:dyDescent="0.25">
      <c r="A23" t="s">
        <v>165</v>
      </c>
      <c r="B23" t="s">
        <v>166</v>
      </c>
      <c r="C23">
        <v>40.5</v>
      </c>
    </row>
    <row r="24" spans="1:3" x14ac:dyDescent="0.25">
      <c r="A24" t="s">
        <v>167</v>
      </c>
      <c r="B24" t="s">
        <v>168</v>
      </c>
      <c r="C24">
        <v>40.5</v>
      </c>
    </row>
    <row r="25" spans="1:3" x14ac:dyDescent="0.25">
      <c r="A25" t="s">
        <v>167</v>
      </c>
      <c r="B25" t="s">
        <v>168</v>
      </c>
      <c r="C25">
        <v>40.5</v>
      </c>
    </row>
    <row r="26" spans="1:3" x14ac:dyDescent="0.25">
      <c r="A26" t="s">
        <v>169</v>
      </c>
      <c r="B26" t="s">
        <v>170</v>
      </c>
      <c r="C26">
        <v>40.5</v>
      </c>
    </row>
    <row r="27" spans="1:3" x14ac:dyDescent="0.25">
      <c r="A27" t="s">
        <v>169</v>
      </c>
      <c r="B27" t="s">
        <v>170</v>
      </c>
      <c r="C27">
        <v>40.5</v>
      </c>
    </row>
    <row r="28" spans="1:3" x14ac:dyDescent="0.25">
      <c r="A28" t="s">
        <v>171</v>
      </c>
      <c r="B28" t="s">
        <v>172</v>
      </c>
      <c r="C28">
        <v>40.5</v>
      </c>
    </row>
    <row r="29" spans="1:3" x14ac:dyDescent="0.25">
      <c r="A29" t="s">
        <v>171</v>
      </c>
      <c r="B29" t="s">
        <v>172</v>
      </c>
      <c r="C29">
        <v>40.5</v>
      </c>
    </row>
    <row r="30" spans="1:3" x14ac:dyDescent="0.25">
      <c r="A30" t="s">
        <v>173</v>
      </c>
      <c r="B30" t="s">
        <v>174</v>
      </c>
      <c r="C30">
        <v>40.5</v>
      </c>
    </row>
    <row r="31" spans="1:3" x14ac:dyDescent="0.25">
      <c r="A31" t="s">
        <v>173</v>
      </c>
      <c r="B31" t="s">
        <v>174</v>
      </c>
      <c r="C31">
        <v>40.5</v>
      </c>
    </row>
    <row r="32" spans="1:3" x14ac:dyDescent="0.25">
      <c r="A32" t="s">
        <v>175</v>
      </c>
      <c r="B32" t="s">
        <v>176</v>
      </c>
      <c r="C32">
        <v>40.5</v>
      </c>
    </row>
    <row r="33" spans="1:3" x14ac:dyDescent="0.25">
      <c r="A33" t="s">
        <v>175</v>
      </c>
      <c r="B33" t="s">
        <v>176</v>
      </c>
      <c r="C33">
        <v>40.5</v>
      </c>
    </row>
  </sheetData>
  <sortState xmlns:xlrd2="http://schemas.microsoft.com/office/spreadsheetml/2017/richdata2" ref="A2:C33">
    <sortCondition ref="A2:A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16A1-9C4E-4BB3-9011-1E964FE6F144}">
  <dimension ref="C2:AF24"/>
  <sheetViews>
    <sheetView workbookViewId="0">
      <selection activeCell="AE30" sqref="AE30"/>
    </sheetView>
  </sheetViews>
  <sheetFormatPr defaultRowHeight="15" x14ac:dyDescent="0.25"/>
  <cols>
    <col min="3" max="30" width="7" customWidth="1"/>
  </cols>
  <sheetData>
    <row r="2" spans="3:32" ht="25.5" x14ac:dyDescent="0.35">
      <c r="C2" s="1" t="s">
        <v>322</v>
      </c>
    </row>
    <row r="4" spans="3:32" ht="26.25" x14ac:dyDescent="0.4">
      <c r="C4" s="2"/>
      <c r="D4" s="3">
        <v>2</v>
      </c>
      <c r="E4" s="3"/>
      <c r="F4" s="3">
        <v>4</v>
      </c>
      <c r="G4" s="3"/>
      <c r="H4" s="3">
        <v>6</v>
      </c>
      <c r="I4" s="3"/>
      <c r="J4" s="3">
        <v>8</v>
      </c>
      <c r="K4" s="3"/>
      <c r="L4" s="3">
        <v>10</v>
      </c>
      <c r="M4" s="3"/>
      <c r="N4" s="3">
        <v>12</v>
      </c>
      <c r="O4" s="3"/>
      <c r="P4" s="4">
        <v>14</v>
      </c>
      <c r="Q4" s="4"/>
      <c r="R4" s="4">
        <v>16</v>
      </c>
      <c r="S4" s="4"/>
      <c r="T4" s="4">
        <v>18</v>
      </c>
      <c r="U4" s="4"/>
      <c r="V4" s="4">
        <v>20</v>
      </c>
      <c r="W4" s="4"/>
      <c r="X4" s="4">
        <v>22</v>
      </c>
      <c r="Y4" s="4"/>
      <c r="Z4" s="4">
        <v>24</v>
      </c>
      <c r="AA4" s="4"/>
      <c r="AB4" s="4">
        <v>26</v>
      </c>
      <c r="AC4" s="4"/>
      <c r="AD4" s="4"/>
      <c r="AE4" s="4"/>
      <c r="AF4" s="4"/>
    </row>
    <row r="5" spans="3:32" ht="26.25" x14ac:dyDescent="0.4">
      <c r="C5" s="2"/>
      <c r="D5" s="5" t="s">
        <v>178</v>
      </c>
      <c r="E5" s="3"/>
      <c r="F5" s="5" t="s">
        <v>178</v>
      </c>
      <c r="G5" s="3"/>
      <c r="H5" s="5" t="s">
        <v>178</v>
      </c>
      <c r="I5" s="3"/>
      <c r="J5" s="5" t="s">
        <v>178</v>
      </c>
      <c r="K5" s="3"/>
      <c r="L5" s="5" t="s">
        <v>178</v>
      </c>
      <c r="M5" s="3"/>
      <c r="N5" s="5" t="s">
        <v>178</v>
      </c>
      <c r="O5" s="3"/>
      <c r="P5" s="6" t="s">
        <v>178</v>
      </c>
      <c r="Q5" s="4"/>
      <c r="R5" s="6" t="s">
        <v>178</v>
      </c>
      <c r="S5" s="4"/>
      <c r="T5" s="6" t="s">
        <v>178</v>
      </c>
      <c r="U5" s="4"/>
      <c r="V5" s="6" t="s">
        <v>178</v>
      </c>
      <c r="W5" s="4"/>
      <c r="X5" s="6" t="s">
        <v>178</v>
      </c>
      <c r="Y5" s="4"/>
      <c r="Z5" s="6" t="s">
        <v>178</v>
      </c>
      <c r="AA5" s="4"/>
      <c r="AB5" s="6" t="s">
        <v>178</v>
      </c>
      <c r="AC5" s="4"/>
      <c r="AD5" s="6"/>
      <c r="AE5" s="4"/>
      <c r="AF5" s="6"/>
    </row>
    <row r="7" spans="3:32" x14ac:dyDescent="0.25">
      <c r="C7" s="14" t="s">
        <v>311</v>
      </c>
      <c r="D7" s="15">
        <f t="shared" ref="D7:AA7" si="0">D9+24</f>
        <v>168</v>
      </c>
      <c r="E7" s="15">
        <f t="shared" si="0"/>
        <v>167</v>
      </c>
      <c r="F7" s="15">
        <f t="shared" si="0"/>
        <v>166</v>
      </c>
      <c r="G7" s="15">
        <f t="shared" si="0"/>
        <v>165</v>
      </c>
      <c r="H7" s="15">
        <f t="shared" si="0"/>
        <v>164</v>
      </c>
      <c r="I7" s="15">
        <f t="shared" si="0"/>
        <v>163</v>
      </c>
      <c r="J7" s="15">
        <f t="shared" si="0"/>
        <v>162</v>
      </c>
      <c r="K7" s="15">
        <f t="shared" si="0"/>
        <v>161</v>
      </c>
      <c r="L7" s="15">
        <f t="shared" si="0"/>
        <v>160</v>
      </c>
      <c r="M7" s="15">
        <f t="shared" si="0"/>
        <v>159</v>
      </c>
      <c r="N7" s="15">
        <f t="shared" si="0"/>
        <v>158</v>
      </c>
      <c r="O7" s="15">
        <f t="shared" si="0"/>
        <v>157</v>
      </c>
      <c r="P7" s="16">
        <f t="shared" si="0"/>
        <v>335</v>
      </c>
      <c r="Q7" s="16">
        <f t="shared" si="0"/>
        <v>334</v>
      </c>
      <c r="R7" s="16">
        <f t="shared" si="0"/>
        <v>333</v>
      </c>
      <c r="S7" s="16">
        <f t="shared" si="0"/>
        <v>332</v>
      </c>
      <c r="T7" s="16">
        <f t="shared" si="0"/>
        <v>331</v>
      </c>
      <c r="U7" s="16">
        <f t="shared" si="0"/>
        <v>330</v>
      </c>
      <c r="V7" s="16">
        <f t="shared" si="0"/>
        <v>329</v>
      </c>
      <c r="W7" s="16">
        <f t="shared" si="0"/>
        <v>328</v>
      </c>
      <c r="X7" s="16">
        <f t="shared" si="0"/>
        <v>327</v>
      </c>
      <c r="Y7" s="16">
        <f t="shared" si="0"/>
        <v>326</v>
      </c>
      <c r="Z7" s="16">
        <f t="shared" si="0"/>
        <v>325</v>
      </c>
      <c r="AA7" s="16">
        <f t="shared" si="0"/>
        <v>324</v>
      </c>
      <c r="AB7" s="17">
        <v>14</v>
      </c>
      <c r="AC7" s="14" t="s">
        <v>310</v>
      </c>
    </row>
    <row r="8" spans="3:32" x14ac:dyDescent="0.25">
      <c r="C8" s="14" t="s">
        <v>305</v>
      </c>
      <c r="D8" s="15">
        <f t="shared" ref="D8:AA8" si="1">D10+24</f>
        <v>145</v>
      </c>
      <c r="E8" s="15">
        <f t="shared" si="1"/>
        <v>146</v>
      </c>
      <c r="F8" s="15">
        <f t="shared" si="1"/>
        <v>122</v>
      </c>
      <c r="G8" s="15">
        <f t="shared" si="1"/>
        <v>148</v>
      </c>
      <c r="H8" s="15">
        <f t="shared" si="1"/>
        <v>149</v>
      </c>
      <c r="I8" s="15">
        <f t="shared" si="1"/>
        <v>150</v>
      </c>
      <c r="J8" s="15">
        <f t="shared" si="1"/>
        <v>151</v>
      </c>
      <c r="K8" s="15">
        <f t="shared" si="1"/>
        <v>152</v>
      </c>
      <c r="L8" s="15">
        <f t="shared" si="1"/>
        <v>153</v>
      </c>
      <c r="M8" s="15">
        <f t="shared" si="1"/>
        <v>154</v>
      </c>
      <c r="N8" s="15">
        <f t="shared" si="1"/>
        <v>155</v>
      </c>
      <c r="O8" s="15">
        <f t="shared" si="1"/>
        <v>156</v>
      </c>
      <c r="P8" s="16">
        <f t="shared" si="1"/>
        <v>312</v>
      </c>
      <c r="Q8" s="16">
        <f t="shared" si="1"/>
        <v>313</v>
      </c>
      <c r="R8" s="16">
        <f t="shared" si="1"/>
        <v>314</v>
      </c>
      <c r="S8" s="16">
        <f t="shared" si="1"/>
        <v>315</v>
      </c>
      <c r="T8" s="16">
        <f t="shared" si="1"/>
        <v>316</v>
      </c>
      <c r="U8" s="16">
        <f t="shared" si="1"/>
        <v>317</v>
      </c>
      <c r="V8" s="16">
        <f t="shared" si="1"/>
        <v>318</v>
      </c>
      <c r="W8" s="16">
        <f t="shared" si="1"/>
        <v>319</v>
      </c>
      <c r="X8" s="16">
        <f t="shared" si="1"/>
        <v>320</v>
      </c>
      <c r="Y8" s="16">
        <f t="shared" si="1"/>
        <v>321</v>
      </c>
      <c r="Z8" s="16">
        <f t="shared" si="1"/>
        <v>322</v>
      </c>
      <c r="AA8" s="16">
        <f t="shared" si="1"/>
        <v>323</v>
      </c>
      <c r="AB8" s="17">
        <v>13</v>
      </c>
      <c r="AC8" s="14" t="s">
        <v>309</v>
      </c>
    </row>
    <row r="9" spans="3:32" x14ac:dyDescent="0.25">
      <c r="C9" s="14" t="s">
        <v>179</v>
      </c>
      <c r="D9" s="15">
        <f t="shared" ref="D9:AA9" si="2">D11+24</f>
        <v>144</v>
      </c>
      <c r="E9" s="15">
        <f t="shared" si="2"/>
        <v>143</v>
      </c>
      <c r="F9" s="15">
        <f t="shared" si="2"/>
        <v>142</v>
      </c>
      <c r="G9" s="15">
        <f t="shared" si="2"/>
        <v>141</v>
      </c>
      <c r="H9" s="15">
        <f t="shared" si="2"/>
        <v>140</v>
      </c>
      <c r="I9" s="15">
        <f t="shared" si="2"/>
        <v>139</v>
      </c>
      <c r="J9" s="15">
        <f t="shared" si="2"/>
        <v>138</v>
      </c>
      <c r="K9" s="15">
        <f t="shared" si="2"/>
        <v>137</v>
      </c>
      <c r="L9" s="15">
        <f t="shared" si="2"/>
        <v>136</v>
      </c>
      <c r="M9" s="15">
        <f t="shared" si="2"/>
        <v>135</v>
      </c>
      <c r="N9" s="15">
        <f t="shared" si="2"/>
        <v>134</v>
      </c>
      <c r="O9" s="15">
        <f t="shared" si="2"/>
        <v>133</v>
      </c>
      <c r="P9" s="16">
        <f t="shared" si="2"/>
        <v>311</v>
      </c>
      <c r="Q9" s="16">
        <f t="shared" si="2"/>
        <v>310</v>
      </c>
      <c r="R9" s="16">
        <f t="shared" si="2"/>
        <v>309</v>
      </c>
      <c r="S9" s="16">
        <f t="shared" si="2"/>
        <v>308</v>
      </c>
      <c r="T9" s="16">
        <f t="shared" si="2"/>
        <v>307</v>
      </c>
      <c r="U9" s="16">
        <f t="shared" si="2"/>
        <v>306</v>
      </c>
      <c r="V9" s="16">
        <f t="shared" si="2"/>
        <v>305</v>
      </c>
      <c r="W9" s="16">
        <f t="shared" si="2"/>
        <v>304</v>
      </c>
      <c r="X9" s="16">
        <f t="shared" si="2"/>
        <v>303</v>
      </c>
      <c r="Y9" s="16">
        <f t="shared" si="2"/>
        <v>302</v>
      </c>
      <c r="Z9" s="16">
        <f t="shared" si="2"/>
        <v>301</v>
      </c>
      <c r="AA9" s="16">
        <f t="shared" si="2"/>
        <v>300</v>
      </c>
      <c r="AB9" s="17">
        <v>12</v>
      </c>
      <c r="AC9" s="14" t="s">
        <v>308</v>
      </c>
    </row>
    <row r="10" spans="3:32" x14ac:dyDescent="0.25">
      <c r="C10" s="14" t="s">
        <v>180</v>
      </c>
      <c r="D10" s="18">
        <f t="shared" ref="D10:AA10" si="3">D12+24</f>
        <v>121</v>
      </c>
      <c r="E10" s="18">
        <f t="shared" si="3"/>
        <v>122</v>
      </c>
      <c r="F10" s="18">
        <f t="shared" si="3"/>
        <v>98</v>
      </c>
      <c r="G10" s="18">
        <f t="shared" si="3"/>
        <v>124</v>
      </c>
      <c r="H10" s="18">
        <f t="shared" si="3"/>
        <v>125</v>
      </c>
      <c r="I10" s="18">
        <f t="shared" si="3"/>
        <v>126</v>
      </c>
      <c r="J10" s="15">
        <f t="shared" si="3"/>
        <v>127</v>
      </c>
      <c r="K10" s="15">
        <f t="shared" si="3"/>
        <v>128</v>
      </c>
      <c r="L10" s="15">
        <f t="shared" si="3"/>
        <v>129</v>
      </c>
      <c r="M10" s="15">
        <f t="shared" si="3"/>
        <v>130</v>
      </c>
      <c r="N10" s="15">
        <f t="shared" si="3"/>
        <v>131</v>
      </c>
      <c r="O10" s="15">
        <f t="shared" si="3"/>
        <v>132</v>
      </c>
      <c r="P10" s="19">
        <f t="shared" si="3"/>
        <v>288</v>
      </c>
      <c r="Q10" s="19">
        <f t="shared" si="3"/>
        <v>289</v>
      </c>
      <c r="R10" s="19">
        <f t="shared" si="3"/>
        <v>290</v>
      </c>
      <c r="S10" s="19">
        <f t="shared" si="3"/>
        <v>291</v>
      </c>
      <c r="T10" s="19">
        <f t="shared" si="3"/>
        <v>292</v>
      </c>
      <c r="U10" s="19">
        <f t="shared" si="3"/>
        <v>293</v>
      </c>
      <c r="V10" s="16">
        <f t="shared" si="3"/>
        <v>294</v>
      </c>
      <c r="W10" s="16">
        <f t="shared" si="3"/>
        <v>295</v>
      </c>
      <c r="X10" s="16">
        <f t="shared" si="3"/>
        <v>296</v>
      </c>
      <c r="Y10" s="16">
        <f t="shared" si="3"/>
        <v>297</v>
      </c>
      <c r="Z10" s="16">
        <f t="shared" si="3"/>
        <v>298</v>
      </c>
      <c r="AA10" s="16">
        <f t="shared" si="3"/>
        <v>299</v>
      </c>
      <c r="AB10" s="17">
        <v>11</v>
      </c>
      <c r="AC10" s="14" t="s">
        <v>307</v>
      </c>
    </row>
    <row r="11" spans="3:32" x14ac:dyDescent="0.25">
      <c r="C11" s="14" t="s">
        <v>181</v>
      </c>
      <c r="D11" s="18">
        <f t="shared" ref="D11:AA11" si="4">D13+24</f>
        <v>120</v>
      </c>
      <c r="E11" s="18">
        <f t="shared" si="4"/>
        <v>119</v>
      </c>
      <c r="F11" s="18">
        <f t="shared" si="4"/>
        <v>118</v>
      </c>
      <c r="G11" s="18">
        <f t="shared" si="4"/>
        <v>117</v>
      </c>
      <c r="H11" s="18">
        <f t="shared" si="4"/>
        <v>116</v>
      </c>
      <c r="I11" s="18">
        <f t="shared" si="4"/>
        <v>115</v>
      </c>
      <c r="J11" s="18">
        <f t="shared" si="4"/>
        <v>114</v>
      </c>
      <c r="K11" s="18">
        <f t="shared" si="4"/>
        <v>113</v>
      </c>
      <c r="L11" s="18">
        <f t="shared" si="4"/>
        <v>112</v>
      </c>
      <c r="M11" s="18">
        <f t="shared" si="4"/>
        <v>111</v>
      </c>
      <c r="N11" s="18">
        <f t="shared" si="4"/>
        <v>110</v>
      </c>
      <c r="O11" s="18">
        <f t="shared" si="4"/>
        <v>109</v>
      </c>
      <c r="P11" s="19">
        <f t="shared" si="4"/>
        <v>287</v>
      </c>
      <c r="Q11" s="19">
        <f t="shared" si="4"/>
        <v>286</v>
      </c>
      <c r="R11" s="19">
        <f t="shared" si="4"/>
        <v>285</v>
      </c>
      <c r="S11" s="19">
        <f t="shared" si="4"/>
        <v>284</v>
      </c>
      <c r="T11" s="19">
        <f t="shared" si="4"/>
        <v>283</v>
      </c>
      <c r="U11" s="19">
        <f t="shared" si="4"/>
        <v>282</v>
      </c>
      <c r="V11" s="19">
        <f t="shared" si="4"/>
        <v>281</v>
      </c>
      <c r="W11" s="19">
        <f t="shared" si="4"/>
        <v>280</v>
      </c>
      <c r="X11" s="19">
        <f t="shared" si="4"/>
        <v>279</v>
      </c>
      <c r="Y11" s="19">
        <f t="shared" si="4"/>
        <v>278</v>
      </c>
      <c r="Z11" s="19">
        <f t="shared" si="4"/>
        <v>277</v>
      </c>
      <c r="AA11" s="19">
        <f t="shared" si="4"/>
        <v>276</v>
      </c>
      <c r="AB11" s="17">
        <v>10</v>
      </c>
      <c r="AC11" s="14" t="s">
        <v>306</v>
      </c>
    </row>
    <row r="12" spans="3:32" x14ac:dyDescent="0.25">
      <c r="C12" s="14" t="s">
        <v>182</v>
      </c>
      <c r="D12" s="18">
        <f t="shared" ref="D12:AA12" si="5">D14+24</f>
        <v>97</v>
      </c>
      <c r="E12" s="18">
        <f t="shared" si="5"/>
        <v>98</v>
      </c>
      <c r="F12" s="18">
        <f t="shared" si="5"/>
        <v>74</v>
      </c>
      <c r="G12" s="18">
        <f t="shared" si="5"/>
        <v>100</v>
      </c>
      <c r="H12" s="18">
        <f t="shared" si="5"/>
        <v>101</v>
      </c>
      <c r="I12" s="18">
        <f t="shared" si="5"/>
        <v>102</v>
      </c>
      <c r="J12" s="18">
        <f t="shared" si="5"/>
        <v>103</v>
      </c>
      <c r="K12" s="18">
        <f t="shared" si="5"/>
        <v>104</v>
      </c>
      <c r="L12" s="18">
        <f t="shared" si="5"/>
        <v>105</v>
      </c>
      <c r="M12" s="18">
        <f t="shared" si="5"/>
        <v>106</v>
      </c>
      <c r="N12" s="18">
        <f t="shared" si="5"/>
        <v>107</v>
      </c>
      <c r="O12" s="18">
        <f t="shared" si="5"/>
        <v>108</v>
      </c>
      <c r="P12" s="19">
        <f>P14+24</f>
        <v>264</v>
      </c>
      <c r="Q12" s="19">
        <f t="shared" si="5"/>
        <v>265</v>
      </c>
      <c r="R12" s="19">
        <f t="shared" si="5"/>
        <v>266</v>
      </c>
      <c r="S12" s="19">
        <f t="shared" si="5"/>
        <v>267</v>
      </c>
      <c r="T12" s="19">
        <f t="shared" si="5"/>
        <v>268</v>
      </c>
      <c r="U12" s="19">
        <f t="shared" si="5"/>
        <v>269</v>
      </c>
      <c r="V12" s="19">
        <f t="shared" si="5"/>
        <v>270</v>
      </c>
      <c r="W12" s="19">
        <f t="shared" si="5"/>
        <v>271</v>
      </c>
      <c r="X12" s="19">
        <f t="shared" si="5"/>
        <v>272</v>
      </c>
      <c r="Y12" s="19">
        <f t="shared" si="5"/>
        <v>273</v>
      </c>
      <c r="Z12" s="19">
        <f t="shared" si="5"/>
        <v>274</v>
      </c>
      <c r="AA12" s="19">
        <f t="shared" si="5"/>
        <v>275</v>
      </c>
      <c r="AB12" s="17">
        <v>9</v>
      </c>
      <c r="AC12" s="14" t="s">
        <v>320</v>
      </c>
    </row>
    <row r="13" spans="3:32" x14ac:dyDescent="0.25">
      <c r="C13" s="14" t="s">
        <v>183</v>
      </c>
      <c r="D13" s="18">
        <f>D15+24</f>
        <v>96</v>
      </c>
      <c r="E13" s="18">
        <f t="shared" ref="E13:AA13" si="6">E15+24</f>
        <v>95</v>
      </c>
      <c r="F13" s="18">
        <f t="shared" si="6"/>
        <v>94</v>
      </c>
      <c r="G13" s="18">
        <f t="shared" si="6"/>
        <v>93</v>
      </c>
      <c r="H13" s="18">
        <f t="shared" si="6"/>
        <v>92</v>
      </c>
      <c r="I13" s="18">
        <f t="shared" si="6"/>
        <v>91</v>
      </c>
      <c r="J13" s="18">
        <f t="shared" si="6"/>
        <v>90</v>
      </c>
      <c r="K13" s="18">
        <f t="shared" si="6"/>
        <v>89</v>
      </c>
      <c r="L13" s="18">
        <f t="shared" si="6"/>
        <v>88</v>
      </c>
      <c r="M13" s="18">
        <f t="shared" si="6"/>
        <v>87</v>
      </c>
      <c r="N13" s="18">
        <f t="shared" si="6"/>
        <v>86</v>
      </c>
      <c r="O13" s="18">
        <f t="shared" si="6"/>
        <v>85</v>
      </c>
      <c r="P13" s="19">
        <f t="shared" si="6"/>
        <v>263</v>
      </c>
      <c r="Q13" s="19">
        <f t="shared" si="6"/>
        <v>262</v>
      </c>
      <c r="R13" s="19">
        <f t="shared" si="6"/>
        <v>261</v>
      </c>
      <c r="S13" s="19">
        <f t="shared" si="6"/>
        <v>260</v>
      </c>
      <c r="T13" s="19">
        <f t="shared" si="6"/>
        <v>259</v>
      </c>
      <c r="U13" s="19">
        <f t="shared" si="6"/>
        <v>258</v>
      </c>
      <c r="V13" s="19">
        <f t="shared" si="6"/>
        <v>257</v>
      </c>
      <c r="W13" s="19">
        <f t="shared" si="6"/>
        <v>256</v>
      </c>
      <c r="X13" s="19">
        <f t="shared" si="6"/>
        <v>255</v>
      </c>
      <c r="Y13" s="19">
        <f t="shared" si="6"/>
        <v>254</v>
      </c>
      <c r="Z13" s="19">
        <f t="shared" si="6"/>
        <v>253</v>
      </c>
      <c r="AA13" s="19">
        <f t="shared" si="6"/>
        <v>252</v>
      </c>
      <c r="AB13" s="17">
        <v>8</v>
      </c>
      <c r="AC13" s="14" t="s">
        <v>319</v>
      </c>
    </row>
    <row r="14" spans="3:32" x14ac:dyDescent="0.25">
      <c r="C14" s="14" t="s">
        <v>184</v>
      </c>
      <c r="D14" s="15">
        <f t="shared" ref="D14:AA14" si="7">D16+24</f>
        <v>73</v>
      </c>
      <c r="E14" s="15">
        <f t="shared" si="7"/>
        <v>74</v>
      </c>
      <c r="F14" s="15">
        <f t="shared" si="7"/>
        <v>50</v>
      </c>
      <c r="G14" s="15">
        <f t="shared" si="7"/>
        <v>76</v>
      </c>
      <c r="H14" s="15">
        <f t="shared" si="7"/>
        <v>77</v>
      </c>
      <c r="I14" s="15">
        <f t="shared" si="7"/>
        <v>78</v>
      </c>
      <c r="J14" s="15">
        <f t="shared" si="7"/>
        <v>79</v>
      </c>
      <c r="K14" s="15">
        <f t="shared" si="7"/>
        <v>80</v>
      </c>
      <c r="L14" s="15">
        <f t="shared" si="7"/>
        <v>81</v>
      </c>
      <c r="M14" s="15">
        <f t="shared" si="7"/>
        <v>82</v>
      </c>
      <c r="N14" s="15">
        <f t="shared" si="7"/>
        <v>83</v>
      </c>
      <c r="O14" s="15">
        <f t="shared" si="7"/>
        <v>84</v>
      </c>
      <c r="P14" s="16">
        <f t="shared" si="7"/>
        <v>240</v>
      </c>
      <c r="Q14" s="16">
        <f t="shared" si="7"/>
        <v>241</v>
      </c>
      <c r="R14" s="16">
        <f t="shared" si="7"/>
        <v>242</v>
      </c>
      <c r="S14" s="16">
        <f t="shared" si="7"/>
        <v>243</v>
      </c>
      <c r="T14" s="16">
        <f t="shared" si="7"/>
        <v>244</v>
      </c>
      <c r="U14" s="16">
        <f t="shared" si="7"/>
        <v>245</v>
      </c>
      <c r="V14" s="16">
        <f t="shared" si="7"/>
        <v>246</v>
      </c>
      <c r="W14" s="16">
        <f t="shared" si="7"/>
        <v>247</v>
      </c>
      <c r="X14" s="16">
        <f t="shared" si="7"/>
        <v>248</v>
      </c>
      <c r="Y14" s="16">
        <f t="shared" si="7"/>
        <v>249</v>
      </c>
      <c r="Z14" s="16">
        <f t="shared" si="7"/>
        <v>250</v>
      </c>
      <c r="AA14" s="16">
        <f t="shared" si="7"/>
        <v>251</v>
      </c>
      <c r="AB14" s="17">
        <v>7</v>
      </c>
      <c r="AC14" s="14" t="s">
        <v>318</v>
      </c>
    </row>
    <row r="15" spans="3:32" x14ac:dyDescent="0.25">
      <c r="C15" s="14" t="s">
        <v>185</v>
      </c>
      <c r="D15" s="15">
        <f t="shared" ref="D15:AA15" si="8">D17+24</f>
        <v>72</v>
      </c>
      <c r="E15" s="15">
        <f t="shared" si="8"/>
        <v>71</v>
      </c>
      <c r="F15" s="15">
        <f t="shared" si="8"/>
        <v>70</v>
      </c>
      <c r="G15" s="15">
        <f t="shared" si="8"/>
        <v>69</v>
      </c>
      <c r="H15" s="15">
        <f t="shared" si="8"/>
        <v>68</v>
      </c>
      <c r="I15" s="15">
        <f t="shared" si="8"/>
        <v>67</v>
      </c>
      <c r="J15" s="15">
        <f t="shared" si="8"/>
        <v>66</v>
      </c>
      <c r="K15" s="15">
        <f t="shared" si="8"/>
        <v>65</v>
      </c>
      <c r="L15" s="15">
        <f t="shared" si="8"/>
        <v>64</v>
      </c>
      <c r="M15" s="15">
        <f t="shared" si="8"/>
        <v>63</v>
      </c>
      <c r="N15" s="15">
        <f t="shared" si="8"/>
        <v>62</v>
      </c>
      <c r="O15" s="15">
        <f t="shared" si="8"/>
        <v>61</v>
      </c>
      <c r="P15" s="16">
        <f t="shared" si="8"/>
        <v>239</v>
      </c>
      <c r="Q15" s="16">
        <f t="shared" si="8"/>
        <v>238</v>
      </c>
      <c r="R15" s="16">
        <f t="shared" si="8"/>
        <v>237</v>
      </c>
      <c r="S15" s="16">
        <f t="shared" si="8"/>
        <v>236</v>
      </c>
      <c r="T15" s="16">
        <f t="shared" si="8"/>
        <v>235</v>
      </c>
      <c r="U15" s="16">
        <f t="shared" si="8"/>
        <v>234</v>
      </c>
      <c r="V15" s="16">
        <f t="shared" si="8"/>
        <v>233</v>
      </c>
      <c r="W15" s="16">
        <f t="shared" si="8"/>
        <v>232</v>
      </c>
      <c r="X15" s="16">
        <f t="shared" si="8"/>
        <v>231</v>
      </c>
      <c r="Y15" s="16">
        <f t="shared" si="8"/>
        <v>230</v>
      </c>
      <c r="Z15" s="16">
        <f t="shared" si="8"/>
        <v>229</v>
      </c>
      <c r="AA15" s="16">
        <f t="shared" si="8"/>
        <v>228</v>
      </c>
      <c r="AB15" s="17">
        <v>6</v>
      </c>
      <c r="AC15" s="14" t="s">
        <v>317</v>
      </c>
    </row>
    <row r="16" spans="3:32" x14ac:dyDescent="0.25">
      <c r="C16" s="14" t="s">
        <v>186</v>
      </c>
      <c r="D16" s="15">
        <f>D18+24</f>
        <v>49</v>
      </c>
      <c r="E16" s="15">
        <f t="shared" ref="E16:AA16" si="9">E18+24</f>
        <v>50</v>
      </c>
      <c r="F16" s="15">
        <f t="shared" si="9"/>
        <v>26</v>
      </c>
      <c r="G16" s="15">
        <f t="shared" si="9"/>
        <v>52</v>
      </c>
      <c r="H16" s="15">
        <f t="shared" si="9"/>
        <v>53</v>
      </c>
      <c r="I16" s="15">
        <f t="shared" si="9"/>
        <v>54</v>
      </c>
      <c r="J16" s="15">
        <f t="shared" si="9"/>
        <v>55</v>
      </c>
      <c r="K16" s="15">
        <f t="shared" si="9"/>
        <v>56</v>
      </c>
      <c r="L16" s="15">
        <f t="shared" si="9"/>
        <v>57</v>
      </c>
      <c r="M16" s="15">
        <f t="shared" si="9"/>
        <v>58</v>
      </c>
      <c r="N16" s="15">
        <f t="shared" si="9"/>
        <v>59</v>
      </c>
      <c r="O16" s="15">
        <f t="shared" si="9"/>
        <v>60</v>
      </c>
      <c r="P16" s="16">
        <f t="shared" si="9"/>
        <v>216</v>
      </c>
      <c r="Q16" s="16">
        <f t="shared" si="9"/>
        <v>217</v>
      </c>
      <c r="R16" s="16">
        <f t="shared" si="9"/>
        <v>218</v>
      </c>
      <c r="S16" s="16">
        <f t="shared" si="9"/>
        <v>219</v>
      </c>
      <c r="T16" s="16">
        <f t="shared" si="9"/>
        <v>220</v>
      </c>
      <c r="U16" s="16">
        <f t="shared" si="9"/>
        <v>221</v>
      </c>
      <c r="V16" s="16">
        <f t="shared" si="9"/>
        <v>222</v>
      </c>
      <c r="W16" s="16">
        <f t="shared" si="9"/>
        <v>223</v>
      </c>
      <c r="X16" s="16">
        <f t="shared" si="9"/>
        <v>224</v>
      </c>
      <c r="Y16" s="16">
        <f t="shared" si="9"/>
        <v>225</v>
      </c>
      <c r="Z16" s="16">
        <f t="shared" si="9"/>
        <v>226</v>
      </c>
      <c r="AA16" s="16">
        <f t="shared" si="9"/>
        <v>227</v>
      </c>
      <c r="AB16" s="17">
        <v>5</v>
      </c>
      <c r="AC16" s="14" t="s">
        <v>316</v>
      </c>
    </row>
    <row r="17" spans="3:32" x14ac:dyDescent="0.25">
      <c r="C17" s="14" t="s">
        <v>187</v>
      </c>
      <c r="D17" s="15">
        <f t="shared" ref="D17:H17" si="10">D19+24</f>
        <v>48</v>
      </c>
      <c r="E17" s="15">
        <f t="shared" si="10"/>
        <v>47</v>
      </c>
      <c r="F17" s="15">
        <f t="shared" si="10"/>
        <v>46</v>
      </c>
      <c r="G17" s="15">
        <f t="shared" si="10"/>
        <v>45</v>
      </c>
      <c r="H17" s="15">
        <f t="shared" si="10"/>
        <v>44</v>
      </c>
      <c r="I17" s="15">
        <f>I19+24</f>
        <v>43</v>
      </c>
      <c r="J17" s="18">
        <v>42</v>
      </c>
      <c r="K17" s="18">
        <v>41</v>
      </c>
      <c r="L17" s="18">
        <v>40</v>
      </c>
      <c r="M17" s="18">
        <v>39</v>
      </c>
      <c r="N17" s="18">
        <v>38</v>
      </c>
      <c r="O17" s="18">
        <v>37</v>
      </c>
      <c r="P17" s="16">
        <f>P19+24</f>
        <v>215</v>
      </c>
      <c r="Q17" s="16">
        <f t="shared" ref="Q17:U17" si="11">Q19+24</f>
        <v>214</v>
      </c>
      <c r="R17" s="16">
        <f t="shared" si="11"/>
        <v>213</v>
      </c>
      <c r="S17" s="16">
        <f t="shared" si="11"/>
        <v>212</v>
      </c>
      <c r="T17" s="16">
        <f t="shared" si="11"/>
        <v>211</v>
      </c>
      <c r="U17" s="16">
        <f t="shared" si="11"/>
        <v>210</v>
      </c>
      <c r="V17" s="19">
        <f t="shared" ref="V17:AA17" si="12">V19+24</f>
        <v>209</v>
      </c>
      <c r="W17" s="19">
        <f t="shared" si="12"/>
        <v>208</v>
      </c>
      <c r="X17" s="19">
        <f t="shared" si="12"/>
        <v>207</v>
      </c>
      <c r="Y17" s="19">
        <f t="shared" si="12"/>
        <v>206</v>
      </c>
      <c r="Z17" s="19">
        <f t="shared" si="12"/>
        <v>205</v>
      </c>
      <c r="AA17" s="19">
        <f t="shared" si="12"/>
        <v>204</v>
      </c>
      <c r="AB17" s="17">
        <v>4</v>
      </c>
      <c r="AC17" s="14" t="s">
        <v>315</v>
      </c>
    </row>
    <row r="18" spans="3:32" x14ac:dyDescent="0.25">
      <c r="C18" s="14" t="s">
        <v>188</v>
      </c>
      <c r="D18" s="18">
        <v>25</v>
      </c>
      <c r="E18" s="18">
        <v>26</v>
      </c>
      <c r="F18" s="18">
        <v>2</v>
      </c>
      <c r="G18" s="18">
        <v>28</v>
      </c>
      <c r="H18" s="18">
        <v>29</v>
      </c>
      <c r="I18" s="18">
        <v>30</v>
      </c>
      <c r="J18" s="18">
        <v>31</v>
      </c>
      <c r="K18" s="18">
        <v>32</v>
      </c>
      <c r="L18" s="18">
        <v>33</v>
      </c>
      <c r="M18" s="18">
        <v>34</v>
      </c>
      <c r="N18" s="18">
        <v>35</v>
      </c>
      <c r="O18" s="18">
        <v>36</v>
      </c>
      <c r="P18" s="19">
        <f>P20+24</f>
        <v>192</v>
      </c>
      <c r="Q18" s="19">
        <f t="shared" ref="Q18:AA18" si="13">Q20+24</f>
        <v>193</v>
      </c>
      <c r="R18" s="19">
        <f t="shared" si="13"/>
        <v>194</v>
      </c>
      <c r="S18" s="19">
        <f t="shared" si="13"/>
        <v>195</v>
      </c>
      <c r="T18" s="19">
        <f t="shared" si="13"/>
        <v>196</v>
      </c>
      <c r="U18" s="19">
        <f t="shared" si="13"/>
        <v>197</v>
      </c>
      <c r="V18" s="19">
        <f t="shared" si="13"/>
        <v>198</v>
      </c>
      <c r="W18" s="19">
        <f t="shared" si="13"/>
        <v>199</v>
      </c>
      <c r="X18" s="19">
        <f t="shared" si="13"/>
        <v>200</v>
      </c>
      <c r="Y18" s="19">
        <f t="shared" si="13"/>
        <v>201</v>
      </c>
      <c r="Z18" s="19">
        <f t="shared" si="13"/>
        <v>202</v>
      </c>
      <c r="AA18" s="19">
        <f t="shared" si="13"/>
        <v>203</v>
      </c>
      <c r="AB18" s="17">
        <v>3</v>
      </c>
      <c r="AC18" s="14" t="s">
        <v>314</v>
      </c>
    </row>
    <row r="19" spans="3:32" x14ac:dyDescent="0.25">
      <c r="C19" s="14" t="s">
        <v>189</v>
      </c>
      <c r="D19" s="18">
        <v>24</v>
      </c>
      <c r="E19" s="18">
        <v>23</v>
      </c>
      <c r="F19" s="18">
        <v>22</v>
      </c>
      <c r="G19" s="18">
        <v>21</v>
      </c>
      <c r="H19" s="18">
        <v>20</v>
      </c>
      <c r="I19" s="18">
        <v>19</v>
      </c>
      <c r="J19" s="18">
        <v>18</v>
      </c>
      <c r="K19" s="18">
        <v>17</v>
      </c>
      <c r="L19" s="18">
        <v>16</v>
      </c>
      <c r="M19" s="18">
        <v>15</v>
      </c>
      <c r="N19" s="18">
        <v>14</v>
      </c>
      <c r="O19" s="18">
        <v>13</v>
      </c>
      <c r="P19" s="19">
        <v>191</v>
      </c>
      <c r="Q19" s="19">
        <v>190</v>
      </c>
      <c r="R19" s="19">
        <v>189</v>
      </c>
      <c r="S19" s="19">
        <v>188</v>
      </c>
      <c r="T19" s="19">
        <v>187</v>
      </c>
      <c r="U19" s="19">
        <v>186</v>
      </c>
      <c r="V19" s="19">
        <v>185</v>
      </c>
      <c r="W19" s="19">
        <v>184</v>
      </c>
      <c r="X19" s="19">
        <v>183</v>
      </c>
      <c r="Y19" s="19">
        <v>182</v>
      </c>
      <c r="Z19" s="19">
        <v>181</v>
      </c>
      <c r="AA19" s="19">
        <v>180</v>
      </c>
      <c r="AB19" s="17">
        <v>2</v>
      </c>
      <c r="AC19" s="14" t="s">
        <v>313</v>
      </c>
    </row>
    <row r="20" spans="3:32" x14ac:dyDescent="0.25">
      <c r="C20" s="14" t="s">
        <v>190</v>
      </c>
      <c r="D20" s="18">
        <v>1</v>
      </c>
      <c r="E20" s="18">
        <v>2</v>
      </c>
      <c r="F20" s="18">
        <v>3</v>
      </c>
      <c r="G20" s="18">
        <v>4</v>
      </c>
      <c r="H20" s="18">
        <v>5</v>
      </c>
      <c r="I20" s="18">
        <v>6</v>
      </c>
      <c r="J20" s="18">
        <v>7</v>
      </c>
      <c r="K20" s="18">
        <v>8</v>
      </c>
      <c r="L20" s="18">
        <v>9</v>
      </c>
      <c r="M20" s="18">
        <v>10</v>
      </c>
      <c r="N20" s="18">
        <v>11</v>
      </c>
      <c r="O20" s="18">
        <v>12</v>
      </c>
      <c r="P20" s="19">
        <v>168</v>
      </c>
      <c r="Q20" s="19">
        <v>169</v>
      </c>
      <c r="R20" s="19">
        <v>170</v>
      </c>
      <c r="S20" s="19">
        <v>171</v>
      </c>
      <c r="T20" s="19">
        <v>172</v>
      </c>
      <c r="U20" s="19">
        <v>173</v>
      </c>
      <c r="V20" s="19">
        <v>174</v>
      </c>
      <c r="W20" s="19">
        <v>175</v>
      </c>
      <c r="X20" s="19">
        <v>176</v>
      </c>
      <c r="Y20" s="19">
        <v>177</v>
      </c>
      <c r="Z20" s="19">
        <v>178</v>
      </c>
      <c r="AA20" s="19">
        <v>179</v>
      </c>
      <c r="AB20" s="17">
        <v>1</v>
      </c>
      <c r="AC20" s="14" t="s">
        <v>312</v>
      </c>
    </row>
    <row r="23" spans="3:32" ht="26.25" x14ac:dyDescent="0.4">
      <c r="C23" s="5" t="s">
        <v>191</v>
      </c>
      <c r="D23" s="3"/>
      <c r="E23" s="5" t="s">
        <v>191</v>
      </c>
      <c r="F23" s="3"/>
      <c r="G23" s="5" t="s">
        <v>191</v>
      </c>
      <c r="H23" s="3"/>
      <c r="I23" s="5" t="s">
        <v>191</v>
      </c>
      <c r="J23" s="3"/>
      <c r="K23" s="5" t="s">
        <v>191</v>
      </c>
      <c r="L23" s="3"/>
      <c r="M23" s="5" t="s">
        <v>191</v>
      </c>
      <c r="N23" s="3"/>
      <c r="O23" s="5" t="s">
        <v>191</v>
      </c>
      <c r="P23" s="4"/>
      <c r="Q23" s="6" t="s">
        <v>191</v>
      </c>
      <c r="R23" s="4"/>
      <c r="S23" s="6" t="s">
        <v>191</v>
      </c>
      <c r="T23" s="4"/>
      <c r="U23" s="6" t="s">
        <v>191</v>
      </c>
      <c r="V23" s="4"/>
      <c r="W23" s="6" t="s">
        <v>191</v>
      </c>
      <c r="X23" s="4"/>
      <c r="Y23" s="6" t="s">
        <v>191</v>
      </c>
      <c r="Z23" s="4"/>
      <c r="AA23" s="6" t="s">
        <v>191</v>
      </c>
      <c r="AB23" s="4"/>
      <c r="AC23" s="6" t="s">
        <v>191</v>
      </c>
      <c r="AD23" s="4"/>
      <c r="AE23" s="6"/>
      <c r="AF23" s="7"/>
    </row>
    <row r="24" spans="3:32" ht="26.25" x14ac:dyDescent="0.4">
      <c r="C24" s="3">
        <v>1</v>
      </c>
      <c r="D24" s="3"/>
      <c r="E24" s="3">
        <v>3</v>
      </c>
      <c r="F24" s="3"/>
      <c r="G24" s="3">
        <v>5</v>
      </c>
      <c r="H24" s="3"/>
      <c r="I24" s="3">
        <v>7</v>
      </c>
      <c r="J24" s="3"/>
      <c r="K24" s="3">
        <v>9</v>
      </c>
      <c r="L24" s="3"/>
      <c r="M24" s="3">
        <v>11</v>
      </c>
      <c r="N24" s="3"/>
      <c r="O24" s="3">
        <v>13</v>
      </c>
      <c r="P24" s="4"/>
      <c r="Q24" s="4">
        <v>15</v>
      </c>
      <c r="R24" s="4"/>
      <c r="S24" s="4">
        <v>17</v>
      </c>
      <c r="T24" s="4"/>
      <c r="U24" s="4">
        <v>19</v>
      </c>
      <c r="V24" s="4"/>
      <c r="W24" s="4">
        <v>21</v>
      </c>
      <c r="X24" s="4"/>
      <c r="Y24" s="4">
        <v>23</v>
      </c>
      <c r="Z24" s="4"/>
      <c r="AA24" s="4">
        <v>25</v>
      </c>
      <c r="AB24" s="4"/>
      <c r="AC24" s="4">
        <v>27</v>
      </c>
      <c r="AD24" s="4"/>
      <c r="AE24" s="4"/>
      <c r="AF2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82AD-1F8B-4032-B388-AB87E57B275B}">
  <dimension ref="A1:S97"/>
  <sheetViews>
    <sheetView tabSelected="1" topLeftCell="A28" zoomScale="90" zoomScaleNormal="90" workbookViewId="0">
      <selection activeCell="E43" sqref="E43:E65"/>
    </sheetView>
  </sheetViews>
  <sheetFormatPr defaultRowHeight="15" x14ac:dyDescent="0.25"/>
  <cols>
    <col min="1" max="1" width="29.42578125" bestFit="1" customWidth="1"/>
    <col min="2" max="2" width="30.28515625" bestFit="1" customWidth="1"/>
    <col min="3" max="3" width="27" bestFit="1" customWidth="1"/>
    <col min="4" max="4" width="12.42578125" bestFit="1" customWidth="1"/>
    <col min="5" max="5" width="12.42578125" customWidth="1"/>
    <col min="8" max="8" width="29.5703125" bestFit="1" customWidth="1"/>
    <col min="9" max="9" width="42.85546875" bestFit="1" customWidth="1"/>
    <col min="10" max="10" width="27" bestFit="1" customWidth="1"/>
    <col min="11" max="11" width="30.28515625" bestFit="1" customWidth="1"/>
    <col min="12" max="12" width="51.28515625" bestFit="1" customWidth="1"/>
    <col min="13" max="13" width="52.42578125" bestFit="1" customWidth="1"/>
    <col min="14" max="14" width="24.140625" bestFit="1" customWidth="1"/>
    <col min="15" max="15" width="47.7109375" bestFit="1" customWidth="1"/>
    <col min="16" max="16" width="17.42578125" bestFit="1" customWidth="1"/>
    <col min="17" max="17" width="27.85546875" bestFit="1" customWidth="1"/>
    <col min="18" max="18" width="5.7109375" bestFit="1" customWidth="1"/>
    <col min="19" max="19" width="21.140625" bestFit="1" customWidth="1"/>
  </cols>
  <sheetData>
    <row r="1" spans="1:19" x14ac:dyDescent="0.25">
      <c r="A1" t="s">
        <v>1</v>
      </c>
      <c r="B1" t="s">
        <v>2</v>
      </c>
      <c r="C1" t="s">
        <v>192</v>
      </c>
      <c r="D1" t="s">
        <v>323</v>
      </c>
      <c r="H1" t="s">
        <v>1</v>
      </c>
      <c r="I1" t="s">
        <v>0</v>
      </c>
      <c r="J1" t="s">
        <v>192</v>
      </c>
      <c r="K1" t="s">
        <v>2</v>
      </c>
      <c r="L1" t="s">
        <v>325</v>
      </c>
      <c r="M1" t="s">
        <v>326</v>
      </c>
      <c r="N1" t="s">
        <v>327</v>
      </c>
      <c r="O1" t="s">
        <v>328</v>
      </c>
      <c r="P1" t="s">
        <v>329</v>
      </c>
      <c r="Q1" t="s">
        <v>330</v>
      </c>
      <c r="R1" t="s">
        <v>331</v>
      </c>
      <c r="S1" t="s">
        <v>332</v>
      </c>
    </row>
    <row r="2" spans="1:19" x14ac:dyDescent="0.25">
      <c r="A2" t="s">
        <v>193</v>
      </c>
      <c r="B2">
        <v>0</v>
      </c>
      <c r="C2">
        <v>0</v>
      </c>
      <c r="H2" t="s">
        <v>193</v>
      </c>
      <c r="I2" t="s">
        <v>338</v>
      </c>
      <c r="J2">
        <v>0</v>
      </c>
      <c r="K2">
        <v>0</v>
      </c>
      <c r="L2" t="s">
        <v>339</v>
      </c>
      <c r="M2" t="s">
        <v>146</v>
      </c>
      <c r="N2" t="s">
        <v>146</v>
      </c>
      <c r="O2" t="s">
        <v>340</v>
      </c>
      <c r="P2" t="s">
        <v>146</v>
      </c>
      <c r="Q2" t="s">
        <v>146</v>
      </c>
      <c r="R2" t="s">
        <v>146</v>
      </c>
      <c r="S2" t="s">
        <v>341</v>
      </c>
    </row>
    <row r="3" spans="1:19" x14ac:dyDescent="0.25">
      <c r="A3" t="s">
        <v>195</v>
      </c>
      <c r="B3">
        <v>0</v>
      </c>
      <c r="C3">
        <v>0</v>
      </c>
      <c r="H3" t="s">
        <v>195</v>
      </c>
      <c r="I3" t="s">
        <v>345</v>
      </c>
      <c r="J3">
        <v>0</v>
      </c>
      <c r="K3">
        <v>0</v>
      </c>
      <c r="L3" t="s">
        <v>346</v>
      </c>
      <c r="M3" t="s">
        <v>347</v>
      </c>
      <c r="N3" t="s">
        <v>348</v>
      </c>
      <c r="O3" t="s">
        <v>340</v>
      </c>
      <c r="P3">
        <v>109.7</v>
      </c>
      <c r="Q3" t="s">
        <v>349</v>
      </c>
      <c r="R3">
        <v>314</v>
      </c>
      <c r="S3" t="s">
        <v>341</v>
      </c>
    </row>
    <row r="4" spans="1:19" x14ac:dyDescent="0.25">
      <c r="A4" t="s">
        <v>212</v>
      </c>
      <c r="B4">
        <v>0</v>
      </c>
      <c r="C4">
        <v>0</v>
      </c>
      <c r="H4" t="s">
        <v>212</v>
      </c>
      <c r="I4" t="s">
        <v>352</v>
      </c>
      <c r="J4">
        <v>0</v>
      </c>
      <c r="K4">
        <v>0</v>
      </c>
      <c r="L4" t="s">
        <v>353</v>
      </c>
      <c r="M4" t="s">
        <v>354</v>
      </c>
      <c r="N4" t="s">
        <v>355</v>
      </c>
      <c r="O4" t="s">
        <v>340</v>
      </c>
      <c r="P4">
        <v>108.7</v>
      </c>
      <c r="Q4" t="s">
        <v>356</v>
      </c>
      <c r="R4">
        <v>358</v>
      </c>
      <c r="S4" t="s">
        <v>357</v>
      </c>
    </row>
    <row r="5" spans="1:19" x14ac:dyDescent="0.25">
      <c r="A5" t="s">
        <v>239</v>
      </c>
      <c r="B5">
        <v>0</v>
      </c>
      <c r="C5">
        <v>10</v>
      </c>
      <c r="H5" t="s">
        <v>239</v>
      </c>
      <c r="I5" t="s">
        <v>360</v>
      </c>
      <c r="J5">
        <v>10</v>
      </c>
      <c r="K5">
        <v>0</v>
      </c>
      <c r="L5" t="s">
        <v>361</v>
      </c>
      <c r="M5" t="s">
        <v>146</v>
      </c>
      <c r="N5" t="s">
        <v>146</v>
      </c>
      <c r="O5" t="s">
        <v>362</v>
      </c>
      <c r="P5" t="s">
        <v>146</v>
      </c>
      <c r="Q5" t="s">
        <v>146</v>
      </c>
      <c r="R5" t="s">
        <v>146</v>
      </c>
      <c r="S5" t="s">
        <v>341</v>
      </c>
    </row>
    <row r="6" spans="1:19" x14ac:dyDescent="0.25">
      <c r="A6" t="s">
        <v>41</v>
      </c>
      <c r="B6">
        <v>0</v>
      </c>
      <c r="C6">
        <v>0</v>
      </c>
      <c r="H6" t="s">
        <v>41</v>
      </c>
      <c r="I6" t="s">
        <v>364</v>
      </c>
      <c r="J6">
        <v>0</v>
      </c>
      <c r="K6">
        <v>0</v>
      </c>
      <c r="L6" t="s">
        <v>353</v>
      </c>
      <c r="M6" t="s">
        <v>365</v>
      </c>
      <c r="N6" t="s">
        <v>146</v>
      </c>
      <c r="O6" t="s">
        <v>340</v>
      </c>
      <c r="P6" t="s">
        <v>146</v>
      </c>
      <c r="Q6" t="s">
        <v>146</v>
      </c>
      <c r="R6" t="s">
        <v>146</v>
      </c>
      <c r="S6" t="s">
        <v>357</v>
      </c>
    </row>
    <row r="7" spans="1:19" x14ac:dyDescent="0.25">
      <c r="A7" t="s">
        <v>209</v>
      </c>
      <c r="B7" s="10">
        <v>0.21</v>
      </c>
      <c r="C7">
        <v>0</v>
      </c>
      <c r="H7" t="s">
        <v>209</v>
      </c>
      <c r="I7" t="s">
        <v>367</v>
      </c>
      <c r="J7">
        <v>0</v>
      </c>
      <c r="K7">
        <v>0.21</v>
      </c>
      <c r="L7" t="s">
        <v>353</v>
      </c>
      <c r="M7" t="s">
        <v>354</v>
      </c>
      <c r="N7" t="s">
        <v>368</v>
      </c>
      <c r="O7" t="s">
        <v>340</v>
      </c>
      <c r="P7">
        <v>103.3</v>
      </c>
      <c r="Q7" t="s">
        <v>356</v>
      </c>
      <c r="R7">
        <v>211</v>
      </c>
      <c r="S7" t="s">
        <v>357</v>
      </c>
    </row>
    <row r="8" spans="1:19" x14ac:dyDescent="0.25">
      <c r="A8" t="s">
        <v>265</v>
      </c>
      <c r="B8" s="10">
        <v>0.44</v>
      </c>
      <c r="C8">
        <v>0</v>
      </c>
      <c r="H8" t="s">
        <v>265</v>
      </c>
      <c r="I8" t="s">
        <v>370</v>
      </c>
      <c r="J8">
        <v>0</v>
      </c>
      <c r="K8">
        <v>0.44</v>
      </c>
      <c r="L8" t="s">
        <v>353</v>
      </c>
      <c r="M8" t="s">
        <v>371</v>
      </c>
      <c r="N8" t="s">
        <v>146</v>
      </c>
      <c r="O8" t="s">
        <v>340</v>
      </c>
      <c r="P8" t="s">
        <v>146</v>
      </c>
      <c r="Q8" t="s">
        <v>146</v>
      </c>
      <c r="R8" t="s">
        <v>146</v>
      </c>
      <c r="S8" t="s">
        <v>357</v>
      </c>
    </row>
    <row r="9" spans="1:19" x14ac:dyDescent="0.25">
      <c r="A9" t="s">
        <v>222</v>
      </c>
      <c r="B9" s="10">
        <v>0.64</v>
      </c>
      <c r="C9">
        <v>10</v>
      </c>
      <c r="H9" t="s">
        <v>222</v>
      </c>
      <c r="I9" t="s">
        <v>373</v>
      </c>
      <c r="J9">
        <v>10</v>
      </c>
      <c r="K9">
        <v>0.64</v>
      </c>
      <c r="L9" t="s">
        <v>361</v>
      </c>
      <c r="M9" t="s">
        <v>146</v>
      </c>
      <c r="N9" t="s">
        <v>146</v>
      </c>
      <c r="O9" t="s">
        <v>340</v>
      </c>
      <c r="P9" t="s">
        <v>146</v>
      </c>
      <c r="Q9" t="s">
        <v>146</v>
      </c>
      <c r="R9" t="s">
        <v>146</v>
      </c>
      <c r="S9" t="s">
        <v>374</v>
      </c>
    </row>
    <row r="10" spans="1:19" x14ac:dyDescent="0.25">
      <c r="A10" t="s">
        <v>261</v>
      </c>
      <c r="B10" s="10">
        <v>0.7</v>
      </c>
      <c r="C10">
        <v>10</v>
      </c>
      <c r="H10" t="s">
        <v>261</v>
      </c>
      <c r="I10" t="s">
        <v>376</v>
      </c>
      <c r="J10">
        <v>10</v>
      </c>
      <c r="K10">
        <v>0.7</v>
      </c>
      <c r="L10" t="s">
        <v>353</v>
      </c>
      <c r="M10" t="s">
        <v>377</v>
      </c>
      <c r="N10" t="s">
        <v>146</v>
      </c>
      <c r="O10" t="s">
        <v>340</v>
      </c>
      <c r="P10" t="s">
        <v>146</v>
      </c>
      <c r="Q10" t="s">
        <v>146</v>
      </c>
      <c r="R10" t="s">
        <v>146</v>
      </c>
      <c r="S10" t="s">
        <v>357</v>
      </c>
    </row>
    <row r="11" spans="1:19" x14ac:dyDescent="0.25">
      <c r="A11" t="s">
        <v>249</v>
      </c>
      <c r="B11" s="10">
        <v>0.81</v>
      </c>
      <c r="C11">
        <v>0</v>
      </c>
      <c r="H11" t="s">
        <v>249</v>
      </c>
      <c r="I11" t="s">
        <v>380</v>
      </c>
      <c r="J11">
        <v>0</v>
      </c>
      <c r="K11">
        <v>0.81</v>
      </c>
      <c r="L11" t="s">
        <v>381</v>
      </c>
      <c r="M11" t="s">
        <v>146</v>
      </c>
      <c r="N11" t="s">
        <v>146</v>
      </c>
      <c r="O11" t="s">
        <v>340</v>
      </c>
      <c r="P11" t="s">
        <v>146</v>
      </c>
      <c r="Q11" t="s">
        <v>146</v>
      </c>
      <c r="R11" t="s">
        <v>146</v>
      </c>
      <c r="S11" t="s">
        <v>341</v>
      </c>
    </row>
    <row r="12" spans="1:19" x14ac:dyDescent="0.25">
      <c r="A12" t="s">
        <v>204</v>
      </c>
      <c r="B12" s="10">
        <v>1.01</v>
      </c>
      <c r="C12">
        <v>0</v>
      </c>
      <c r="H12" t="s">
        <v>204</v>
      </c>
      <c r="I12" t="s">
        <v>384</v>
      </c>
      <c r="J12">
        <v>0</v>
      </c>
      <c r="K12">
        <v>1.01</v>
      </c>
      <c r="L12" t="s">
        <v>385</v>
      </c>
      <c r="M12" t="s">
        <v>386</v>
      </c>
      <c r="N12" t="s">
        <v>387</v>
      </c>
      <c r="O12" t="s">
        <v>340</v>
      </c>
      <c r="P12">
        <v>107.6</v>
      </c>
      <c r="Q12" t="s">
        <v>146</v>
      </c>
      <c r="R12">
        <v>451</v>
      </c>
      <c r="S12" t="s">
        <v>341</v>
      </c>
    </row>
    <row r="13" spans="1:19" x14ac:dyDescent="0.25">
      <c r="A13" t="s">
        <v>264</v>
      </c>
      <c r="B13" s="10">
        <v>1.56</v>
      </c>
      <c r="C13">
        <v>0</v>
      </c>
      <c r="H13" t="s">
        <v>264</v>
      </c>
      <c r="I13" t="s">
        <v>389</v>
      </c>
      <c r="J13">
        <v>0</v>
      </c>
      <c r="K13">
        <v>1.56</v>
      </c>
      <c r="L13" t="s">
        <v>353</v>
      </c>
      <c r="M13" t="s">
        <v>390</v>
      </c>
      <c r="N13" t="s">
        <v>146</v>
      </c>
      <c r="O13" t="s">
        <v>340</v>
      </c>
      <c r="P13" t="s">
        <v>146</v>
      </c>
      <c r="Q13" t="s">
        <v>146</v>
      </c>
      <c r="R13" t="s">
        <v>146</v>
      </c>
      <c r="S13" t="s">
        <v>357</v>
      </c>
    </row>
    <row r="14" spans="1:19" x14ac:dyDescent="0.25">
      <c r="A14" t="s">
        <v>263</v>
      </c>
      <c r="B14" s="10">
        <v>1.66</v>
      </c>
      <c r="C14">
        <v>20</v>
      </c>
      <c r="H14" t="s">
        <v>263</v>
      </c>
      <c r="I14" t="s">
        <v>392</v>
      </c>
      <c r="J14">
        <v>20</v>
      </c>
      <c r="K14">
        <v>1.66</v>
      </c>
      <c r="L14" t="s">
        <v>353</v>
      </c>
      <c r="M14" t="s">
        <v>393</v>
      </c>
      <c r="N14" t="s">
        <v>146</v>
      </c>
      <c r="O14" t="s">
        <v>340</v>
      </c>
      <c r="P14" t="s">
        <v>146</v>
      </c>
      <c r="Q14" t="s">
        <v>146</v>
      </c>
      <c r="R14" t="s">
        <v>146</v>
      </c>
      <c r="S14" t="s">
        <v>357</v>
      </c>
    </row>
    <row r="15" spans="1:19" x14ac:dyDescent="0.25">
      <c r="A15" t="s">
        <v>267</v>
      </c>
      <c r="B15" s="10">
        <v>1.83</v>
      </c>
      <c r="C15">
        <v>30</v>
      </c>
      <c r="H15" t="s">
        <v>267</v>
      </c>
      <c r="I15" t="s">
        <v>395</v>
      </c>
      <c r="J15">
        <v>30</v>
      </c>
      <c r="K15">
        <v>1.83</v>
      </c>
      <c r="L15" t="s">
        <v>353</v>
      </c>
      <c r="M15" t="s">
        <v>396</v>
      </c>
      <c r="N15" t="s">
        <v>146</v>
      </c>
      <c r="O15" t="s">
        <v>146</v>
      </c>
      <c r="P15" t="s">
        <v>146</v>
      </c>
      <c r="Q15" t="s">
        <v>146</v>
      </c>
      <c r="R15" t="s">
        <v>146</v>
      </c>
      <c r="S15" t="s">
        <v>357</v>
      </c>
    </row>
    <row r="16" spans="1:19" x14ac:dyDescent="0.25">
      <c r="A16" t="s">
        <v>272</v>
      </c>
      <c r="B16" s="10">
        <v>2.08</v>
      </c>
      <c r="C16">
        <v>20</v>
      </c>
      <c r="H16" t="s">
        <v>272</v>
      </c>
      <c r="I16" t="s">
        <v>398</v>
      </c>
      <c r="J16">
        <v>20</v>
      </c>
      <c r="K16">
        <v>2.08</v>
      </c>
      <c r="L16" t="s">
        <v>399</v>
      </c>
      <c r="M16" t="s">
        <v>400</v>
      </c>
      <c r="N16" t="s">
        <v>348</v>
      </c>
      <c r="O16" t="s">
        <v>340</v>
      </c>
      <c r="P16">
        <v>110.9</v>
      </c>
      <c r="Q16" t="s">
        <v>356</v>
      </c>
      <c r="R16">
        <v>308</v>
      </c>
      <c r="S16" t="s">
        <v>374</v>
      </c>
    </row>
    <row r="17" spans="1:19" x14ac:dyDescent="0.25">
      <c r="A17" t="s">
        <v>257</v>
      </c>
      <c r="B17" s="10">
        <v>2.1</v>
      </c>
      <c r="C17">
        <v>10</v>
      </c>
      <c r="H17" t="s">
        <v>257</v>
      </c>
      <c r="I17" t="s">
        <v>402</v>
      </c>
      <c r="J17">
        <v>10</v>
      </c>
      <c r="K17">
        <v>2.1</v>
      </c>
      <c r="L17" t="s">
        <v>403</v>
      </c>
      <c r="M17" t="s">
        <v>146</v>
      </c>
      <c r="N17" t="s">
        <v>368</v>
      </c>
      <c r="O17" t="s">
        <v>340</v>
      </c>
      <c r="P17">
        <v>114.8</v>
      </c>
      <c r="Q17" t="s">
        <v>356</v>
      </c>
      <c r="R17">
        <v>185</v>
      </c>
      <c r="S17" t="s">
        <v>404</v>
      </c>
    </row>
    <row r="18" spans="1:19" x14ac:dyDescent="0.25">
      <c r="A18" t="s">
        <v>266</v>
      </c>
      <c r="B18" s="10">
        <v>3.37</v>
      </c>
      <c r="C18">
        <v>50</v>
      </c>
      <c r="H18" t="s">
        <v>266</v>
      </c>
      <c r="I18" t="s">
        <v>407</v>
      </c>
      <c r="J18">
        <v>50</v>
      </c>
      <c r="K18">
        <v>3.37</v>
      </c>
      <c r="L18" t="s">
        <v>353</v>
      </c>
      <c r="M18" t="s">
        <v>396</v>
      </c>
      <c r="N18" t="s">
        <v>146</v>
      </c>
      <c r="O18" t="s">
        <v>340</v>
      </c>
      <c r="P18" t="s">
        <v>146</v>
      </c>
      <c r="Q18" t="s">
        <v>146</v>
      </c>
      <c r="R18" t="s">
        <v>146</v>
      </c>
      <c r="S18" t="s">
        <v>357</v>
      </c>
    </row>
    <row r="19" spans="1:19" x14ac:dyDescent="0.25">
      <c r="A19" t="s">
        <v>200</v>
      </c>
      <c r="B19" s="10">
        <v>3.5</v>
      </c>
      <c r="C19">
        <v>50</v>
      </c>
      <c r="H19" t="s">
        <v>200</v>
      </c>
      <c r="I19" t="s">
        <v>409</v>
      </c>
      <c r="J19">
        <v>50</v>
      </c>
      <c r="K19">
        <v>3.5</v>
      </c>
      <c r="L19" t="s">
        <v>410</v>
      </c>
      <c r="M19" t="s">
        <v>411</v>
      </c>
      <c r="N19" t="s">
        <v>146</v>
      </c>
      <c r="O19" t="s">
        <v>340</v>
      </c>
      <c r="P19" t="s">
        <v>146</v>
      </c>
      <c r="Q19" t="s">
        <v>146</v>
      </c>
      <c r="R19" t="s">
        <v>146</v>
      </c>
      <c r="S19" t="s">
        <v>341</v>
      </c>
    </row>
    <row r="20" spans="1:19" x14ac:dyDescent="0.25">
      <c r="A20" t="s">
        <v>202</v>
      </c>
      <c r="B20" s="10">
        <v>3.83</v>
      </c>
      <c r="C20">
        <v>50</v>
      </c>
      <c r="H20" t="s">
        <v>202</v>
      </c>
      <c r="I20" t="s">
        <v>413</v>
      </c>
      <c r="J20">
        <v>50</v>
      </c>
      <c r="K20">
        <v>3.83</v>
      </c>
      <c r="L20" t="s">
        <v>410</v>
      </c>
      <c r="M20" t="s">
        <v>414</v>
      </c>
      <c r="N20" t="s">
        <v>146</v>
      </c>
      <c r="O20" t="s">
        <v>340</v>
      </c>
      <c r="P20" t="s">
        <v>146</v>
      </c>
      <c r="Q20" t="s">
        <v>146</v>
      </c>
      <c r="R20" t="s">
        <v>146</v>
      </c>
      <c r="S20" t="s">
        <v>341</v>
      </c>
    </row>
    <row r="21" spans="1:19" x14ac:dyDescent="0.25">
      <c r="A21" t="s">
        <v>255</v>
      </c>
      <c r="B21" s="10">
        <v>4.01</v>
      </c>
      <c r="C21">
        <v>30</v>
      </c>
      <c r="H21" t="s">
        <v>255</v>
      </c>
      <c r="I21" t="s">
        <v>416</v>
      </c>
      <c r="J21">
        <v>30</v>
      </c>
      <c r="K21">
        <v>4.01</v>
      </c>
      <c r="L21" t="s">
        <v>417</v>
      </c>
      <c r="M21" t="s">
        <v>146</v>
      </c>
      <c r="N21" t="s">
        <v>356</v>
      </c>
      <c r="O21" t="s">
        <v>418</v>
      </c>
      <c r="P21">
        <v>100.5</v>
      </c>
      <c r="Q21" t="s">
        <v>356</v>
      </c>
      <c r="R21">
        <v>251</v>
      </c>
      <c r="S21" t="s">
        <v>341</v>
      </c>
    </row>
    <row r="22" spans="1:19" x14ac:dyDescent="0.25">
      <c r="A22" t="s">
        <v>243</v>
      </c>
      <c r="B22" s="10">
        <v>4.12</v>
      </c>
      <c r="C22">
        <v>40</v>
      </c>
      <c r="H22" t="s">
        <v>243</v>
      </c>
      <c r="I22" t="s">
        <v>421</v>
      </c>
      <c r="J22">
        <v>40</v>
      </c>
      <c r="K22">
        <v>4.12</v>
      </c>
      <c r="L22" t="s">
        <v>422</v>
      </c>
      <c r="M22" t="s">
        <v>146</v>
      </c>
      <c r="N22" t="s">
        <v>356</v>
      </c>
      <c r="O22" t="s">
        <v>340</v>
      </c>
      <c r="P22">
        <v>110.9</v>
      </c>
      <c r="Q22" t="s">
        <v>423</v>
      </c>
      <c r="R22">
        <v>307</v>
      </c>
      <c r="S22" t="s">
        <v>341</v>
      </c>
    </row>
    <row r="23" spans="1:19" x14ac:dyDescent="0.25">
      <c r="A23" t="s">
        <v>210</v>
      </c>
      <c r="B23" s="10">
        <v>4.95</v>
      </c>
      <c r="C23">
        <v>30</v>
      </c>
      <c r="H23" t="s">
        <v>210</v>
      </c>
      <c r="I23" t="s">
        <v>425</v>
      </c>
      <c r="J23">
        <v>30</v>
      </c>
      <c r="K23">
        <v>4.95</v>
      </c>
      <c r="L23" t="s">
        <v>353</v>
      </c>
      <c r="M23" t="s">
        <v>354</v>
      </c>
      <c r="N23" t="s">
        <v>356</v>
      </c>
      <c r="O23" t="s">
        <v>340</v>
      </c>
      <c r="P23">
        <v>104.4</v>
      </c>
      <c r="Q23" t="s">
        <v>356</v>
      </c>
      <c r="R23">
        <v>227</v>
      </c>
      <c r="S23" t="s">
        <v>357</v>
      </c>
    </row>
    <row r="24" spans="1:19" x14ac:dyDescent="0.25">
      <c r="A24" t="s">
        <v>221</v>
      </c>
      <c r="B24" s="10">
        <v>4.96</v>
      </c>
      <c r="C24">
        <v>40</v>
      </c>
      <c r="H24" t="s">
        <v>221</v>
      </c>
      <c r="I24" t="s">
        <v>427</v>
      </c>
      <c r="J24">
        <v>40</v>
      </c>
      <c r="K24">
        <v>4.96</v>
      </c>
      <c r="L24" t="s">
        <v>361</v>
      </c>
      <c r="M24" t="s">
        <v>146</v>
      </c>
      <c r="N24" t="s">
        <v>146</v>
      </c>
      <c r="O24" t="s">
        <v>340</v>
      </c>
      <c r="P24" t="s">
        <v>146</v>
      </c>
      <c r="Q24" t="s">
        <v>146</v>
      </c>
      <c r="R24" t="s">
        <v>146</v>
      </c>
      <c r="S24" t="s">
        <v>374</v>
      </c>
    </row>
    <row r="25" spans="1:19" x14ac:dyDescent="0.25">
      <c r="A25" t="s">
        <v>216</v>
      </c>
      <c r="B25" s="10">
        <v>5.22</v>
      </c>
      <c r="C25">
        <v>10</v>
      </c>
      <c r="H25" t="s">
        <v>216</v>
      </c>
      <c r="I25" t="s">
        <v>429</v>
      </c>
      <c r="J25">
        <v>10</v>
      </c>
      <c r="K25">
        <v>5.22</v>
      </c>
      <c r="L25" t="s">
        <v>430</v>
      </c>
      <c r="M25" t="s">
        <v>431</v>
      </c>
      <c r="N25" t="s">
        <v>146</v>
      </c>
      <c r="O25" t="s">
        <v>340</v>
      </c>
      <c r="P25" t="s">
        <v>146</v>
      </c>
      <c r="Q25" t="s">
        <v>146</v>
      </c>
      <c r="R25" t="s">
        <v>146</v>
      </c>
      <c r="S25" t="s">
        <v>341</v>
      </c>
    </row>
    <row r="26" spans="1:19" x14ac:dyDescent="0.25">
      <c r="A26" t="s">
        <v>223</v>
      </c>
      <c r="B26" s="10">
        <v>5.33</v>
      </c>
      <c r="C26">
        <v>30</v>
      </c>
      <c r="H26" t="s">
        <v>223</v>
      </c>
      <c r="I26" t="s">
        <v>434</v>
      </c>
      <c r="J26">
        <v>30</v>
      </c>
      <c r="K26">
        <v>5.33</v>
      </c>
      <c r="L26" t="s">
        <v>361</v>
      </c>
      <c r="M26" t="s">
        <v>146</v>
      </c>
      <c r="N26" t="s">
        <v>146</v>
      </c>
      <c r="O26" t="s">
        <v>340</v>
      </c>
      <c r="P26" t="s">
        <v>146</v>
      </c>
      <c r="Q26" t="s">
        <v>146</v>
      </c>
      <c r="R26" t="s">
        <v>146</v>
      </c>
      <c r="S26" t="s">
        <v>374</v>
      </c>
    </row>
    <row r="27" spans="1:19" x14ac:dyDescent="0.25">
      <c r="A27" t="s">
        <v>237</v>
      </c>
      <c r="B27" s="10">
        <v>5.52</v>
      </c>
      <c r="C27">
        <v>10</v>
      </c>
      <c r="H27" t="s">
        <v>237</v>
      </c>
      <c r="I27" t="s">
        <v>436</v>
      </c>
      <c r="J27">
        <v>10</v>
      </c>
      <c r="K27">
        <v>5.52</v>
      </c>
      <c r="L27" t="s">
        <v>361</v>
      </c>
      <c r="M27" t="s">
        <v>146</v>
      </c>
      <c r="N27" t="s">
        <v>437</v>
      </c>
      <c r="O27" t="s">
        <v>438</v>
      </c>
      <c r="P27">
        <v>112.6</v>
      </c>
      <c r="Q27" t="s">
        <v>356</v>
      </c>
      <c r="R27">
        <v>276</v>
      </c>
      <c r="S27" t="s">
        <v>374</v>
      </c>
    </row>
    <row r="28" spans="1:19" x14ac:dyDescent="0.25">
      <c r="A28" t="s">
        <v>211</v>
      </c>
      <c r="B28" s="10">
        <v>5.58</v>
      </c>
      <c r="C28">
        <v>0</v>
      </c>
      <c r="H28" t="s">
        <v>211</v>
      </c>
      <c r="I28" t="s">
        <v>440</v>
      </c>
      <c r="J28">
        <v>0</v>
      </c>
      <c r="K28">
        <v>5.58</v>
      </c>
      <c r="L28" t="s">
        <v>353</v>
      </c>
      <c r="M28" t="s">
        <v>354</v>
      </c>
      <c r="N28" t="s">
        <v>348</v>
      </c>
      <c r="O28" t="s">
        <v>340</v>
      </c>
      <c r="P28">
        <v>106.6</v>
      </c>
      <c r="Q28" t="s">
        <v>356</v>
      </c>
      <c r="R28">
        <v>205</v>
      </c>
      <c r="S28" t="s">
        <v>357</v>
      </c>
    </row>
    <row r="29" spans="1:19" x14ac:dyDescent="0.25">
      <c r="A29" t="s">
        <v>234</v>
      </c>
      <c r="B29" s="10">
        <v>5.97</v>
      </c>
      <c r="C29">
        <v>70</v>
      </c>
      <c r="H29" t="s">
        <v>234</v>
      </c>
      <c r="I29" t="s">
        <v>442</v>
      </c>
      <c r="J29">
        <v>70</v>
      </c>
      <c r="K29">
        <v>5.97</v>
      </c>
      <c r="L29" t="s">
        <v>443</v>
      </c>
      <c r="M29" t="s">
        <v>146</v>
      </c>
      <c r="N29" t="s">
        <v>348</v>
      </c>
      <c r="O29" t="s">
        <v>438</v>
      </c>
      <c r="P29">
        <v>102.2</v>
      </c>
      <c r="Q29" t="s">
        <v>356</v>
      </c>
      <c r="R29">
        <v>226</v>
      </c>
      <c r="S29" t="s">
        <v>404</v>
      </c>
    </row>
    <row r="30" spans="1:19" x14ac:dyDescent="0.25">
      <c r="A30" t="s">
        <v>227</v>
      </c>
      <c r="B30" s="10">
        <v>7.17</v>
      </c>
      <c r="C30">
        <v>30</v>
      </c>
      <c r="H30" t="s">
        <v>227</v>
      </c>
      <c r="I30" t="s">
        <v>446</v>
      </c>
      <c r="J30">
        <v>30</v>
      </c>
      <c r="K30">
        <v>7.17</v>
      </c>
      <c r="L30" t="s">
        <v>447</v>
      </c>
      <c r="M30" t="s">
        <v>146</v>
      </c>
      <c r="N30" t="s">
        <v>448</v>
      </c>
      <c r="O30" t="s">
        <v>340</v>
      </c>
      <c r="P30">
        <v>107.4</v>
      </c>
      <c r="Q30" t="s">
        <v>449</v>
      </c>
      <c r="R30">
        <v>258</v>
      </c>
      <c r="S30" t="s">
        <v>374</v>
      </c>
    </row>
    <row r="31" spans="1:19" x14ac:dyDescent="0.25">
      <c r="A31" t="s">
        <v>229</v>
      </c>
      <c r="B31" s="10">
        <v>7.2</v>
      </c>
      <c r="C31">
        <v>10</v>
      </c>
      <c r="H31" t="s">
        <v>229</v>
      </c>
      <c r="I31" t="s">
        <v>451</v>
      </c>
      <c r="J31">
        <v>10</v>
      </c>
      <c r="K31">
        <v>7.2</v>
      </c>
      <c r="L31" t="s">
        <v>452</v>
      </c>
      <c r="M31" t="s">
        <v>146</v>
      </c>
      <c r="N31" t="s">
        <v>387</v>
      </c>
      <c r="O31" t="s">
        <v>340</v>
      </c>
      <c r="P31">
        <v>103.7</v>
      </c>
      <c r="Q31" t="s">
        <v>453</v>
      </c>
      <c r="R31" t="s">
        <v>146</v>
      </c>
      <c r="S31" t="s">
        <v>404</v>
      </c>
    </row>
    <row r="32" spans="1:19" x14ac:dyDescent="0.25">
      <c r="A32" t="s">
        <v>269</v>
      </c>
      <c r="B32" s="10">
        <v>7.42</v>
      </c>
      <c r="C32">
        <v>30</v>
      </c>
      <c r="H32" t="s">
        <v>269</v>
      </c>
      <c r="I32" t="s">
        <v>455</v>
      </c>
      <c r="J32">
        <v>30</v>
      </c>
      <c r="K32">
        <v>7.42</v>
      </c>
      <c r="L32" t="s">
        <v>353</v>
      </c>
      <c r="M32" t="s">
        <v>456</v>
      </c>
      <c r="N32" t="s">
        <v>146</v>
      </c>
      <c r="O32" t="s">
        <v>340</v>
      </c>
      <c r="P32" t="s">
        <v>146</v>
      </c>
      <c r="Q32" t="s">
        <v>146</v>
      </c>
      <c r="R32" t="s">
        <v>146</v>
      </c>
      <c r="S32" t="s">
        <v>357</v>
      </c>
    </row>
    <row r="33" spans="1:19" x14ac:dyDescent="0.25">
      <c r="A33" t="s">
        <v>238</v>
      </c>
      <c r="B33" s="10">
        <v>7.49</v>
      </c>
      <c r="C33">
        <v>10</v>
      </c>
      <c r="H33" t="s">
        <v>238</v>
      </c>
      <c r="I33" t="s">
        <v>458</v>
      </c>
      <c r="J33">
        <v>10</v>
      </c>
      <c r="K33">
        <v>7.49</v>
      </c>
      <c r="L33" t="s">
        <v>361</v>
      </c>
      <c r="M33" t="s">
        <v>146</v>
      </c>
      <c r="N33" t="s">
        <v>146</v>
      </c>
      <c r="O33" t="s">
        <v>362</v>
      </c>
      <c r="P33" t="s">
        <v>146</v>
      </c>
      <c r="Q33" t="s">
        <v>146</v>
      </c>
      <c r="R33" t="s">
        <v>146</v>
      </c>
      <c r="S33" t="s">
        <v>374</v>
      </c>
    </row>
    <row r="34" spans="1:19" x14ac:dyDescent="0.25">
      <c r="A34" t="s">
        <v>207</v>
      </c>
      <c r="B34" s="10">
        <v>7.88</v>
      </c>
      <c r="C34">
        <v>20</v>
      </c>
      <c r="H34" t="s">
        <v>207</v>
      </c>
      <c r="I34" t="s">
        <v>460</v>
      </c>
      <c r="J34">
        <v>20</v>
      </c>
      <c r="K34">
        <v>7.88</v>
      </c>
      <c r="L34" t="s">
        <v>353</v>
      </c>
      <c r="M34" t="s">
        <v>461</v>
      </c>
      <c r="N34" t="s">
        <v>146</v>
      </c>
      <c r="O34" t="s">
        <v>340</v>
      </c>
      <c r="P34" t="s">
        <v>146</v>
      </c>
      <c r="Q34" t="s">
        <v>146</v>
      </c>
      <c r="R34" t="s">
        <v>146</v>
      </c>
      <c r="S34" t="s">
        <v>341</v>
      </c>
    </row>
    <row r="35" spans="1:19" x14ac:dyDescent="0.25">
      <c r="A35" t="s">
        <v>199</v>
      </c>
      <c r="B35">
        <v>7.99</v>
      </c>
      <c r="C35">
        <v>70</v>
      </c>
      <c r="D35" t="s">
        <v>273</v>
      </c>
      <c r="E35" s="10">
        <v>0</v>
      </c>
      <c r="H35" t="s">
        <v>199</v>
      </c>
      <c r="I35" t="s">
        <v>463</v>
      </c>
      <c r="J35">
        <v>70</v>
      </c>
      <c r="K35">
        <v>7.99</v>
      </c>
      <c r="L35" t="s">
        <v>464</v>
      </c>
      <c r="M35" t="s">
        <v>465</v>
      </c>
      <c r="N35" t="s">
        <v>466</v>
      </c>
      <c r="O35" t="s">
        <v>340</v>
      </c>
      <c r="P35">
        <v>106</v>
      </c>
      <c r="Q35" t="s">
        <v>453</v>
      </c>
      <c r="R35" t="s">
        <v>146</v>
      </c>
      <c r="S35" t="s">
        <v>341</v>
      </c>
    </row>
    <row r="36" spans="1:19" x14ac:dyDescent="0.25">
      <c r="A36" t="s">
        <v>235</v>
      </c>
      <c r="B36" s="9">
        <v>9.09</v>
      </c>
      <c r="C36">
        <v>100</v>
      </c>
      <c r="H36" t="s">
        <v>235</v>
      </c>
      <c r="I36" t="s">
        <v>468</v>
      </c>
      <c r="J36">
        <v>100</v>
      </c>
      <c r="K36">
        <v>9.09</v>
      </c>
      <c r="L36" t="s">
        <v>469</v>
      </c>
      <c r="M36" t="s">
        <v>146</v>
      </c>
      <c r="N36" t="s">
        <v>348</v>
      </c>
      <c r="O36" t="s">
        <v>438</v>
      </c>
      <c r="P36">
        <v>98.9</v>
      </c>
      <c r="Q36" t="s">
        <v>356</v>
      </c>
      <c r="R36">
        <v>206</v>
      </c>
      <c r="S36" t="s">
        <v>404</v>
      </c>
    </row>
    <row r="37" spans="1:19" x14ac:dyDescent="0.25">
      <c r="A37" t="s">
        <v>260</v>
      </c>
      <c r="B37" s="9">
        <v>10</v>
      </c>
      <c r="C37">
        <v>100</v>
      </c>
      <c r="E37" s="10">
        <v>0</v>
      </c>
      <c r="H37" t="s">
        <v>260</v>
      </c>
      <c r="I37" t="s">
        <v>472</v>
      </c>
      <c r="J37">
        <v>100</v>
      </c>
      <c r="K37">
        <v>10</v>
      </c>
      <c r="L37" t="s">
        <v>353</v>
      </c>
      <c r="M37" t="s">
        <v>473</v>
      </c>
      <c r="N37" t="s">
        <v>146</v>
      </c>
      <c r="O37" t="s">
        <v>438</v>
      </c>
      <c r="P37" t="s">
        <v>146</v>
      </c>
      <c r="Q37" t="s">
        <v>146</v>
      </c>
      <c r="R37" t="s">
        <v>146</v>
      </c>
      <c r="S37" t="s">
        <v>357</v>
      </c>
    </row>
    <row r="38" spans="1:19" x14ac:dyDescent="0.25">
      <c r="A38" t="s">
        <v>218</v>
      </c>
      <c r="B38">
        <v>10.26</v>
      </c>
      <c r="C38">
        <v>40</v>
      </c>
      <c r="H38" t="s">
        <v>218</v>
      </c>
      <c r="I38" t="s">
        <v>475</v>
      </c>
      <c r="J38">
        <v>40</v>
      </c>
      <c r="K38">
        <v>10.26</v>
      </c>
      <c r="L38" t="s">
        <v>476</v>
      </c>
      <c r="M38" t="s">
        <v>146</v>
      </c>
      <c r="N38" t="s">
        <v>387</v>
      </c>
      <c r="O38" t="s">
        <v>340</v>
      </c>
      <c r="P38" t="s">
        <v>146</v>
      </c>
      <c r="Q38" t="s">
        <v>477</v>
      </c>
      <c r="R38">
        <v>202</v>
      </c>
      <c r="S38" t="s">
        <v>341</v>
      </c>
    </row>
    <row r="39" spans="1:19" x14ac:dyDescent="0.25">
      <c r="A39" t="s">
        <v>230</v>
      </c>
      <c r="B39">
        <v>10.38</v>
      </c>
      <c r="C39">
        <v>20</v>
      </c>
      <c r="H39" t="s">
        <v>230</v>
      </c>
      <c r="I39" t="s">
        <v>479</v>
      </c>
      <c r="J39">
        <v>20</v>
      </c>
      <c r="K39">
        <v>10.38</v>
      </c>
      <c r="L39" t="s">
        <v>361</v>
      </c>
      <c r="M39" t="s">
        <v>480</v>
      </c>
      <c r="N39" t="s">
        <v>437</v>
      </c>
      <c r="O39" t="s">
        <v>340</v>
      </c>
      <c r="P39">
        <v>116.1</v>
      </c>
      <c r="Q39" t="s">
        <v>481</v>
      </c>
      <c r="R39">
        <v>366</v>
      </c>
      <c r="S39" t="s">
        <v>374</v>
      </c>
    </row>
    <row r="40" spans="1:19" x14ac:dyDescent="0.25">
      <c r="A40" t="s">
        <v>224</v>
      </c>
      <c r="B40" s="9">
        <v>10.6</v>
      </c>
      <c r="C40">
        <v>100</v>
      </c>
      <c r="D40" t="s">
        <v>273</v>
      </c>
      <c r="E40" s="10">
        <v>0</v>
      </c>
      <c r="H40" t="s">
        <v>224</v>
      </c>
      <c r="I40" t="s">
        <v>483</v>
      </c>
      <c r="J40">
        <v>100</v>
      </c>
      <c r="K40">
        <v>10.6</v>
      </c>
      <c r="L40" t="s">
        <v>484</v>
      </c>
      <c r="M40" t="s">
        <v>146</v>
      </c>
      <c r="N40" t="s">
        <v>356</v>
      </c>
      <c r="O40" t="s">
        <v>438</v>
      </c>
      <c r="P40">
        <v>100.4</v>
      </c>
      <c r="Q40" t="s">
        <v>356</v>
      </c>
      <c r="R40">
        <v>263</v>
      </c>
      <c r="S40" t="s">
        <v>404</v>
      </c>
    </row>
    <row r="41" spans="1:19" x14ac:dyDescent="0.25">
      <c r="A41" t="s">
        <v>236</v>
      </c>
      <c r="B41">
        <v>11.15</v>
      </c>
      <c r="C41">
        <v>10</v>
      </c>
      <c r="H41" t="s">
        <v>236</v>
      </c>
      <c r="I41" t="s">
        <v>487</v>
      </c>
      <c r="J41">
        <v>10</v>
      </c>
      <c r="K41">
        <v>11.15</v>
      </c>
      <c r="L41" t="s">
        <v>430</v>
      </c>
      <c r="M41" t="s">
        <v>146</v>
      </c>
      <c r="N41" t="s">
        <v>368</v>
      </c>
      <c r="O41" t="s">
        <v>340</v>
      </c>
      <c r="P41">
        <v>107.4</v>
      </c>
      <c r="Q41" t="s">
        <v>449</v>
      </c>
      <c r="R41">
        <v>358</v>
      </c>
      <c r="S41" t="s">
        <v>374</v>
      </c>
    </row>
    <row r="42" spans="1:19" x14ac:dyDescent="0.25">
      <c r="A42" t="s">
        <v>244</v>
      </c>
      <c r="B42">
        <v>14.16</v>
      </c>
      <c r="C42">
        <v>10</v>
      </c>
      <c r="H42" t="s">
        <v>244</v>
      </c>
      <c r="I42" t="s">
        <v>489</v>
      </c>
      <c r="J42">
        <v>10</v>
      </c>
      <c r="K42">
        <v>14.16</v>
      </c>
      <c r="L42" t="s">
        <v>422</v>
      </c>
      <c r="M42" t="s">
        <v>146</v>
      </c>
      <c r="N42" t="s">
        <v>348</v>
      </c>
      <c r="O42" t="s">
        <v>340</v>
      </c>
      <c r="P42">
        <v>109.7</v>
      </c>
      <c r="Q42" t="s">
        <v>449</v>
      </c>
      <c r="R42">
        <v>280</v>
      </c>
      <c r="S42" t="s">
        <v>374</v>
      </c>
    </row>
    <row r="43" spans="1:19" x14ac:dyDescent="0.25">
      <c r="A43" t="s">
        <v>245</v>
      </c>
      <c r="B43" s="9">
        <v>17.149999999999999</v>
      </c>
      <c r="C43">
        <v>100</v>
      </c>
      <c r="D43" t="s">
        <v>273</v>
      </c>
      <c r="E43">
        <v>4</v>
      </c>
      <c r="H43" t="s">
        <v>245</v>
      </c>
      <c r="I43" t="s">
        <v>491</v>
      </c>
      <c r="J43">
        <v>100</v>
      </c>
      <c r="K43">
        <v>17.149999999999999</v>
      </c>
      <c r="L43" t="s">
        <v>492</v>
      </c>
      <c r="M43" t="s">
        <v>146</v>
      </c>
      <c r="N43" t="s">
        <v>356</v>
      </c>
      <c r="O43" t="s">
        <v>438</v>
      </c>
      <c r="P43">
        <v>100.4</v>
      </c>
      <c r="Q43" t="s">
        <v>356</v>
      </c>
      <c r="R43">
        <v>170</v>
      </c>
      <c r="S43" t="s">
        <v>404</v>
      </c>
    </row>
    <row r="44" spans="1:19" x14ac:dyDescent="0.25">
      <c r="A44" t="s">
        <v>270</v>
      </c>
      <c r="B44">
        <v>17.5</v>
      </c>
      <c r="C44">
        <v>90</v>
      </c>
      <c r="D44" t="s">
        <v>273</v>
      </c>
      <c r="E44">
        <v>4</v>
      </c>
      <c r="H44" t="s">
        <v>270</v>
      </c>
      <c r="I44" t="s">
        <v>494</v>
      </c>
      <c r="J44">
        <v>90</v>
      </c>
      <c r="K44">
        <v>17.5</v>
      </c>
      <c r="L44" t="s">
        <v>353</v>
      </c>
      <c r="M44" t="s">
        <v>495</v>
      </c>
      <c r="N44" t="s">
        <v>146</v>
      </c>
      <c r="O44" t="s">
        <v>340</v>
      </c>
      <c r="P44" t="s">
        <v>146</v>
      </c>
      <c r="Q44" t="s">
        <v>146</v>
      </c>
      <c r="R44" t="s">
        <v>146</v>
      </c>
      <c r="S44" t="s">
        <v>357</v>
      </c>
    </row>
    <row r="45" spans="1:19" x14ac:dyDescent="0.25">
      <c r="A45" s="8" t="s">
        <v>247</v>
      </c>
      <c r="B45" s="9">
        <v>18.32</v>
      </c>
      <c r="C45">
        <v>100</v>
      </c>
      <c r="D45" t="s">
        <v>273</v>
      </c>
      <c r="E45">
        <v>4</v>
      </c>
      <c r="H45" t="s">
        <v>247</v>
      </c>
      <c r="I45" t="s">
        <v>497</v>
      </c>
      <c r="J45">
        <v>100</v>
      </c>
      <c r="K45">
        <v>18.32</v>
      </c>
      <c r="L45" t="s">
        <v>498</v>
      </c>
      <c r="M45" t="s">
        <v>146</v>
      </c>
      <c r="N45" t="s">
        <v>146</v>
      </c>
      <c r="O45" t="s">
        <v>340</v>
      </c>
      <c r="P45" t="s">
        <v>146</v>
      </c>
      <c r="Q45" t="s">
        <v>146</v>
      </c>
      <c r="R45" t="s">
        <v>146</v>
      </c>
      <c r="S45" t="s">
        <v>341</v>
      </c>
    </row>
    <row r="46" spans="1:19" x14ac:dyDescent="0.25">
      <c r="A46" t="s">
        <v>240</v>
      </c>
      <c r="B46" s="9">
        <v>18.73</v>
      </c>
      <c r="C46">
        <v>100</v>
      </c>
      <c r="D46" t="s">
        <v>273</v>
      </c>
      <c r="E46">
        <v>4</v>
      </c>
      <c r="H46" t="s">
        <v>240</v>
      </c>
      <c r="I46" t="s">
        <v>501</v>
      </c>
      <c r="J46">
        <v>100</v>
      </c>
      <c r="K46">
        <v>18.73</v>
      </c>
      <c r="L46" t="s">
        <v>502</v>
      </c>
      <c r="M46" t="s">
        <v>146</v>
      </c>
      <c r="N46" t="s">
        <v>146</v>
      </c>
      <c r="O46" t="s">
        <v>340</v>
      </c>
      <c r="P46" t="s">
        <v>146</v>
      </c>
      <c r="Q46" t="s">
        <v>146</v>
      </c>
      <c r="R46" t="s">
        <v>146</v>
      </c>
      <c r="S46" t="s">
        <v>404</v>
      </c>
    </row>
    <row r="47" spans="1:19" x14ac:dyDescent="0.25">
      <c r="A47" t="s">
        <v>268</v>
      </c>
      <c r="B47">
        <v>18.940000000000001</v>
      </c>
      <c r="C47">
        <v>50</v>
      </c>
      <c r="D47" t="s">
        <v>273</v>
      </c>
      <c r="E47">
        <v>4</v>
      </c>
      <c r="H47" t="s">
        <v>268</v>
      </c>
      <c r="I47" t="s">
        <v>505</v>
      </c>
      <c r="J47">
        <v>50</v>
      </c>
      <c r="K47">
        <v>18.940000000000001</v>
      </c>
      <c r="L47" t="s">
        <v>506</v>
      </c>
      <c r="M47" t="s">
        <v>507</v>
      </c>
      <c r="N47" t="s">
        <v>146</v>
      </c>
      <c r="O47" t="s">
        <v>340</v>
      </c>
      <c r="P47" t="s">
        <v>146</v>
      </c>
      <c r="Q47" t="s">
        <v>146</v>
      </c>
      <c r="R47" t="s">
        <v>146</v>
      </c>
      <c r="S47" t="s">
        <v>341</v>
      </c>
    </row>
    <row r="48" spans="1:19" x14ac:dyDescent="0.25">
      <c r="A48" t="s">
        <v>197</v>
      </c>
      <c r="B48">
        <v>19.05</v>
      </c>
      <c r="C48">
        <v>40</v>
      </c>
      <c r="H48" t="s">
        <v>197</v>
      </c>
      <c r="I48" t="s">
        <v>509</v>
      </c>
      <c r="J48">
        <v>40</v>
      </c>
      <c r="K48">
        <v>19.05</v>
      </c>
      <c r="L48" t="s">
        <v>510</v>
      </c>
      <c r="M48" t="s">
        <v>511</v>
      </c>
      <c r="N48" t="s">
        <v>466</v>
      </c>
      <c r="O48" t="s">
        <v>340</v>
      </c>
      <c r="P48">
        <v>105.1</v>
      </c>
      <c r="Q48" t="s">
        <v>356</v>
      </c>
      <c r="R48">
        <v>319</v>
      </c>
      <c r="S48" t="s">
        <v>374</v>
      </c>
    </row>
    <row r="49" spans="1:19" x14ac:dyDescent="0.25">
      <c r="A49" t="s">
        <v>232</v>
      </c>
      <c r="B49">
        <v>21.67</v>
      </c>
      <c r="C49">
        <v>20</v>
      </c>
      <c r="H49" t="s">
        <v>232</v>
      </c>
      <c r="I49" t="s">
        <v>514</v>
      </c>
      <c r="J49">
        <v>20</v>
      </c>
      <c r="K49">
        <v>21.67</v>
      </c>
      <c r="L49" t="s">
        <v>361</v>
      </c>
      <c r="M49" t="s">
        <v>515</v>
      </c>
      <c r="N49" t="s">
        <v>437</v>
      </c>
      <c r="O49" t="s">
        <v>340</v>
      </c>
      <c r="P49">
        <v>116.1</v>
      </c>
      <c r="Q49" t="s">
        <v>423</v>
      </c>
      <c r="R49">
        <v>183</v>
      </c>
      <c r="S49" t="s">
        <v>374</v>
      </c>
    </row>
    <row r="50" spans="1:19" x14ac:dyDescent="0.25">
      <c r="A50" t="s">
        <v>262</v>
      </c>
      <c r="B50">
        <v>21.8</v>
      </c>
      <c r="C50">
        <v>30</v>
      </c>
      <c r="H50" t="s">
        <v>262</v>
      </c>
      <c r="I50" t="s">
        <v>517</v>
      </c>
      <c r="J50">
        <v>30</v>
      </c>
      <c r="K50">
        <v>21.8</v>
      </c>
      <c r="L50" t="s">
        <v>452</v>
      </c>
      <c r="M50" t="s">
        <v>146</v>
      </c>
      <c r="N50" t="s">
        <v>387</v>
      </c>
      <c r="O50" t="s">
        <v>418</v>
      </c>
      <c r="P50">
        <v>105.1</v>
      </c>
      <c r="Q50" t="s">
        <v>349</v>
      </c>
      <c r="R50">
        <v>202</v>
      </c>
      <c r="S50" t="s">
        <v>404</v>
      </c>
    </row>
    <row r="51" spans="1:19" x14ac:dyDescent="0.25">
      <c r="A51" t="s">
        <v>231</v>
      </c>
      <c r="B51">
        <v>23.82</v>
      </c>
      <c r="C51">
        <v>70</v>
      </c>
      <c r="H51" t="s">
        <v>231</v>
      </c>
      <c r="I51" t="s">
        <v>519</v>
      </c>
      <c r="J51">
        <v>70</v>
      </c>
      <c r="K51">
        <v>23.82</v>
      </c>
      <c r="L51" t="s">
        <v>361</v>
      </c>
      <c r="M51" t="s">
        <v>515</v>
      </c>
      <c r="N51" t="s">
        <v>448</v>
      </c>
      <c r="O51" t="s">
        <v>340</v>
      </c>
      <c r="P51">
        <v>108</v>
      </c>
      <c r="Q51" t="s">
        <v>349</v>
      </c>
      <c r="R51">
        <v>300</v>
      </c>
      <c r="S51" t="s">
        <v>374</v>
      </c>
    </row>
    <row r="52" spans="1:19" x14ac:dyDescent="0.25">
      <c r="A52" s="8" t="s">
        <v>259</v>
      </c>
      <c r="B52">
        <v>25.36</v>
      </c>
      <c r="C52">
        <v>80</v>
      </c>
      <c r="D52" t="s">
        <v>273</v>
      </c>
      <c r="E52">
        <v>4</v>
      </c>
      <c r="F52" t="s">
        <v>324</v>
      </c>
      <c r="H52" t="s">
        <v>259</v>
      </c>
      <c r="I52" t="s">
        <v>521</v>
      </c>
      <c r="J52">
        <v>80</v>
      </c>
      <c r="K52">
        <v>25.36</v>
      </c>
      <c r="L52" t="s">
        <v>353</v>
      </c>
      <c r="M52" t="s">
        <v>522</v>
      </c>
      <c r="N52" t="s">
        <v>356</v>
      </c>
      <c r="O52" t="s">
        <v>340</v>
      </c>
      <c r="P52">
        <v>108.6</v>
      </c>
      <c r="Q52" t="s">
        <v>356</v>
      </c>
      <c r="R52">
        <v>399</v>
      </c>
      <c r="S52" t="s">
        <v>357</v>
      </c>
    </row>
    <row r="53" spans="1:19" x14ac:dyDescent="0.25">
      <c r="A53" t="s">
        <v>213</v>
      </c>
      <c r="B53" s="9">
        <v>26.51</v>
      </c>
      <c r="C53">
        <v>100</v>
      </c>
      <c r="D53" t="s">
        <v>273</v>
      </c>
      <c r="E53">
        <v>4</v>
      </c>
      <c r="H53" t="s">
        <v>213</v>
      </c>
      <c r="I53" t="s">
        <v>524</v>
      </c>
      <c r="J53">
        <v>100</v>
      </c>
      <c r="K53">
        <v>26.51</v>
      </c>
      <c r="L53" t="s">
        <v>525</v>
      </c>
      <c r="M53" t="s">
        <v>146</v>
      </c>
      <c r="N53" t="s">
        <v>448</v>
      </c>
      <c r="O53" t="s">
        <v>340</v>
      </c>
      <c r="P53">
        <v>100.5</v>
      </c>
      <c r="Q53" t="s">
        <v>356</v>
      </c>
      <c r="R53">
        <v>208</v>
      </c>
      <c r="S53" t="s">
        <v>341</v>
      </c>
    </row>
    <row r="54" spans="1:19" x14ac:dyDescent="0.25">
      <c r="A54" t="s">
        <v>246</v>
      </c>
      <c r="B54" s="9">
        <v>27.47</v>
      </c>
      <c r="C54">
        <v>100</v>
      </c>
      <c r="D54" t="s">
        <v>273</v>
      </c>
      <c r="E54">
        <v>4</v>
      </c>
      <c r="H54" t="s">
        <v>246</v>
      </c>
      <c r="I54" t="s">
        <v>527</v>
      </c>
      <c r="J54">
        <v>100</v>
      </c>
      <c r="K54">
        <v>27.47</v>
      </c>
      <c r="L54" t="s">
        <v>464</v>
      </c>
      <c r="M54" t="s">
        <v>146</v>
      </c>
      <c r="N54" t="s">
        <v>146</v>
      </c>
      <c r="O54" t="s">
        <v>340</v>
      </c>
      <c r="P54" t="s">
        <v>146</v>
      </c>
      <c r="Q54" t="s">
        <v>146</v>
      </c>
      <c r="R54" t="s">
        <v>146</v>
      </c>
      <c r="S54" t="s">
        <v>374</v>
      </c>
    </row>
    <row r="55" spans="1:19" x14ac:dyDescent="0.25">
      <c r="A55" t="s">
        <v>201</v>
      </c>
      <c r="B55">
        <v>27.72</v>
      </c>
      <c r="C55">
        <v>70</v>
      </c>
      <c r="H55" t="s">
        <v>201</v>
      </c>
      <c r="I55" t="s">
        <v>529</v>
      </c>
      <c r="J55">
        <v>70</v>
      </c>
      <c r="K55">
        <v>27.72</v>
      </c>
      <c r="L55" t="s">
        <v>530</v>
      </c>
      <c r="M55" t="s">
        <v>146</v>
      </c>
      <c r="N55" t="s">
        <v>448</v>
      </c>
      <c r="O55" t="s">
        <v>340</v>
      </c>
      <c r="P55">
        <v>104.6</v>
      </c>
      <c r="Q55" t="s">
        <v>146</v>
      </c>
      <c r="R55">
        <v>180</v>
      </c>
      <c r="S55" t="s">
        <v>374</v>
      </c>
    </row>
    <row r="56" spans="1:19" x14ac:dyDescent="0.25">
      <c r="A56" t="s">
        <v>205</v>
      </c>
      <c r="B56">
        <v>28.77</v>
      </c>
      <c r="C56">
        <v>20</v>
      </c>
      <c r="H56" t="s">
        <v>205</v>
      </c>
      <c r="I56" t="s">
        <v>532</v>
      </c>
      <c r="J56">
        <v>20</v>
      </c>
      <c r="K56">
        <v>28.77</v>
      </c>
      <c r="L56" t="s">
        <v>533</v>
      </c>
      <c r="M56" t="s">
        <v>534</v>
      </c>
      <c r="N56" t="s">
        <v>368</v>
      </c>
      <c r="O56" t="s">
        <v>438</v>
      </c>
      <c r="P56">
        <v>109.3</v>
      </c>
      <c r="Q56" t="s">
        <v>356</v>
      </c>
      <c r="R56">
        <v>214</v>
      </c>
      <c r="S56" t="s">
        <v>341</v>
      </c>
    </row>
    <row r="57" spans="1:19" x14ac:dyDescent="0.25">
      <c r="A57" t="s">
        <v>225</v>
      </c>
      <c r="B57" s="9">
        <v>29.07</v>
      </c>
      <c r="C57">
        <v>100</v>
      </c>
      <c r="D57" t="s">
        <v>273</v>
      </c>
      <c r="E57">
        <v>4</v>
      </c>
      <c r="H57" t="s">
        <v>225</v>
      </c>
      <c r="I57" t="s">
        <v>536</v>
      </c>
      <c r="J57">
        <v>100</v>
      </c>
      <c r="K57">
        <v>29.07</v>
      </c>
      <c r="L57" t="s">
        <v>484</v>
      </c>
      <c r="M57" t="s">
        <v>146</v>
      </c>
      <c r="N57" t="s">
        <v>356</v>
      </c>
      <c r="O57" t="s">
        <v>438</v>
      </c>
      <c r="P57">
        <v>101</v>
      </c>
      <c r="Q57" t="s">
        <v>356</v>
      </c>
      <c r="R57">
        <v>194</v>
      </c>
      <c r="S57" t="s">
        <v>404</v>
      </c>
    </row>
    <row r="58" spans="1:19" x14ac:dyDescent="0.25">
      <c r="A58" t="s">
        <v>196</v>
      </c>
      <c r="B58">
        <v>29.16</v>
      </c>
      <c r="C58">
        <v>10</v>
      </c>
      <c r="H58" t="s">
        <v>196</v>
      </c>
      <c r="I58" t="s">
        <v>538</v>
      </c>
      <c r="J58">
        <v>10</v>
      </c>
      <c r="K58">
        <v>29.16</v>
      </c>
      <c r="L58" t="s">
        <v>539</v>
      </c>
      <c r="M58" t="s">
        <v>146</v>
      </c>
      <c r="N58" t="s">
        <v>356</v>
      </c>
      <c r="O58" t="s">
        <v>340</v>
      </c>
      <c r="P58">
        <v>106.8</v>
      </c>
      <c r="Q58" t="s">
        <v>356</v>
      </c>
      <c r="R58">
        <v>325</v>
      </c>
      <c r="S58" t="s">
        <v>341</v>
      </c>
    </row>
    <row r="59" spans="1:19" x14ac:dyDescent="0.25">
      <c r="A59" t="s">
        <v>228</v>
      </c>
      <c r="B59" s="9">
        <v>29.74</v>
      </c>
      <c r="C59">
        <v>100</v>
      </c>
      <c r="D59" t="s">
        <v>273</v>
      </c>
      <c r="E59">
        <v>4</v>
      </c>
      <c r="H59" t="s">
        <v>228</v>
      </c>
      <c r="I59" t="s">
        <v>541</v>
      </c>
      <c r="J59">
        <v>100</v>
      </c>
      <c r="K59">
        <v>29.74</v>
      </c>
      <c r="L59" t="s">
        <v>447</v>
      </c>
      <c r="M59" t="s">
        <v>146</v>
      </c>
      <c r="N59" t="s">
        <v>356</v>
      </c>
      <c r="O59" t="s">
        <v>340</v>
      </c>
      <c r="P59">
        <v>105.7</v>
      </c>
      <c r="Q59" t="s">
        <v>453</v>
      </c>
      <c r="R59">
        <v>226</v>
      </c>
      <c r="S59" t="s">
        <v>374</v>
      </c>
    </row>
    <row r="60" spans="1:19" x14ac:dyDescent="0.25">
      <c r="A60" t="s">
        <v>217</v>
      </c>
      <c r="B60" s="9">
        <v>31.36</v>
      </c>
      <c r="C60">
        <v>100</v>
      </c>
      <c r="D60" t="s">
        <v>273</v>
      </c>
      <c r="E60">
        <v>4</v>
      </c>
      <c r="H60" t="s">
        <v>217</v>
      </c>
      <c r="I60" t="s">
        <v>543</v>
      </c>
      <c r="J60">
        <v>100</v>
      </c>
      <c r="K60">
        <v>31.36</v>
      </c>
      <c r="L60" t="s">
        <v>544</v>
      </c>
      <c r="M60" t="s">
        <v>146</v>
      </c>
      <c r="N60" t="s">
        <v>356</v>
      </c>
      <c r="O60" t="s">
        <v>438</v>
      </c>
      <c r="P60">
        <v>102.2</v>
      </c>
      <c r="Q60" t="s">
        <v>146</v>
      </c>
      <c r="R60">
        <v>239</v>
      </c>
      <c r="S60" t="s">
        <v>374</v>
      </c>
    </row>
    <row r="61" spans="1:19" x14ac:dyDescent="0.25">
      <c r="A61" t="s">
        <v>226</v>
      </c>
      <c r="B61" s="9">
        <v>33.020000000000003</v>
      </c>
      <c r="C61">
        <v>100</v>
      </c>
      <c r="D61" t="s">
        <v>273</v>
      </c>
      <c r="E61" s="10">
        <v>0</v>
      </c>
      <c r="H61" t="s">
        <v>226</v>
      </c>
      <c r="I61" t="s">
        <v>547</v>
      </c>
      <c r="J61">
        <v>100</v>
      </c>
      <c r="K61">
        <v>33.020000000000003</v>
      </c>
      <c r="L61" t="s">
        <v>548</v>
      </c>
      <c r="M61" t="s">
        <v>146</v>
      </c>
      <c r="N61" t="s">
        <v>348</v>
      </c>
      <c r="O61" t="s">
        <v>438</v>
      </c>
      <c r="P61">
        <v>105.7</v>
      </c>
      <c r="Q61" t="s">
        <v>356</v>
      </c>
      <c r="R61">
        <v>408</v>
      </c>
      <c r="S61" t="s">
        <v>341</v>
      </c>
    </row>
    <row r="62" spans="1:19" x14ac:dyDescent="0.25">
      <c r="A62" t="s">
        <v>220</v>
      </c>
      <c r="B62" s="9">
        <v>35.31</v>
      </c>
      <c r="C62">
        <v>100</v>
      </c>
      <c r="D62" t="s">
        <v>273</v>
      </c>
      <c r="E62">
        <v>4</v>
      </c>
      <c r="H62" t="s">
        <v>220</v>
      </c>
      <c r="I62" t="s">
        <v>550</v>
      </c>
      <c r="J62">
        <v>100</v>
      </c>
      <c r="K62">
        <v>35.31</v>
      </c>
      <c r="L62" t="s">
        <v>361</v>
      </c>
      <c r="M62" t="s">
        <v>146</v>
      </c>
      <c r="N62" t="s">
        <v>146</v>
      </c>
      <c r="O62" t="s">
        <v>340</v>
      </c>
      <c r="P62" t="s">
        <v>146</v>
      </c>
      <c r="Q62" t="s">
        <v>146</v>
      </c>
      <c r="R62" t="s">
        <v>146</v>
      </c>
      <c r="S62" t="s">
        <v>374</v>
      </c>
    </row>
    <row r="63" spans="1:19" x14ac:dyDescent="0.25">
      <c r="A63" t="s">
        <v>251</v>
      </c>
      <c r="B63" s="9">
        <v>37.33</v>
      </c>
      <c r="C63">
        <v>100</v>
      </c>
      <c r="D63" t="s">
        <v>273</v>
      </c>
      <c r="E63">
        <v>4</v>
      </c>
      <c r="H63" t="s">
        <v>251</v>
      </c>
      <c r="I63" t="s">
        <v>552</v>
      </c>
      <c r="J63">
        <v>100</v>
      </c>
      <c r="K63">
        <v>37.33</v>
      </c>
      <c r="L63" t="s">
        <v>553</v>
      </c>
      <c r="M63" t="s">
        <v>146</v>
      </c>
      <c r="N63" t="s">
        <v>466</v>
      </c>
      <c r="O63" t="s">
        <v>438</v>
      </c>
      <c r="P63">
        <v>104.1</v>
      </c>
      <c r="Q63" t="s">
        <v>146</v>
      </c>
      <c r="R63" t="s">
        <v>146</v>
      </c>
      <c r="S63" t="s">
        <v>341</v>
      </c>
    </row>
    <row r="64" spans="1:19" x14ac:dyDescent="0.25">
      <c r="A64" t="s">
        <v>233</v>
      </c>
      <c r="B64" s="9">
        <v>40.58</v>
      </c>
      <c r="C64">
        <v>100</v>
      </c>
      <c r="H64" t="s">
        <v>233</v>
      </c>
      <c r="I64" t="s">
        <v>556</v>
      </c>
      <c r="J64">
        <v>100</v>
      </c>
      <c r="K64">
        <v>40.58</v>
      </c>
      <c r="L64" t="s">
        <v>361</v>
      </c>
      <c r="M64" t="s">
        <v>557</v>
      </c>
      <c r="N64" t="s">
        <v>368</v>
      </c>
      <c r="O64" t="s">
        <v>438</v>
      </c>
      <c r="P64">
        <v>106.8</v>
      </c>
      <c r="Q64" t="s">
        <v>453</v>
      </c>
      <c r="R64">
        <v>329</v>
      </c>
      <c r="S64" t="s">
        <v>374</v>
      </c>
    </row>
    <row r="65" spans="1:19" x14ac:dyDescent="0.25">
      <c r="A65" t="s">
        <v>252</v>
      </c>
      <c r="B65" s="9">
        <v>42.4</v>
      </c>
      <c r="C65">
        <v>100</v>
      </c>
      <c r="D65" t="s">
        <v>273</v>
      </c>
      <c r="E65">
        <v>4</v>
      </c>
      <c r="H65" t="s">
        <v>252</v>
      </c>
      <c r="I65" t="s">
        <v>559</v>
      </c>
      <c r="J65">
        <v>100</v>
      </c>
      <c r="K65">
        <v>42.4</v>
      </c>
      <c r="L65" t="s">
        <v>560</v>
      </c>
      <c r="M65" t="s">
        <v>561</v>
      </c>
      <c r="N65" t="s">
        <v>466</v>
      </c>
      <c r="O65" t="s">
        <v>438</v>
      </c>
      <c r="P65">
        <v>104.1</v>
      </c>
      <c r="Q65" t="s">
        <v>356</v>
      </c>
      <c r="R65">
        <v>391</v>
      </c>
      <c r="S65" t="s">
        <v>404</v>
      </c>
    </row>
    <row r="66" spans="1:19" x14ac:dyDescent="0.25">
      <c r="A66" t="s">
        <v>253</v>
      </c>
      <c r="B66" s="9">
        <v>42.79</v>
      </c>
      <c r="C66">
        <v>100</v>
      </c>
      <c r="D66" t="s">
        <v>321</v>
      </c>
      <c r="H66" t="s">
        <v>253</v>
      </c>
      <c r="I66" t="s">
        <v>564</v>
      </c>
      <c r="J66">
        <v>100</v>
      </c>
      <c r="K66">
        <v>42.79</v>
      </c>
      <c r="L66" t="s">
        <v>565</v>
      </c>
      <c r="M66" t="s">
        <v>561</v>
      </c>
      <c r="N66" t="s">
        <v>356</v>
      </c>
      <c r="O66" t="s">
        <v>438</v>
      </c>
      <c r="P66">
        <v>104.6</v>
      </c>
      <c r="Q66" t="s">
        <v>356</v>
      </c>
      <c r="R66">
        <v>290</v>
      </c>
      <c r="S66" t="s">
        <v>404</v>
      </c>
    </row>
    <row r="67" spans="1:19" x14ac:dyDescent="0.25">
      <c r="A67" t="s">
        <v>215</v>
      </c>
      <c r="B67">
        <v>45.72</v>
      </c>
      <c r="C67">
        <v>60</v>
      </c>
      <c r="H67" t="s">
        <v>215</v>
      </c>
      <c r="I67" t="s">
        <v>568</v>
      </c>
      <c r="J67">
        <v>60</v>
      </c>
      <c r="K67">
        <v>45.72</v>
      </c>
      <c r="L67" t="s">
        <v>569</v>
      </c>
      <c r="M67" t="s">
        <v>146</v>
      </c>
      <c r="N67" t="s">
        <v>466</v>
      </c>
      <c r="O67" t="s">
        <v>438</v>
      </c>
      <c r="P67">
        <v>107.2</v>
      </c>
      <c r="Q67" t="s">
        <v>453</v>
      </c>
      <c r="R67" t="s">
        <v>146</v>
      </c>
      <c r="S67" t="s">
        <v>404</v>
      </c>
    </row>
    <row r="68" spans="1:19" x14ac:dyDescent="0.25">
      <c r="A68" t="s">
        <v>250</v>
      </c>
      <c r="B68">
        <v>46.84</v>
      </c>
      <c r="C68">
        <v>50</v>
      </c>
      <c r="H68" t="s">
        <v>250</v>
      </c>
      <c r="I68" t="s">
        <v>571</v>
      </c>
      <c r="J68">
        <v>50</v>
      </c>
      <c r="K68">
        <v>46.84</v>
      </c>
      <c r="L68" t="s">
        <v>572</v>
      </c>
      <c r="M68" t="s">
        <v>146</v>
      </c>
      <c r="N68" t="s">
        <v>146</v>
      </c>
      <c r="O68" t="s">
        <v>340</v>
      </c>
      <c r="P68" t="s">
        <v>146</v>
      </c>
      <c r="Q68" t="s">
        <v>146</v>
      </c>
      <c r="R68" t="s">
        <v>146</v>
      </c>
      <c r="S68" t="s">
        <v>374</v>
      </c>
    </row>
    <row r="69" spans="1:19" x14ac:dyDescent="0.25">
      <c r="A69" t="s">
        <v>271</v>
      </c>
      <c r="B69" s="9">
        <v>47.45</v>
      </c>
      <c r="C69">
        <v>90</v>
      </c>
      <c r="D69" t="s">
        <v>321</v>
      </c>
      <c r="F69" t="s">
        <v>324</v>
      </c>
      <c r="H69" t="s">
        <v>271</v>
      </c>
      <c r="I69" t="s">
        <v>575</v>
      </c>
      <c r="J69">
        <v>90</v>
      </c>
      <c r="K69">
        <v>47.45</v>
      </c>
      <c r="L69" t="s">
        <v>576</v>
      </c>
      <c r="M69" t="s">
        <v>146</v>
      </c>
      <c r="N69" t="s">
        <v>437</v>
      </c>
      <c r="O69" t="s">
        <v>418</v>
      </c>
      <c r="P69">
        <v>102.8</v>
      </c>
      <c r="Q69" t="s">
        <v>449</v>
      </c>
      <c r="R69">
        <v>325</v>
      </c>
      <c r="S69" t="s">
        <v>404</v>
      </c>
    </row>
    <row r="70" spans="1:19" x14ac:dyDescent="0.25">
      <c r="A70" t="s">
        <v>258</v>
      </c>
      <c r="B70" s="9">
        <v>48.04</v>
      </c>
      <c r="C70">
        <v>100</v>
      </c>
      <c r="D70" t="s">
        <v>321</v>
      </c>
      <c r="H70" t="s">
        <v>258</v>
      </c>
      <c r="I70" t="s">
        <v>578</v>
      </c>
      <c r="J70">
        <v>100</v>
      </c>
      <c r="K70">
        <v>48.04</v>
      </c>
      <c r="L70" t="s">
        <v>579</v>
      </c>
      <c r="M70" t="s">
        <v>580</v>
      </c>
      <c r="N70" t="s">
        <v>448</v>
      </c>
      <c r="O70" t="s">
        <v>438</v>
      </c>
      <c r="P70">
        <v>107.1</v>
      </c>
      <c r="Q70" t="s">
        <v>356</v>
      </c>
      <c r="R70">
        <v>320</v>
      </c>
      <c r="S70" t="s">
        <v>404</v>
      </c>
    </row>
    <row r="71" spans="1:19" x14ac:dyDescent="0.25">
      <c r="A71" t="s">
        <v>214</v>
      </c>
      <c r="B71" s="9">
        <v>53.38</v>
      </c>
      <c r="C71">
        <v>100</v>
      </c>
      <c r="D71" t="s">
        <v>321</v>
      </c>
      <c r="H71" t="s">
        <v>214</v>
      </c>
      <c r="I71" t="s">
        <v>583</v>
      </c>
      <c r="J71">
        <v>100</v>
      </c>
      <c r="K71">
        <v>53.38</v>
      </c>
      <c r="L71" t="s">
        <v>584</v>
      </c>
      <c r="M71" t="s">
        <v>146</v>
      </c>
      <c r="N71" t="s">
        <v>466</v>
      </c>
      <c r="O71" t="s">
        <v>362</v>
      </c>
      <c r="P71">
        <v>107.4</v>
      </c>
      <c r="Q71" t="s">
        <v>349</v>
      </c>
      <c r="R71">
        <v>339</v>
      </c>
      <c r="S71" t="s">
        <v>341</v>
      </c>
    </row>
    <row r="72" spans="1:19" x14ac:dyDescent="0.25">
      <c r="A72" t="s">
        <v>248</v>
      </c>
      <c r="B72" s="9">
        <v>53.46</v>
      </c>
      <c r="C72">
        <v>100</v>
      </c>
      <c r="D72" t="s">
        <v>321</v>
      </c>
      <c r="H72" t="s">
        <v>248</v>
      </c>
      <c r="I72" t="s">
        <v>586</v>
      </c>
      <c r="J72">
        <v>100</v>
      </c>
      <c r="K72">
        <v>53.46</v>
      </c>
      <c r="L72" t="s">
        <v>492</v>
      </c>
      <c r="M72" t="s">
        <v>146</v>
      </c>
      <c r="N72" t="s">
        <v>356</v>
      </c>
      <c r="O72" t="s">
        <v>438</v>
      </c>
      <c r="P72">
        <v>101.6</v>
      </c>
      <c r="Q72" t="s">
        <v>356</v>
      </c>
      <c r="R72">
        <v>217</v>
      </c>
      <c r="S72" t="s">
        <v>404</v>
      </c>
    </row>
    <row r="73" spans="1:19" x14ac:dyDescent="0.25">
      <c r="A73" t="s">
        <v>256</v>
      </c>
      <c r="B73" s="9">
        <v>53.77</v>
      </c>
      <c r="C73">
        <v>100</v>
      </c>
      <c r="D73" t="s">
        <v>321</v>
      </c>
      <c r="H73" t="s">
        <v>256</v>
      </c>
      <c r="I73" t="s">
        <v>588</v>
      </c>
      <c r="J73">
        <v>100</v>
      </c>
      <c r="K73">
        <v>53.77</v>
      </c>
      <c r="L73" t="s">
        <v>589</v>
      </c>
      <c r="M73" t="s">
        <v>146</v>
      </c>
      <c r="N73" t="s">
        <v>368</v>
      </c>
      <c r="O73" t="s">
        <v>362</v>
      </c>
      <c r="P73">
        <v>103.6</v>
      </c>
      <c r="Q73" t="s">
        <v>356</v>
      </c>
      <c r="R73">
        <v>208</v>
      </c>
      <c r="S73" t="s">
        <v>404</v>
      </c>
    </row>
    <row r="74" spans="1:19" x14ac:dyDescent="0.25">
      <c r="A74" t="s">
        <v>241</v>
      </c>
      <c r="B74" s="9">
        <v>57.13</v>
      </c>
      <c r="C74">
        <v>100</v>
      </c>
      <c r="D74" t="s">
        <v>321</v>
      </c>
      <c r="H74" t="s">
        <v>241</v>
      </c>
      <c r="I74" t="s">
        <v>592</v>
      </c>
      <c r="J74">
        <v>100</v>
      </c>
      <c r="K74">
        <v>57.13</v>
      </c>
      <c r="L74" t="s">
        <v>502</v>
      </c>
      <c r="M74" t="s">
        <v>146</v>
      </c>
      <c r="N74" t="s">
        <v>146</v>
      </c>
      <c r="O74" t="s">
        <v>340</v>
      </c>
      <c r="P74" t="s">
        <v>146</v>
      </c>
      <c r="Q74" t="s">
        <v>146</v>
      </c>
      <c r="R74" t="s">
        <v>146</v>
      </c>
      <c r="S74" t="s">
        <v>404</v>
      </c>
    </row>
    <row r="75" spans="1:19" x14ac:dyDescent="0.25">
      <c r="A75" t="s">
        <v>203</v>
      </c>
      <c r="B75" s="9">
        <v>58.49</v>
      </c>
      <c r="C75">
        <v>90</v>
      </c>
      <c r="D75" t="s">
        <v>321</v>
      </c>
      <c r="H75" t="s">
        <v>203</v>
      </c>
      <c r="I75" t="s">
        <v>594</v>
      </c>
      <c r="J75">
        <v>90</v>
      </c>
      <c r="K75">
        <v>58.49</v>
      </c>
      <c r="L75" t="s">
        <v>530</v>
      </c>
      <c r="M75" t="s">
        <v>595</v>
      </c>
      <c r="N75" t="s">
        <v>355</v>
      </c>
      <c r="O75" t="s">
        <v>438</v>
      </c>
      <c r="P75">
        <v>105.1</v>
      </c>
      <c r="Q75" t="s">
        <v>146</v>
      </c>
      <c r="R75">
        <v>333</v>
      </c>
      <c r="S75" t="s">
        <v>341</v>
      </c>
    </row>
    <row r="76" spans="1:19" x14ac:dyDescent="0.25">
      <c r="A76" t="s">
        <v>208</v>
      </c>
      <c r="B76" s="9">
        <v>61.54</v>
      </c>
      <c r="C76">
        <v>100</v>
      </c>
      <c r="D76" t="s">
        <v>321</v>
      </c>
      <c r="H76" t="s">
        <v>208</v>
      </c>
      <c r="I76" t="s">
        <v>597</v>
      </c>
      <c r="J76">
        <v>100</v>
      </c>
      <c r="K76">
        <v>61.54</v>
      </c>
      <c r="L76" t="s">
        <v>569</v>
      </c>
      <c r="M76" t="s">
        <v>146</v>
      </c>
      <c r="N76" t="s">
        <v>598</v>
      </c>
      <c r="O76" t="s">
        <v>438</v>
      </c>
      <c r="P76">
        <v>100.5</v>
      </c>
      <c r="Q76" t="s">
        <v>146</v>
      </c>
      <c r="R76">
        <v>346</v>
      </c>
      <c r="S76" t="s">
        <v>404</v>
      </c>
    </row>
    <row r="77" spans="1:19" x14ac:dyDescent="0.25">
      <c r="A77" t="s">
        <v>242</v>
      </c>
      <c r="B77" s="9">
        <v>67.430000000000007</v>
      </c>
      <c r="C77">
        <v>100</v>
      </c>
      <c r="D77" t="s">
        <v>321</v>
      </c>
      <c r="H77" t="s">
        <v>242</v>
      </c>
      <c r="I77" t="s">
        <v>600</v>
      </c>
      <c r="J77">
        <v>100</v>
      </c>
      <c r="K77">
        <v>67.430000000000007</v>
      </c>
      <c r="L77" t="s">
        <v>601</v>
      </c>
      <c r="M77" t="s">
        <v>146</v>
      </c>
      <c r="N77" t="s">
        <v>146</v>
      </c>
      <c r="O77" t="s">
        <v>340</v>
      </c>
      <c r="P77" t="s">
        <v>146</v>
      </c>
      <c r="Q77" t="s">
        <v>146</v>
      </c>
      <c r="R77" t="s">
        <v>146</v>
      </c>
      <c r="S77" t="s">
        <v>341</v>
      </c>
    </row>
    <row r="78" spans="1:19" x14ac:dyDescent="0.25">
      <c r="A78" t="s">
        <v>206</v>
      </c>
      <c r="B78" s="9">
        <v>68.900000000000006</v>
      </c>
      <c r="C78">
        <v>90</v>
      </c>
      <c r="D78" t="s">
        <v>321</v>
      </c>
      <c r="H78" t="s">
        <v>206</v>
      </c>
      <c r="I78" t="s">
        <v>604</v>
      </c>
      <c r="J78">
        <v>90</v>
      </c>
      <c r="K78">
        <v>68.900000000000006</v>
      </c>
      <c r="L78" t="s">
        <v>605</v>
      </c>
      <c r="M78" t="s">
        <v>606</v>
      </c>
      <c r="N78" t="s">
        <v>387</v>
      </c>
      <c r="O78" t="s">
        <v>438</v>
      </c>
      <c r="P78">
        <v>99</v>
      </c>
      <c r="Q78" t="s">
        <v>146</v>
      </c>
      <c r="R78">
        <v>240</v>
      </c>
      <c r="S78" t="s">
        <v>341</v>
      </c>
    </row>
    <row r="79" spans="1:19" x14ac:dyDescent="0.25">
      <c r="A79" t="s">
        <v>219</v>
      </c>
      <c r="B79" s="9">
        <v>72.319999999999993</v>
      </c>
      <c r="C79">
        <v>100</v>
      </c>
      <c r="D79" t="s">
        <v>321</v>
      </c>
      <c r="H79" t="s">
        <v>219</v>
      </c>
      <c r="I79" t="s">
        <v>608</v>
      </c>
      <c r="J79">
        <v>100</v>
      </c>
      <c r="K79">
        <v>72.319999999999993</v>
      </c>
      <c r="L79" t="s">
        <v>589</v>
      </c>
      <c r="M79" t="s">
        <v>146</v>
      </c>
      <c r="N79" t="s">
        <v>355</v>
      </c>
      <c r="O79" t="s">
        <v>438</v>
      </c>
      <c r="P79">
        <v>101.6</v>
      </c>
      <c r="Q79" t="s">
        <v>349</v>
      </c>
      <c r="R79">
        <v>179</v>
      </c>
      <c r="S79" t="s">
        <v>404</v>
      </c>
    </row>
    <row r="80" spans="1:19" x14ac:dyDescent="0.25">
      <c r="A80" t="s">
        <v>254</v>
      </c>
      <c r="B80" s="9">
        <v>81.66</v>
      </c>
      <c r="C80">
        <v>100</v>
      </c>
      <c r="D80" t="s">
        <v>321</v>
      </c>
      <c r="H80" t="s">
        <v>254</v>
      </c>
      <c r="I80" t="s">
        <v>611</v>
      </c>
      <c r="J80">
        <v>100</v>
      </c>
      <c r="K80">
        <v>81.66</v>
      </c>
      <c r="L80" t="s">
        <v>612</v>
      </c>
      <c r="M80" t="s">
        <v>146</v>
      </c>
      <c r="N80" t="s">
        <v>448</v>
      </c>
      <c r="O80" t="s">
        <v>438</v>
      </c>
      <c r="P80">
        <v>103.3</v>
      </c>
      <c r="Q80" t="s">
        <v>449</v>
      </c>
      <c r="R80">
        <v>229</v>
      </c>
      <c r="S80" t="s">
        <v>374</v>
      </c>
    </row>
    <row r="81" spans="1:19" x14ac:dyDescent="0.25">
      <c r="A81" t="s">
        <v>198</v>
      </c>
      <c r="B81" s="9">
        <v>83.68</v>
      </c>
      <c r="C81">
        <v>100</v>
      </c>
      <c r="D81" t="s">
        <v>321</v>
      </c>
      <c r="H81" t="s">
        <v>198</v>
      </c>
      <c r="I81" t="s">
        <v>614</v>
      </c>
      <c r="J81">
        <v>100</v>
      </c>
      <c r="K81">
        <v>83.68</v>
      </c>
      <c r="L81" t="s">
        <v>615</v>
      </c>
      <c r="M81" t="s">
        <v>146</v>
      </c>
      <c r="N81" t="s">
        <v>448</v>
      </c>
      <c r="O81" t="s">
        <v>438</v>
      </c>
      <c r="P81">
        <v>110.8</v>
      </c>
      <c r="Q81" t="s">
        <v>356</v>
      </c>
      <c r="R81" t="s">
        <v>146</v>
      </c>
      <c r="S81" t="s">
        <v>374</v>
      </c>
    </row>
    <row r="82" spans="1:19" x14ac:dyDescent="0.25">
      <c r="A82" t="s">
        <v>170</v>
      </c>
      <c r="B82" s="8">
        <v>91.7</v>
      </c>
      <c r="C82">
        <v>100</v>
      </c>
      <c r="D82" t="s">
        <v>194</v>
      </c>
      <c r="H82" t="s">
        <v>170</v>
      </c>
      <c r="I82" t="s">
        <v>169</v>
      </c>
      <c r="J82">
        <v>100</v>
      </c>
      <c r="K82">
        <v>91.7</v>
      </c>
      <c r="L82" t="s">
        <v>617</v>
      </c>
      <c r="M82" t="s">
        <v>618</v>
      </c>
      <c r="N82" t="s">
        <v>355</v>
      </c>
      <c r="O82" t="s">
        <v>438</v>
      </c>
      <c r="P82">
        <v>106.8</v>
      </c>
      <c r="Q82" t="s">
        <v>449</v>
      </c>
      <c r="R82">
        <v>297</v>
      </c>
      <c r="S82" t="s">
        <v>374</v>
      </c>
    </row>
    <row r="83" spans="1:19" x14ac:dyDescent="0.25">
      <c r="A83" t="s">
        <v>154</v>
      </c>
      <c r="B83" s="8">
        <v>92.8</v>
      </c>
      <c r="C83">
        <v>100</v>
      </c>
      <c r="D83" t="s">
        <v>194</v>
      </c>
      <c r="H83" t="s">
        <v>154</v>
      </c>
      <c r="I83" t="s">
        <v>153</v>
      </c>
      <c r="J83">
        <v>100</v>
      </c>
      <c r="K83">
        <v>92.8</v>
      </c>
      <c r="L83" t="s">
        <v>621</v>
      </c>
      <c r="M83" t="s">
        <v>146</v>
      </c>
      <c r="N83" t="s">
        <v>448</v>
      </c>
      <c r="O83" t="s">
        <v>438</v>
      </c>
      <c r="P83">
        <v>99.5</v>
      </c>
      <c r="Q83" t="s">
        <v>146</v>
      </c>
      <c r="R83">
        <v>277</v>
      </c>
      <c r="S83" t="s">
        <v>404</v>
      </c>
    </row>
    <row r="84" spans="1:19" x14ac:dyDescent="0.25">
      <c r="A84" t="s">
        <v>160</v>
      </c>
      <c r="B84" s="8">
        <v>98.59</v>
      </c>
      <c r="C84">
        <v>100</v>
      </c>
      <c r="D84" t="s">
        <v>194</v>
      </c>
      <c r="H84" t="s">
        <v>160</v>
      </c>
      <c r="I84" t="s">
        <v>159</v>
      </c>
      <c r="J84">
        <v>100</v>
      </c>
      <c r="K84">
        <v>98.59</v>
      </c>
      <c r="L84" t="s">
        <v>624</v>
      </c>
      <c r="M84" t="s">
        <v>146</v>
      </c>
      <c r="N84" t="s">
        <v>146</v>
      </c>
      <c r="O84" t="s">
        <v>438</v>
      </c>
      <c r="P84" t="s">
        <v>146</v>
      </c>
      <c r="Q84" t="s">
        <v>146</v>
      </c>
      <c r="R84" t="s">
        <v>146</v>
      </c>
      <c r="S84" t="s">
        <v>404</v>
      </c>
    </row>
    <row r="85" spans="1:19" x14ac:dyDescent="0.25">
      <c r="A85" t="s">
        <v>145</v>
      </c>
      <c r="B85" s="8">
        <v>99.23</v>
      </c>
      <c r="C85">
        <v>100</v>
      </c>
      <c r="D85" t="s">
        <v>194</v>
      </c>
      <c r="H85" t="s">
        <v>145</v>
      </c>
      <c r="I85" t="s">
        <v>144</v>
      </c>
      <c r="J85">
        <v>100</v>
      </c>
      <c r="K85">
        <v>99.23</v>
      </c>
      <c r="L85" t="s">
        <v>484</v>
      </c>
      <c r="M85" t="s">
        <v>146</v>
      </c>
      <c r="N85" t="s">
        <v>356</v>
      </c>
      <c r="O85" t="s">
        <v>438</v>
      </c>
      <c r="P85">
        <v>101</v>
      </c>
      <c r="Q85" t="s">
        <v>356</v>
      </c>
      <c r="R85">
        <v>218</v>
      </c>
      <c r="S85" t="s">
        <v>404</v>
      </c>
    </row>
    <row r="86" spans="1:19" x14ac:dyDescent="0.25">
      <c r="A86" t="s">
        <v>172</v>
      </c>
      <c r="B86" s="8">
        <v>112.2</v>
      </c>
      <c r="C86">
        <v>100</v>
      </c>
      <c r="D86" t="s">
        <v>194</v>
      </c>
      <c r="H86" t="s">
        <v>172</v>
      </c>
      <c r="I86" t="s">
        <v>171</v>
      </c>
      <c r="J86">
        <v>100</v>
      </c>
      <c r="K86">
        <v>112.2</v>
      </c>
      <c r="L86" t="s">
        <v>628</v>
      </c>
      <c r="M86" t="s">
        <v>146</v>
      </c>
      <c r="N86" t="s">
        <v>146</v>
      </c>
      <c r="O86" t="s">
        <v>438</v>
      </c>
      <c r="P86" t="s">
        <v>146</v>
      </c>
      <c r="Q86" t="s">
        <v>146</v>
      </c>
      <c r="R86" t="s">
        <v>146</v>
      </c>
      <c r="S86" t="s">
        <v>341</v>
      </c>
    </row>
    <row r="87" spans="1:19" x14ac:dyDescent="0.25">
      <c r="A87" t="s">
        <v>164</v>
      </c>
      <c r="B87" s="8">
        <v>117.61</v>
      </c>
      <c r="C87">
        <v>100</v>
      </c>
      <c r="D87" t="s">
        <v>194</v>
      </c>
      <c r="H87" t="s">
        <v>164</v>
      </c>
      <c r="I87" t="s">
        <v>163</v>
      </c>
      <c r="J87">
        <v>100</v>
      </c>
      <c r="K87">
        <v>117.61</v>
      </c>
      <c r="L87" t="s">
        <v>631</v>
      </c>
      <c r="M87" t="s">
        <v>146</v>
      </c>
      <c r="N87" t="s">
        <v>355</v>
      </c>
      <c r="O87" t="s">
        <v>438</v>
      </c>
      <c r="P87">
        <v>102</v>
      </c>
      <c r="Q87" t="s">
        <v>356</v>
      </c>
      <c r="R87">
        <v>251</v>
      </c>
      <c r="S87" t="s">
        <v>404</v>
      </c>
    </row>
    <row r="88" spans="1:19" x14ac:dyDescent="0.25">
      <c r="A88" t="s">
        <v>174</v>
      </c>
      <c r="B88" s="8">
        <v>120.71</v>
      </c>
      <c r="C88">
        <v>100</v>
      </c>
      <c r="D88" t="s">
        <v>194</v>
      </c>
      <c r="H88" t="s">
        <v>174</v>
      </c>
      <c r="I88" t="s">
        <v>173</v>
      </c>
      <c r="J88">
        <v>100</v>
      </c>
      <c r="K88">
        <v>120.71</v>
      </c>
      <c r="L88" t="s">
        <v>634</v>
      </c>
      <c r="M88" t="s">
        <v>635</v>
      </c>
      <c r="N88" t="s">
        <v>146</v>
      </c>
      <c r="O88" t="s">
        <v>438</v>
      </c>
      <c r="P88" t="s">
        <v>146</v>
      </c>
      <c r="Q88" t="s">
        <v>146</v>
      </c>
      <c r="R88" t="s">
        <v>146</v>
      </c>
      <c r="S88" t="s">
        <v>404</v>
      </c>
    </row>
    <row r="89" spans="1:19" x14ac:dyDescent="0.25">
      <c r="A89" t="s">
        <v>148</v>
      </c>
      <c r="B89" s="8">
        <v>120.98</v>
      </c>
      <c r="C89">
        <v>100</v>
      </c>
      <c r="D89" t="s">
        <v>194</v>
      </c>
      <c r="H89" t="s">
        <v>148</v>
      </c>
      <c r="I89" t="s">
        <v>147</v>
      </c>
      <c r="J89">
        <v>100</v>
      </c>
      <c r="K89">
        <v>120.98</v>
      </c>
      <c r="L89" t="s">
        <v>447</v>
      </c>
      <c r="M89" t="s">
        <v>146</v>
      </c>
      <c r="N89" t="s">
        <v>448</v>
      </c>
      <c r="O89" t="s">
        <v>438</v>
      </c>
      <c r="P89">
        <v>109.7</v>
      </c>
      <c r="Q89" t="s">
        <v>453</v>
      </c>
      <c r="R89">
        <v>268</v>
      </c>
      <c r="S89" t="s">
        <v>374</v>
      </c>
    </row>
    <row r="90" spans="1:19" x14ac:dyDescent="0.25">
      <c r="A90" t="s">
        <v>156</v>
      </c>
      <c r="B90" s="8">
        <v>126.29</v>
      </c>
      <c r="C90">
        <v>100</v>
      </c>
      <c r="D90" t="s">
        <v>194</v>
      </c>
      <c r="H90" t="s">
        <v>156</v>
      </c>
      <c r="I90" t="s">
        <v>155</v>
      </c>
      <c r="J90">
        <v>100</v>
      </c>
      <c r="K90">
        <v>126.29</v>
      </c>
      <c r="L90" t="s">
        <v>639</v>
      </c>
      <c r="M90" t="s">
        <v>146</v>
      </c>
      <c r="N90" t="s">
        <v>448</v>
      </c>
      <c r="O90" t="s">
        <v>438</v>
      </c>
      <c r="P90">
        <v>99.5</v>
      </c>
      <c r="Q90" t="s">
        <v>146</v>
      </c>
      <c r="R90">
        <v>235</v>
      </c>
      <c r="S90" t="s">
        <v>404</v>
      </c>
    </row>
    <row r="91" spans="1:19" x14ac:dyDescent="0.25">
      <c r="A91" t="s">
        <v>176</v>
      </c>
      <c r="B91" s="8">
        <v>129.85</v>
      </c>
      <c r="C91">
        <v>100</v>
      </c>
      <c r="D91" t="s">
        <v>194</v>
      </c>
      <c r="H91" t="s">
        <v>176</v>
      </c>
      <c r="I91" t="s">
        <v>175</v>
      </c>
      <c r="J91">
        <v>100</v>
      </c>
      <c r="K91">
        <v>129.85</v>
      </c>
      <c r="L91" t="s">
        <v>642</v>
      </c>
      <c r="M91" t="s">
        <v>146</v>
      </c>
      <c r="N91" t="s">
        <v>368</v>
      </c>
      <c r="O91" t="s">
        <v>438</v>
      </c>
      <c r="P91">
        <v>104.5</v>
      </c>
      <c r="Q91" t="s">
        <v>643</v>
      </c>
      <c r="R91">
        <v>237</v>
      </c>
      <c r="S91" t="s">
        <v>341</v>
      </c>
    </row>
    <row r="92" spans="1:19" x14ac:dyDescent="0.25">
      <c r="A92" t="s">
        <v>152</v>
      </c>
      <c r="B92" s="8">
        <v>132.53</v>
      </c>
      <c r="C92">
        <v>100</v>
      </c>
      <c r="D92" t="s">
        <v>194</v>
      </c>
      <c r="H92" t="s">
        <v>152</v>
      </c>
      <c r="I92" t="s">
        <v>151</v>
      </c>
      <c r="J92">
        <v>100</v>
      </c>
      <c r="K92">
        <v>132.53</v>
      </c>
      <c r="L92" t="s">
        <v>565</v>
      </c>
      <c r="M92" t="s">
        <v>561</v>
      </c>
      <c r="N92" t="s">
        <v>448</v>
      </c>
      <c r="O92" t="s">
        <v>438</v>
      </c>
      <c r="P92">
        <v>106.6</v>
      </c>
      <c r="Q92" t="s">
        <v>146</v>
      </c>
      <c r="R92">
        <v>342</v>
      </c>
      <c r="S92" t="s">
        <v>404</v>
      </c>
    </row>
    <row r="93" spans="1:19" x14ac:dyDescent="0.25">
      <c r="A93" t="s">
        <v>166</v>
      </c>
      <c r="B93" s="8">
        <v>138.80000000000001</v>
      </c>
      <c r="C93">
        <v>100</v>
      </c>
      <c r="D93" t="s">
        <v>194</v>
      </c>
      <c r="H93" t="s">
        <v>166</v>
      </c>
      <c r="I93" t="s">
        <v>165</v>
      </c>
      <c r="J93">
        <v>100</v>
      </c>
      <c r="K93">
        <v>138.80000000000001</v>
      </c>
      <c r="L93" t="s">
        <v>647</v>
      </c>
      <c r="M93" t="s">
        <v>146</v>
      </c>
      <c r="N93" t="s">
        <v>348</v>
      </c>
      <c r="O93" t="s">
        <v>438</v>
      </c>
      <c r="P93">
        <v>99.5</v>
      </c>
      <c r="Q93" t="s">
        <v>356</v>
      </c>
      <c r="R93">
        <v>180</v>
      </c>
      <c r="S93" t="s">
        <v>404</v>
      </c>
    </row>
    <row r="94" spans="1:19" x14ac:dyDescent="0.25">
      <c r="A94" t="s">
        <v>158</v>
      </c>
      <c r="B94" s="8">
        <v>139.22999999999999</v>
      </c>
      <c r="C94">
        <v>100</v>
      </c>
      <c r="D94" t="s">
        <v>194</v>
      </c>
      <c r="H94" t="s">
        <v>158</v>
      </c>
      <c r="I94" t="s">
        <v>157</v>
      </c>
      <c r="J94">
        <v>100</v>
      </c>
      <c r="K94">
        <v>139.22999999999999</v>
      </c>
      <c r="L94" t="s">
        <v>650</v>
      </c>
      <c r="M94" t="s">
        <v>146</v>
      </c>
      <c r="N94" t="s">
        <v>466</v>
      </c>
      <c r="O94" t="s">
        <v>438</v>
      </c>
      <c r="P94">
        <v>99.5</v>
      </c>
      <c r="Q94" t="s">
        <v>146</v>
      </c>
      <c r="R94">
        <v>230</v>
      </c>
      <c r="S94" t="s">
        <v>404</v>
      </c>
    </row>
    <row r="95" spans="1:19" x14ac:dyDescent="0.25">
      <c r="A95" t="s">
        <v>150</v>
      </c>
      <c r="B95" s="8">
        <v>144.16999999999999</v>
      </c>
      <c r="C95">
        <v>100</v>
      </c>
      <c r="D95" t="s">
        <v>194</v>
      </c>
      <c r="H95" t="s">
        <v>150</v>
      </c>
      <c r="I95" t="s">
        <v>149</v>
      </c>
      <c r="J95">
        <v>100</v>
      </c>
      <c r="K95">
        <v>144.16999999999999</v>
      </c>
      <c r="L95" t="s">
        <v>653</v>
      </c>
      <c r="M95" t="s">
        <v>146</v>
      </c>
      <c r="N95" t="s">
        <v>146</v>
      </c>
      <c r="O95" t="s">
        <v>340</v>
      </c>
      <c r="P95" t="s">
        <v>146</v>
      </c>
      <c r="Q95" t="s">
        <v>146</v>
      </c>
      <c r="R95" t="s">
        <v>146</v>
      </c>
      <c r="S95" t="s">
        <v>404</v>
      </c>
    </row>
    <row r="96" spans="1:19" x14ac:dyDescent="0.25">
      <c r="A96" t="s">
        <v>162</v>
      </c>
      <c r="B96" s="8">
        <v>158.56</v>
      </c>
      <c r="C96">
        <v>100</v>
      </c>
      <c r="D96" t="s">
        <v>194</v>
      </c>
      <c r="H96" t="s">
        <v>162</v>
      </c>
      <c r="I96" t="s">
        <v>161</v>
      </c>
      <c r="J96">
        <v>100</v>
      </c>
      <c r="K96">
        <v>158.56</v>
      </c>
      <c r="L96" t="s">
        <v>624</v>
      </c>
      <c r="M96" t="s">
        <v>146</v>
      </c>
      <c r="N96" t="s">
        <v>146</v>
      </c>
      <c r="O96" t="s">
        <v>438</v>
      </c>
      <c r="P96" t="s">
        <v>146</v>
      </c>
      <c r="Q96" t="s">
        <v>146</v>
      </c>
      <c r="R96" t="s">
        <v>146</v>
      </c>
      <c r="S96" t="s">
        <v>404</v>
      </c>
    </row>
    <row r="97" spans="1:19" x14ac:dyDescent="0.25">
      <c r="A97" t="s">
        <v>168</v>
      </c>
      <c r="B97" s="8">
        <v>186.69</v>
      </c>
      <c r="C97">
        <v>100</v>
      </c>
      <c r="D97" t="s">
        <v>194</v>
      </c>
      <c r="H97" t="s">
        <v>168</v>
      </c>
      <c r="I97" t="s">
        <v>167</v>
      </c>
      <c r="J97">
        <v>100</v>
      </c>
      <c r="K97">
        <v>186.69</v>
      </c>
      <c r="L97" t="s">
        <v>647</v>
      </c>
      <c r="M97" t="s">
        <v>146</v>
      </c>
      <c r="N97" t="s">
        <v>437</v>
      </c>
      <c r="O97" t="s">
        <v>438</v>
      </c>
      <c r="P97">
        <v>99.5</v>
      </c>
      <c r="Q97" t="s">
        <v>356</v>
      </c>
      <c r="R97">
        <v>264</v>
      </c>
      <c r="S97" t="s">
        <v>404</v>
      </c>
    </row>
  </sheetData>
  <sortState xmlns:xlrd2="http://schemas.microsoft.com/office/spreadsheetml/2017/richdata2" ref="A2:AH97">
    <sortCondition ref="B2:B9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571F-805B-4FA3-9A8D-56C694F5FDCD}">
  <dimension ref="A1:Q97"/>
  <sheetViews>
    <sheetView workbookViewId="0">
      <selection sqref="A1:L1048576"/>
    </sheetView>
  </sheetViews>
  <sheetFormatPr defaultRowHeight="15" x14ac:dyDescent="0.25"/>
  <cols>
    <col min="1" max="1" width="29.5703125" bestFit="1" customWidth="1"/>
    <col min="2" max="2" width="42.85546875" bestFit="1" customWidth="1"/>
    <col min="3" max="3" width="27" bestFit="1" customWidth="1"/>
    <col min="4" max="4" width="30.28515625" bestFit="1" customWidth="1"/>
    <col min="5" max="5" width="51.28515625" bestFit="1" customWidth="1"/>
    <col min="6" max="6" width="52.42578125" bestFit="1" customWidth="1"/>
    <col min="7" max="7" width="24.140625" bestFit="1" customWidth="1"/>
    <col min="8" max="8" width="47.7109375" bestFit="1" customWidth="1"/>
    <col min="9" max="9" width="17.42578125" bestFit="1" customWidth="1"/>
    <col min="10" max="10" width="27.85546875" bestFit="1" customWidth="1"/>
    <col min="11" max="11" width="5.7109375" bestFit="1" customWidth="1"/>
    <col min="12" max="12" width="21.140625" bestFit="1" customWidth="1"/>
    <col min="14" max="14" width="36.5703125" bestFit="1" customWidth="1"/>
    <col min="15" max="15" width="5.7109375" bestFit="1" customWidth="1"/>
    <col min="16" max="16" width="12.42578125" bestFit="1" customWidth="1"/>
    <col min="17" max="17" width="13" bestFit="1" customWidth="1"/>
  </cols>
  <sheetData>
    <row r="1" spans="1:17" x14ac:dyDescent="0.25">
      <c r="A1" t="s">
        <v>1</v>
      </c>
      <c r="B1" t="s">
        <v>0</v>
      </c>
      <c r="C1" t="s">
        <v>192</v>
      </c>
      <c r="D1" t="s">
        <v>2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335</v>
      </c>
      <c r="P1" t="s">
        <v>336</v>
      </c>
      <c r="Q1" t="s">
        <v>337</v>
      </c>
    </row>
    <row r="2" spans="1:17" x14ac:dyDescent="0.25">
      <c r="A2" t="s">
        <v>193</v>
      </c>
      <c r="B2" t="s">
        <v>338</v>
      </c>
      <c r="C2">
        <v>0</v>
      </c>
      <c r="D2">
        <v>0</v>
      </c>
      <c r="E2" t="s">
        <v>339</v>
      </c>
      <c r="F2" t="s">
        <v>146</v>
      </c>
      <c r="G2" t="s">
        <v>146</v>
      </c>
      <c r="H2" t="s">
        <v>340</v>
      </c>
      <c r="I2" t="s">
        <v>146</v>
      </c>
      <c r="J2" t="s">
        <v>146</v>
      </c>
      <c r="K2" t="s">
        <v>146</v>
      </c>
      <c r="L2" t="s">
        <v>341</v>
      </c>
      <c r="M2" t="s">
        <v>342</v>
      </c>
      <c r="N2" t="s">
        <v>343</v>
      </c>
      <c r="O2" t="s">
        <v>344</v>
      </c>
      <c r="P2">
        <v>39</v>
      </c>
      <c r="Q2">
        <v>-105</v>
      </c>
    </row>
    <row r="3" spans="1:17" x14ac:dyDescent="0.25">
      <c r="A3" t="s">
        <v>195</v>
      </c>
      <c r="B3" t="s">
        <v>345</v>
      </c>
      <c r="C3">
        <v>0</v>
      </c>
      <c r="D3">
        <v>0</v>
      </c>
      <c r="E3" t="s">
        <v>346</v>
      </c>
      <c r="F3" t="s">
        <v>347</v>
      </c>
      <c r="G3" t="s">
        <v>348</v>
      </c>
      <c r="H3" t="s">
        <v>340</v>
      </c>
      <c r="I3">
        <v>109.7</v>
      </c>
      <c r="J3" t="s">
        <v>349</v>
      </c>
      <c r="K3">
        <v>314</v>
      </c>
      <c r="L3" t="s">
        <v>341</v>
      </c>
      <c r="M3" t="s">
        <v>350</v>
      </c>
      <c r="N3" t="s">
        <v>351</v>
      </c>
      <c r="O3" t="s">
        <v>344</v>
      </c>
      <c r="P3">
        <v>40.240278697025801</v>
      </c>
      <c r="Q3">
        <v>-74.483388081332293</v>
      </c>
    </row>
    <row r="4" spans="1:17" x14ac:dyDescent="0.25">
      <c r="A4" t="s">
        <v>212</v>
      </c>
      <c r="B4" t="s">
        <v>352</v>
      </c>
      <c r="C4">
        <v>0</v>
      </c>
      <c r="D4">
        <v>0</v>
      </c>
      <c r="E4" t="s">
        <v>353</v>
      </c>
      <c r="F4" t="s">
        <v>354</v>
      </c>
      <c r="G4" t="s">
        <v>355</v>
      </c>
      <c r="H4" t="s">
        <v>340</v>
      </c>
      <c r="I4">
        <v>108.7</v>
      </c>
      <c r="J4" t="s">
        <v>356</v>
      </c>
      <c r="K4">
        <v>358</v>
      </c>
      <c r="L4" t="s">
        <v>357</v>
      </c>
      <c r="M4" t="s">
        <v>358</v>
      </c>
      <c r="N4" t="s">
        <v>359</v>
      </c>
      <c r="O4" t="s">
        <v>344</v>
      </c>
      <c r="P4">
        <v>41.203299999999999</v>
      </c>
      <c r="Q4">
        <v>-77.194500000000005</v>
      </c>
    </row>
    <row r="5" spans="1:17" x14ac:dyDescent="0.25">
      <c r="A5" t="s">
        <v>239</v>
      </c>
      <c r="B5" t="s">
        <v>360</v>
      </c>
      <c r="C5">
        <v>10</v>
      </c>
      <c r="D5">
        <v>0</v>
      </c>
      <c r="E5" t="s">
        <v>361</v>
      </c>
      <c r="F5" t="s">
        <v>146</v>
      </c>
      <c r="G5" t="s">
        <v>146</v>
      </c>
      <c r="H5" t="s">
        <v>362</v>
      </c>
      <c r="I5" t="s">
        <v>146</v>
      </c>
      <c r="J5" t="s">
        <v>146</v>
      </c>
      <c r="K5" t="s">
        <v>146</v>
      </c>
      <c r="L5" t="s">
        <v>341</v>
      </c>
      <c r="M5" t="s">
        <v>363</v>
      </c>
      <c r="N5" t="s">
        <v>361</v>
      </c>
      <c r="O5" t="s">
        <v>344</v>
      </c>
      <c r="P5">
        <v>45.1</v>
      </c>
      <c r="Q5">
        <v>15.2</v>
      </c>
    </row>
    <row r="6" spans="1:17" x14ac:dyDescent="0.25">
      <c r="A6" t="s">
        <v>41</v>
      </c>
      <c r="B6" t="s">
        <v>364</v>
      </c>
      <c r="C6">
        <v>0</v>
      </c>
      <c r="D6">
        <v>0</v>
      </c>
      <c r="E6" t="s">
        <v>353</v>
      </c>
      <c r="F6" t="s">
        <v>365</v>
      </c>
      <c r="G6" t="s">
        <v>146</v>
      </c>
      <c r="H6" t="s">
        <v>340</v>
      </c>
      <c r="I6" t="s">
        <v>146</v>
      </c>
      <c r="J6" t="s">
        <v>146</v>
      </c>
      <c r="K6" t="s">
        <v>146</v>
      </c>
      <c r="L6" t="s">
        <v>357</v>
      </c>
      <c r="M6" t="s">
        <v>366</v>
      </c>
      <c r="N6" t="s">
        <v>359</v>
      </c>
      <c r="O6" t="s">
        <v>344</v>
      </c>
      <c r="P6">
        <v>41.203299999999999</v>
      </c>
      <c r="Q6">
        <v>-77.194500000000005</v>
      </c>
    </row>
    <row r="7" spans="1:17" x14ac:dyDescent="0.25">
      <c r="A7" t="s">
        <v>209</v>
      </c>
      <c r="B7" t="s">
        <v>367</v>
      </c>
      <c r="C7">
        <v>0</v>
      </c>
      <c r="D7">
        <v>0.21</v>
      </c>
      <c r="E7" t="s">
        <v>353</v>
      </c>
      <c r="F7" t="s">
        <v>354</v>
      </c>
      <c r="G7" t="s">
        <v>368</v>
      </c>
      <c r="H7" t="s">
        <v>340</v>
      </c>
      <c r="I7">
        <v>103.3</v>
      </c>
      <c r="J7" t="s">
        <v>356</v>
      </c>
      <c r="K7">
        <v>211</v>
      </c>
      <c r="L7" t="s">
        <v>357</v>
      </c>
      <c r="M7" t="s">
        <v>369</v>
      </c>
      <c r="N7" t="s">
        <v>359</v>
      </c>
      <c r="O7" t="s">
        <v>344</v>
      </c>
      <c r="P7">
        <v>41.203299999999999</v>
      </c>
      <c r="Q7">
        <v>-77.194500000000005</v>
      </c>
    </row>
    <row r="8" spans="1:17" x14ac:dyDescent="0.25">
      <c r="A8" t="s">
        <v>265</v>
      </c>
      <c r="B8" t="s">
        <v>370</v>
      </c>
      <c r="C8">
        <v>0</v>
      </c>
      <c r="D8">
        <v>0.44</v>
      </c>
      <c r="E8" t="s">
        <v>353</v>
      </c>
      <c r="F8" t="s">
        <v>371</v>
      </c>
      <c r="G8" t="s">
        <v>146</v>
      </c>
      <c r="H8" t="s">
        <v>340</v>
      </c>
      <c r="I8" t="s">
        <v>146</v>
      </c>
      <c r="J8" t="s">
        <v>146</v>
      </c>
      <c r="K8" t="s">
        <v>146</v>
      </c>
      <c r="L8" t="s">
        <v>357</v>
      </c>
      <c r="M8" t="s">
        <v>372</v>
      </c>
      <c r="N8" t="s">
        <v>146</v>
      </c>
      <c r="O8" t="s">
        <v>324</v>
      </c>
      <c r="P8">
        <v>41.203299999999999</v>
      </c>
      <c r="Q8">
        <v>-77.194500000000005</v>
      </c>
    </row>
    <row r="9" spans="1:17" x14ac:dyDescent="0.25">
      <c r="A9" t="s">
        <v>222</v>
      </c>
      <c r="B9" t="s">
        <v>373</v>
      </c>
      <c r="C9">
        <v>10</v>
      </c>
      <c r="D9">
        <v>0.64</v>
      </c>
      <c r="E9" t="s">
        <v>361</v>
      </c>
      <c r="F9" t="s">
        <v>146</v>
      </c>
      <c r="G9" t="s">
        <v>146</v>
      </c>
      <c r="H9" t="s">
        <v>340</v>
      </c>
      <c r="I9" t="s">
        <v>146</v>
      </c>
      <c r="J9" t="s">
        <v>146</v>
      </c>
      <c r="K9" t="s">
        <v>146</v>
      </c>
      <c r="L9" t="s">
        <v>374</v>
      </c>
      <c r="M9" t="s">
        <v>375</v>
      </c>
      <c r="N9" t="s">
        <v>361</v>
      </c>
      <c r="O9" t="s">
        <v>344</v>
      </c>
      <c r="P9">
        <v>45.1</v>
      </c>
      <c r="Q9">
        <v>15.2</v>
      </c>
    </row>
    <row r="10" spans="1:17" x14ac:dyDescent="0.25">
      <c r="A10" t="s">
        <v>261</v>
      </c>
      <c r="B10" t="s">
        <v>376</v>
      </c>
      <c r="C10">
        <v>10</v>
      </c>
      <c r="D10">
        <v>0.7</v>
      </c>
      <c r="E10" t="s">
        <v>353</v>
      </c>
      <c r="F10" t="s">
        <v>377</v>
      </c>
      <c r="G10" t="s">
        <v>146</v>
      </c>
      <c r="H10" t="s">
        <v>340</v>
      </c>
      <c r="I10" t="s">
        <v>146</v>
      </c>
      <c r="J10" t="s">
        <v>146</v>
      </c>
      <c r="K10" t="s">
        <v>146</v>
      </c>
      <c r="L10" t="s">
        <v>357</v>
      </c>
      <c r="M10" t="s">
        <v>378</v>
      </c>
      <c r="N10" t="s">
        <v>359</v>
      </c>
      <c r="O10" t="s">
        <v>379</v>
      </c>
      <c r="P10">
        <v>41.203299999999999</v>
      </c>
      <c r="Q10">
        <v>-77.194500000000005</v>
      </c>
    </row>
    <row r="11" spans="1:17" x14ac:dyDescent="0.25">
      <c r="A11" t="s">
        <v>249</v>
      </c>
      <c r="B11" t="s">
        <v>380</v>
      </c>
      <c r="C11">
        <v>0</v>
      </c>
      <c r="D11">
        <v>0.81</v>
      </c>
      <c r="E11" t="s">
        <v>381</v>
      </c>
      <c r="F11" t="s">
        <v>146</v>
      </c>
      <c r="G11" t="s">
        <v>146</v>
      </c>
      <c r="H11" t="s">
        <v>340</v>
      </c>
      <c r="I11" t="s">
        <v>146</v>
      </c>
      <c r="J11" t="s">
        <v>146</v>
      </c>
      <c r="K11" t="s">
        <v>146</v>
      </c>
      <c r="L11" t="s">
        <v>341</v>
      </c>
      <c r="M11" t="s">
        <v>382</v>
      </c>
      <c r="N11" t="s">
        <v>383</v>
      </c>
      <c r="O11" t="s">
        <v>344</v>
      </c>
      <c r="P11">
        <v>43.5</v>
      </c>
      <c r="Q11">
        <v>43.5</v>
      </c>
    </row>
    <row r="12" spans="1:17" x14ac:dyDescent="0.25">
      <c r="A12" t="s">
        <v>204</v>
      </c>
      <c r="B12" t="s">
        <v>384</v>
      </c>
      <c r="C12">
        <v>0</v>
      </c>
      <c r="D12">
        <v>1.01</v>
      </c>
      <c r="E12" t="s">
        <v>385</v>
      </c>
      <c r="F12" t="s">
        <v>386</v>
      </c>
      <c r="G12" t="s">
        <v>387</v>
      </c>
      <c r="H12" t="s">
        <v>340</v>
      </c>
      <c r="I12">
        <v>107.6</v>
      </c>
      <c r="J12" t="s">
        <v>146</v>
      </c>
      <c r="K12">
        <v>451</v>
      </c>
      <c r="L12" t="s">
        <v>341</v>
      </c>
      <c r="M12" t="s">
        <v>388</v>
      </c>
      <c r="N12" t="s">
        <v>359</v>
      </c>
      <c r="O12" t="s">
        <v>344</v>
      </c>
      <c r="P12">
        <v>38.201589780023703</v>
      </c>
      <c r="Q12">
        <v>-92.416530439823106</v>
      </c>
    </row>
    <row r="13" spans="1:17" x14ac:dyDescent="0.25">
      <c r="A13" t="s">
        <v>264</v>
      </c>
      <c r="B13" t="s">
        <v>389</v>
      </c>
      <c r="C13">
        <v>0</v>
      </c>
      <c r="D13">
        <v>1.56</v>
      </c>
      <c r="E13" t="s">
        <v>353</v>
      </c>
      <c r="F13" t="s">
        <v>390</v>
      </c>
      <c r="G13" t="s">
        <v>146</v>
      </c>
      <c r="H13" t="s">
        <v>340</v>
      </c>
      <c r="I13" t="s">
        <v>146</v>
      </c>
      <c r="J13" t="s">
        <v>146</v>
      </c>
      <c r="K13" t="s">
        <v>146</v>
      </c>
      <c r="L13" t="s">
        <v>357</v>
      </c>
      <c r="M13" t="s">
        <v>391</v>
      </c>
      <c r="N13" t="s">
        <v>359</v>
      </c>
      <c r="O13" t="s">
        <v>344</v>
      </c>
      <c r="P13">
        <v>41.203299999999999</v>
      </c>
      <c r="Q13">
        <v>-77.194500000000005</v>
      </c>
    </row>
    <row r="14" spans="1:17" x14ac:dyDescent="0.25">
      <c r="A14" t="s">
        <v>263</v>
      </c>
      <c r="B14" t="s">
        <v>392</v>
      </c>
      <c r="C14">
        <v>20</v>
      </c>
      <c r="D14">
        <v>1.66</v>
      </c>
      <c r="E14" t="s">
        <v>353</v>
      </c>
      <c r="F14" t="s">
        <v>393</v>
      </c>
      <c r="G14" t="s">
        <v>146</v>
      </c>
      <c r="H14" t="s">
        <v>340</v>
      </c>
      <c r="I14" t="s">
        <v>146</v>
      </c>
      <c r="J14" t="s">
        <v>146</v>
      </c>
      <c r="K14" t="s">
        <v>146</v>
      </c>
      <c r="L14" t="s">
        <v>357</v>
      </c>
      <c r="M14" t="s">
        <v>394</v>
      </c>
      <c r="N14" t="s">
        <v>146</v>
      </c>
      <c r="O14" t="s">
        <v>324</v>
      </c>
      <c r="P14">
        <v>41.203299999999999</v>
      </c>
      <c r="Q14">
        <v>-77.194500000000005</v>
      </c>
    </row>
    <row r="15" spans="1:17" x14ac:dyDescent="0.25">
      <c r="A15" t="s">
        <v>267</v>
      </c>
      <c r="B15" t="s">
        <v>395</v>
      </c>
      <c r="C15">
        <v>30</v>
      </c>
      <c r="D15">
        <v>1.83</v>
      </c>
      <c r="E15" t="s">
        <v>353</v>
      </c>
      <c r="F15" t="s">
        <v>396</v>
      </c>
      <c r="G15" t="s">
        <v>146</v>
      </c>
      <c r="H15" t="s">
        <v>146</v>
      </c>
      <c r="I15" t="s">
        <v>146</v>
      </c>
      <c r="J15" t="s">
        <v>146</v>
      </c>
      <c r="K15" t="s">
        <v>146</v>
      </c>
      <c r="L15" t="s">
        <v>357</v>
      </c>
      <c r="M15" t="s">
        <v>397</v>
      </c>
      <c r="N15" t="s">
        <v>359</v>
      </c>
      <c r="O15" t="s">
        <v>344</v>
      </c>
      <c r="P15">
        <v>41.203299999999999</v>
      </c>
      <c r="Q15">
        <v>-77.194500000000005</v>
      </c>
    </row>
    <row r="16" spans="1:17" x14ac:dyDescent="0.25">
      <c r="A16" t="s">
        <v>272</v>
      </c>
      <c r="B16" t="s">
        <v>398</v>
      </c>
      <c r="C16">
        <v>20</v>
      </c>
      <c r="D16">
        <v>2.08</v>
      </c>
      <c r="E16" t="s">
        <v>399</v>
      </c>
      <c r="F16" t="s">
        <v>400</v>
      </c>
      <c r="G16" t="s">
        <v>348</v>
      </c>
      <c r="H16" t="s">
        <v>340</v>
      </c>
      <c r="I16">
        <v>110.9</v>
      </c>
      <c r="J16" t="s">
        <v>356</v>
      </c>
      <c r="K16">
        <v>308</v>
      </c>
      <c r="L16" t="s">
        <v>374</v>
      </c>
      <c r="M16" t="s">
        <v>401</v>
      </c>
      <c r="N16" t="s">
        <v>343</v>
      </c>
      <c r="O16" t="s">
        <v>344</v>
      </c>
      <c r="P16">
        <v>49.666666669999998</v>
      </c>
      <c r="Q16">
        <v>4.75</v>
      </c>
    </row>
    <row r="17" spans="1:17" x14ac:dyDescent="0.25">
      <c r="A17" t="s">
        <v>257</v>
      </c>
      <c r="B17" t="s">
        <v>402</v>
      </c>
      <c r="C17">
        <v>10</v>
      </c>
      <c r="D17">
        <v>2.1</v>
      </c>
      <c r="E17" t="s">
        <v>403</v>
      </c>
      <c r="F17" t="s">
        <v>146</v>
      </c>
      <c r="G17" t="s">
        <v>368</v>
      </c>
      <c r="H17" t="s">
        <v>340</v>
      </c>
      <c r="I17">
        <v>114.8</v>
      </c>
      <c r="J17" t="s">
        <v>356</v>
      </c>
      <c r="K17">
        <v>185</v>
      </c>
      <c r="L17" t="s">
        <v>404</v>
      </c>
      <c r="M17" t="s">
        <v>405</v>
      </c>
      <c r="N17" t="s">
        <v>406</v>
      </c>
      <c r="O17" t="s">
        <v>344</v>
      </c>
      <c r="P17">
        <v>33.483333330000001</v>
      </c>
      <c r="Q17">
        <v>36.333333330000002</v>
      </c>
    </row>
    <row r="18" spans="1:17" x14ac:dyDescent="0.25">
      <c r="A18" t="s">
        <v>266</v>
      </c>
      <c r="B18" t="s">
        <v>407</v>
      </c>
      <c r="C18">
        <v>50</v>
      </c>
      <c r="D18">
        <v>3.37</v>
      </c>
      <c r="E18" t="s">
        <v>353</v>
      </c>
      <c r="F18" t="s">
        <v>396</v>
      </c>
      <c r="G18" t="s">
        <v>146</v>
      </c>
      <c r="H18" t="s">
        <v>340</v>
      </c>
      <c r="I18" t="s">
        <v>146</v>
      </c>
      <c r="J18" t="s">
        <v>146</v>
      </c>
      <c r="K18" t="s">
        <v>146</v>
      </c>
      <c r="L18" t="s">
        <v>357</v>
      </c>
      <c r="M18" t="s">
        <v>408</v>
      </c>
      <c r="N18" t="s">
        <v>359</v>
      </c>
      <c r="O18" t="s">
        <v>344</v>
      </c>
      <c r="P18">
        <v>41.203299999999999</v>
      </c>
      <c r="Q18">
        <v>-77.194500000000005</v>
      </c>
    </row>
    <row r="19" spans="1:17" x14ac:dyDescent="0.25">
      <c r="A19" t="s">
        <v>200</v>
      </c>
      <c r="B19" t="s">
        <v>409</v>
      </c>
      <c r="C19">
        <v>50</v>
      </c>
      <c r="D19">
        <v>3.5</v>
      </c>
      <c r="E19" t="s">
        <v>410</v>
      </c>
      <c r="F19" t="s">
        <v>411</v>
      </c>
      <c r="G19" t="s">
        <v>146</v>
      </c>
      <c r="H19" t="s">
        <v>340</v>
      </c>
      <c r="I19" t="s">
        <v>146</v>
      </c>
      <c r="J19" t="s">
        <v>146</v>
      </c>
      <c r="K19" t="s">
        <v>146</v>
      </c>
      <c r="L19" t="s">
        <v>341</v>
      </c>
      <c r="M19" t="s">
        <v>412</v>
      </c>
      <c r="N19" t="s">
        <v>146</v>
      </c>
      <c r="O19" t="s">
        <v>324</v>
      </c>
      <c r="P19">
        <v>40.425868600000001</v>
      </c>
      <c r="Q19">
        <v>-86.908065500000006</v>
      </c>
    </row>
    <row r="20" spans="1:17" x14ac:dyDescent="0.25">
      <c r="A20" t="s">
        <v>202</v>
      </c>
      <c r="B20" t="s">
        <v>413</v>
      </c>
      <c r="C20">
        <v>50</v>
      </c>
      <c r="D20">
        <v>3.83</v>
      </c>
      <c r="E20" t="s">
        <v>410</v>
      </c>
      <c r="F20" t="s">
        <v>414</v>
      </c>
      <c r="G20" t="s">
        <v>146</v>
      </c>
      <c r="H20" t="s">
        <v>340</v>
      </c>
      <c r="I20" t="s">
        <v>146</v>
      </c>
      <c r="J20" t="s">
        <v>146</v>
      </c>
      <c r="K20" t="s">
        <v>146</v>
      </c>
      <c r="L20" t="s">
        <v>341</v>
      </c>
      <c r="M20" t="s">
        <v>415</v>
      </c>
      <c r="N20" t="s">
        <v>359</v>
      </c>
      <c r="O20" t="s">
        <v>344</v>
      </c>
      <c r="P20" t="s">
        <v>146</v>
      </c>
      <c r="Q20" t="s">
        <v>146</v>
      </c>
    </row>
    <row r="21" spans="1:17" x14ac:dyDescent="0.25">
      <c r="A21" t="s">
        <v>255</v>
      </c>
      <c r="B21" t="s">
        <v>416</v>
      </c>
      <c r="C21">
        <v>30</v>
      </c>
      <c r="D21">
        <v>4.01</v>
      </c>
      <c r="E21" t="s">
        <v>417</v>
      </c>
      <c r="F21" t="s">
        <v>146</v>
      </c>
      <c r="G21" t="s">
        <v>356</v>
      </c>
      <c r="H21" t="s">
        <v>418</v>
      </c>
      <c r="I21">
        <v>100.5</v>
      </c>
      <c r="J21" t="s">
        <v>356</v>
      </c>
      <c r="K21">
        <v>251</v>
      </c>
      <c r="L21" t="s">
        <v>341</v>
      </c>
      <c r="M21" t="s">
        <v>419</v>
      </c>
      <c r="N21" t="s">
        <v>420</v>
      </c>
      <c r="O21" t="s">
        <v>344</v>
      </c>
      <c r="P21">
        <v>39.955763066177198</v>
      </c>
      <c r="Q21">
        <v>32.8026888221154</v>
      </c>
    </row>
    <row r="22" spans="1:17" x14ac:dyDescent="0.25">
      <c r="A22" t="s">
        <v>243</v>
      </c>
      <c r="B22" t="s">
        <v>421</v>
      </c>
      <c r="C22">
        <v>40</v>
      </c>
      <c r="D22">
        <v>4.12</v>
      </c>
      <c r="E22" t="s">
        <v>422</v>
      </c>
      <c r="F22" t="s">
        <v>146</v>
      </c>
      <c r="G22" t="s">
        <v>356</v>
      </c>
      <c r="H22" t="s">
        <v>340</v>
      </c>
      <c r="I22">
        <v>110.9</v>
      </c>
      <c r="J22" t="s">
        <v>423</v>
      </c>
      <c r="K22">
        <v>307</v>
      </c>
      <c r="L22" t="s">
        <v>341</v>
      </c>
      <c r="M22" t="s">
        <v>424</v>
      </c>
      <c r="N22" t="s">
        <v>343</v>
      </c>
      <c r="O22" t="s">
        <v>344</v>
      </c>
      <c r="P22">
        <v>53</v>
      </c>
      <c r="Q22">
        <v>-2</v>
      </c>
    </row>
    <row r="23" spans="1:17" x14ac:dyDescent="0.25">
      <c r="A23" t="s">
        <v>210</v>
      </c>
      <c r="B23" t="s">
        <v>425</v>
      </c>
      <c r="C23">
        <v>30</v>
      </c>
      <c r="D23">
        <v>4.95</v>
      </c>
      <c r="E23" t="s">
        <v>353</v>
      </c>
      <c r="F23" t="s">
        <v>354</v>
      </c>
      <c r="G23" t="s">
        <v>356</v>
      </c>
      <c r="H23" t="s">
        <v>340</v>
      </c>
      <c r="I23">
        <v>104.4</v>
      </c>
      <c r="J23" t="s">
        <v>356</v>
      </c>
      <c r="K23">
        <v>227</v>
      </c>
      <c r="L23" t="s">
        <v>357</v>
      </c>
      <c r="M23" t="s">
        <v>426</v>
      </c>
      <c r="N23" t="s">
        <v>359</v>
      </c>
      <c r="O23" t="s">
        <v>344</v>
      </c>
      <c r="P23">
        <v>41.203299999999999</v>
      </c>
      <c r="Q23">
        <v>-77.194500000000005</v>
      </c>
    </row>
    <row r="24" spans="1:17" x14ac:dyDescent="0.25">
      <c r="A24" t="s">
        <v>221</v>
      </c>
      <c r="B24" t="s">
        <v>427</v>
      </c>
      <c r="C24">
        <v>40</v>
      </c>
      <c r="D24">
        <v>4.96</v>
      </c>
      <c r="E24" t="s">
        <v>361</v>
      </c>
      <c r="F24" t="s">
        <v>146</v>
      </c>
      <c r="G24" t="s">
        <v>146</v>
      </c>
      <c r="H24" t="s">
        <v>340</v>
      </c>
      <c r="I24" t="s">
        <v>146</v>
      </c>
      <c r="J24" t="s">
        <v>146</v>
      </c>
      <c r="K24" t="s">
        <v>146</v>
      </c>
      <c r="L24" t="s">
        <v>374</v>
      </c>
      <c r="M24" t="s">
        <v>428</v>
      </c>
      <c r="N24" t="s">
        <v>361</v>
      </c>
      <c r="O24" t="s">
        <v>344</v>
      </c>
      <c r="P24">
        <v>45.1</v>
      </c>
      <c r="Q24">
        <v>15.2</v>
      </c>
    </row>
    <row r="25" spans="1:17" x14ac:dyDescent="0.25">
      <c r="A25" t="s">
        <v>216</v>
      </c>
      <c r="B25" t="s">
        <v>429</v>
      </c>
      <c r="C25">
        <v>10</v>
      </c>
      <c r="D25">
        <v>5.22</v>
      </c>
      <c r="E25" t="s">
        <v>430</v>
      </c>
      <c r="F25" t="s">
        <v>431</v>
      </c>
      <c r="G25" t="s">
        <v>146</v>
      </c>
      <c r="H25" t="s">
        <v>340</v>
      </c>
      <c r="I25" t="s">
        <v>146</v>
      </c>
      <c r="J25" t="s">
        <v>146</v>
      </c>
      <c r="K25" t="s">
        <v>146</v>
      </c>
      <c r="L25" t="s">
        <v>341</v>
      </c>
      <c r="M25" t="s">
        <v>432</v>
      </c>
      <c r="N25" t="s">
        <v>433</v>
      </c>
      <c r="O25" t="s">
        <v>344</v>
      </c>
      <c r="P25">
        <v>37.633052340532501</v>
      </c>
      <c r="Q25">
        <v>-78.220426873547396</v>
      </c>
    </row>
    <row r="26" spans="1:17" x14ac:dyDescent="0.25">
      <c r="A26" t="s">
        <v>223</v>
      </c>
      <c r="B26" t="s">
        <v>434</v>
      </c>
      <c r="C26">
        <v>30</v>
      </c>
      <c r="D26">
        <v>5.33</v>
      </c>
      <c r="E26" t="s">
        <v>361</v>
      </c>
      <c r="F26" t="s">
        <v>146</v>
      </c>
      <c r="G26" t="s">
        <v>146</v>
      </c>
      <c r="H26" t="s">
        <v>340</v>
      </c>
      <c r="I26" t="s">
        <v>146</v>
      </c>
      <c r="J26" t="s">
        <v>146</v>
      </c>
      <c r="K26" t="s">
        <v>146</v>
      </c>
      <c r="L26" t="s">
        <v>374</v>
      </c>
      <c r="M26" t="s">
        <v>435</v>
      </c>
      <c r="N26" t="s">
        <v>361</v>
      </c>
      <c r="O26" t="s">
        <v>344</v>
      </c>
      <c r="P26">
        <v>45.1</v>
      </c>
      <c r="Q26">
        <v>15.2</v>
      </c>
    </row>
    <row r="27" spans="1:17" x14ac:dyDescent="0.25">
      <c r="A27" t="s">
        <v>237</v>
      </c>
      <c r="B27" t="s">
        <v>436</v>
      </c>
      <c r="C27">
        <v>10</v>
      </c>
      <c r="D27">
        <v>5.52</v>
      </c>
      <c r="E27" t="s">
        <v>361</v>
      </c>
      <c r="F27" t="s">
        <v>146</v>
      </c>
      <c r="G27" t="s">
        <v>437</v>
      </c>
      <c r="H27" t="s">
        <v>438</v>
      </c>
      <c r="I27">
        <v>112.6</v>
      </c>
      <c r="J27" t="s">
        <v>356</v>
      </c>
      <c r="K27">
        <v>276</v>
      </c>
      <c r="L27" t="s">
        <v>374</v>
      </c>
      <c r="M27" t="s">
        <v>439</v>
      </c>
      <c r="N27" t="s">
        <v>361</v>
      </c>
      <c r="O27" t="s">
        <v>344</v>
      </c>
      <c r="P27">
        <v>45.1</v>
      </c>
      <c r="Q27">
        <v>15.2</v>
      </c>
    </row>
    <row r="28" spans="1:17" x14ac:dyDescent="0.25">
      <c r="A28" t="s">
        <v>211</v>
      </c>
      <c r="B28" t="s">
        <v>440</v>
      </c>
      <c r="C28">
        <v>0</v>
      </c>
      <c r="D28">
        <v>5.58</v>
      </c>
      <c r="E28" t="s">
        <v>353</v>
      </c>
      <c r="F28" t="s">
        <v>354</v>
      </c>
      <c r="G28" t="s">
        <v>348</v>
      </c>
      <c r="H28" t="s">
        <v>340</v>
      </c>
      <c r="I28">
        <v>106.6</v>
      </c>
      <c r="J28" t="s">
        <v>356</v>
      </c>
      <c r="K28">
        <v>205</v>
      </c>
      <c r="L28" t="s">
        <v>357</v>
      </c>
      <c r="M28" t="s">
        <v>441</v>
      </c>
      <c r="N28" t="s">
        <v>359</v>
      </c>
      <c r="O28" t="s">
        <v>344</v>
      </c>
      <c r="P28">
        <v>41.203299999999999</v>
      </c>
      <c r="Q28">
        <v>-77.194500000000005</v>
      </c>
    </row>
    <row r="29" spans="1:17" x14ac:dyDescent="0.25">
      <c r="A29" t="s">
        <v>234</v>
      </c>
      <c r="B29" t="s">
        <v>442</v>
      </c>
      <c r="C29">
        <v>70</v>
      </c>
      <c r="D29">
        <v>5.97</v>
      </c>
      <c r="E29" t="s">
        <v>443</v>
      </c>
      <c r="F29" t="s">
        <v>146</v>
      </c>
      <c r="G29" t="s">
        <v>348</v>
      </c>
      <c r="H29" t="s">
        <v>438</v>
      </c>
      <c r="I29">
        <v>102.2</v>
      </c>
      <c r="J29" t="s">
        <v>356</v>
      </c>
      <c r="K29">
        <v>226</v>
      </c>
      <c r="L29" t="s">
        <v>404</v>
      </c>
      <c r="M29" t="s">
        <v>444</v>
      </c>
      <c r="N29" t="s">
        <v>445</v>
      </c>
      <c r="O29" t="s">
        <v>344</v>
      </c>
      <c r="P29">
        <v>40.866666670000001</v>
      </c>
      <c r="Q29">
        <v>25.766666669999999</v>
      </c>
    </row>
    <row r="30" spans="1:17" x14ac:dyDescent="0.25">
      <c r="A30" t="s">
        <v>227</v>
      </c>
      <c r="B30" t="s">
        <v>446</v>
      </c>
      <c r="C30">
        <v>30</v>
      </c>
      <c r="D30">
        <v>7.17</v>
      </c>
      <c r="E30" t="s">
        <v>447</v>
      </c>
      <c r="F30" t="s">
        <v>146</v>
      </c>
      <c r="G30" t="s">
        <v>448</v>
      </c>
      <c r="H30" t="s">
        <v>340</v>
      </c>
      <c r="I30">
        <v>107.4</v>
      </c>
      <c r="J30" t="s">
        <v>449</v>
      </c>
      <c r="K30">
        <v>258</v>
      </c>
      <c r="L30" t="s">
        <v>374</v>
      </c>
      <c r="M30" t="s">
        <v>450</v>
      </c>
      <c r="N30" t="s">
        <v>447</v>
      </c>
      <c r="O30" t="s">
        <v>344</v>
      </c>
      <c r="P30">
        <v>44.085595931014197</v>
      </c>
      <c r="Q30">
        <v>17.785237000015101</v>
      </c>
    </row>
    <row r="31" spans="1:17" x14ac:dyDescent="0.25">
      <c r="A31" t="s">
        <v>229</v>
      </c>
      <c r="B31" t="s">
        <v>451</v>
      </c>
      <c r="C31">
        <v>10</v>
      </c>
      <c r="D31">
        <v>7.2</v>
      </c>
      <c r="E31" t="s">
        <v>452</v>
      </c>
      <c r="F31" t="s">
        <v>146</v>
      </c>
      <c r="G31" t="s">
        <v>387</v>
      </c>
      <c r="H31" t="s">
        <v>340</v>
      </c>
      <c r="I31">
        <v>103.7</v>
      </c>
      <c r="J31" t="s">
        <v>453</v>
      </c>
      <c r="K31" t="s">
        <v>146</v>
      </c>
      <c r="L31" t="s">
        <v>404</v>
      </c>
      <c r="M31" t="s">
        <v>454</v>
      </c>
      <c r="N31" t="s">
        <v>452</v>
      </c>
      <c r="O31" t="s">
        <v>344</v>
      </c>
      <c r="P31">
        <v>33.587211055506998</v>
      </c>
      <c r="Q31">
        <v>9.2837238461911795</v>
      </c>
    </row>
    <row r="32" spans="1:17" x14ac:dyDescent="0.25">
      <c r="A32" t="s">
        <v>269</v>
      </c>
      <c r="B32" t="s">
        <v>455</v>
      </c>
      <c r="C32">
        <v>30</v>
      </c>
      <c r="D32">
        <v>7.42</v>
      </c>
      <c r="E32" t="s">
        <v>353</v>
      </c>
      <c r="F32" t="s">
        <v>456</v>
      </c>
      <c r="G32" t="s">
        <v>146</v>
      </c>
      <c r="H32" t="s">
        <v>340</v>
      </c>
      <c r="I32" t="s">
        <v>146</v>
      </c>
      <c r="J32" t="s">
        <v>146</v>
      </c>
      <c r="K32" t="s">
        <v>146</v>
      </c>
      <c r="L32" t="s">
        <v>357</v>
      </c>
      <c r="M32" t="s">
        <v>457</v>
      </c>
      <c r="N32" t="s">
        <v>359</v>
      </c>
      <c r="O32" t="s">
        <v>344</v>
      </c>
      <c r="P32">
        <v>41.203299999999999</v>
      </c>
      <c r="Q32">
        <v>-77.194500000000005</v>
      </c>
    </row>
    <row r="33" spans="1:17" x14ac:dyDescent="0.25">
      <c r="A33" t="s">
        <v>238</v>
      </c>
      <c r="B33" t="s">
        <v>458</v>
      </c>
      <c r="C33">
        <v>10</v>
      </c>
      <c r="D33">
        <v>7.49</v>
      </c>
      <c r="E33" t="s">
        <v>361</v>
      </c>
      <c r="F33" t="s">
        <v>146</v>
      </c>
      <c r="G33" t="s">
        <v>146</v>
      </c>
      <c r="H33" t="s">
        <v>362</v>
      </c>
      <c r="I33" t="s">
        <v>146</v>
      </c>
      <c r="J33" t="s">
        <v>146</v>
      </c>
      <c r="K33" t="s">
        <v>146</v>
      </c>
      <c r="L33" t="s">
        <v>374</v>
      </c>
      <c r="M33" t="s">
        <v>459</v>
      </c>
      <c r="N33" t="s">
        <v>361</v>
      </c>
      <c r="O33" t="s">
        <v>344</v>
      </c>
      <c r="P33">
        <v>45.1</v>
      </c>
      <c r="Q33">
        <v>15.2</v>
      </c>
    </row>
    <row r="34" spans="1:17" x14ac:dyDescent="0.25">
      <c r="A34" t="s">
        <v>207</v>
      </c>
      <c r="B34" t="s">
        <v>460</v>
      </c>
      <c r="C34">
        <v>20</v>
      </c>
      <c r="D34">
        <v>7.88</v>
      </c>
      <c r="E34" t="s">
        <v>353</v>
      </c>
      <c r="F34" t="s">
        <v>461</v>
      </c>
      <c r="G34" t="s">
        <v>146</v>
      </c>
      <c r="H34" t="s">
        <v>340</v>
      </c>
      <c r="I34" t="s">
        <v>146</v>
      </c>
      <c r="J34" t="s">
        <v>146</v>
      </c>
      <c r="K34" t="s">
        <v>146</v>
      </c>
      <c r="L34" t="s">
        <v>341</v>
      </c>
      <c r="M34" t="s">
        <v>462</v>
      </c>
      <c r="N34" t="s">
        <v>359</v>
      </c>
      <c r="O34" t="s">
        <v>344</v>
      </c>
      <c r="P34">
        <v>41.203299999999999</v>
      </c>
      <c r="Q34">
        <v>-77.194500000000005</v>
      </c>
    </row>
    <row r="35" spans="1:17" x14ac:dyDescent="0.25">
      <c r="A35" t="s">
        <v>199</v>
      </c>
      <c r="B35" t="s">
        <v>463</v>
      </c>
      <c r="C35">
        <v>70</v>
      </c>
      <c r="D35">
        <v>7.99</v>
      </c>
      <c r="E35" t="s">
        <v>464</v>
      </c>
      <c r="F35" t="s">
        <v>465</v>
      </c>
      <c r="G35" t="s">
        <v>466</v>
      </c>
      <c r="H35" t="s">
        <v>340</v>
      </c>
      <c r="I35">
        <v>106</v>
      </c>
      <c r="J35" t="s">
        <v>453</v>
      </c>
      <c r="K35" t="s">
        <v>146</v>
      </c>
      <c r="L35" t="s">
        <v>341</v>
      </c>
      <c r="M35" t="s">
        <v>467</v>
      </c>
      <c r="N35" t="s">
        <v>146</v>
      </c>
      <c r="O35" t="s">
        <v>324</v>
      </c>
      <c r="P35">
        <v>42.445620291031297</v>
      </c>
      <c r="Q35">
        <v>-76.498025113576901</v>
      </c>
    </row>
    <row r="36" spans="1:17" x14ac:dyDescent="0.25">
      <c r="A36" t="s">
        <v>235</v>
      </c>
      <c r="B36" t="s">
        <v>468</v>
      </c>
      <c r="C36">
        <v>100</v>
      </c>
      <c r="D36">
        <v>9.09</v>
      </c>
      <c r="E36" t="s">
        <v>469</v>
      </c>
      <c r="F36" t="s">
        <v>146</v>
      </c>
      <c r="G36" t="s">
        <v>348</v>
      </c>
      <c r="H36" t="s">
        <v>438</v>
      </c>
      <c r="I36">
        <v>98.9</v>
      </c>
      <c r="J36" t="s">
        <v>356</v>
      </c>
      <c r="K36">
        <v>206</v>
      </c>
      <c r="L36" t="s">
        <v>404</v>
      </c>
      <c r="M36" t="s">
        <v>470</v>
      </c>
      <c r="N36" t="s">
        <v>471</v>
      </c>
      <c r="O36" t="s">
        <v>344</v>
      </c>
      <c r="P36">
        <v>43.444722220000003</v>
      </c>
      <c r="Q36">
        <v>16.68861111</v>
      </c>
    </row>
    <row r="37" spans="1:17" x14ac:dyDescent="0.25">
      <c r="A37" t="s">
        <v>260</v>
      </c>
      <c r="B37" t="s">
        <v>472</v>
      </c>
      <c r="C37">
        <v>100</v>
      </c>
      <c r="D37">
        <v>10</v>
      </c>
      <c r="E37" t="s">
        <v>353</v>
      </c>
      <c r="F37" t="s">
        <v>473</v>
      </c>
      <c r="G37" t="s">
        <v>146</v>
      </c>
      <c r="H37" t="s">
        <v>438</v>
      </c>
      <c r="I37" t="s">
        <v>146</v>
      </c>
      <c r="J37" t="s">
        <v>146</v>
      </c>
      <c r="K37" t="s">
        <v>146</v>
      </c>
      <c r="L37" t="s">
        <v>357</v>
      </c>
      <c r="M37" t="s">
        <v>474</v>
      </c>
      <c r="N37" t="s">
        <v>146</v>
      </c>
      <c r="O37" t="s">
        <v>324</v>
      </c>
      <c r="P37">
        <v>41.203299999999999</v>
      </c>
      <c r="Q37">
        <v>-77.194500000000005</v>
      </c>
    </row>
    <row r="38" spans="1:17" x14ac:dyDescent="0.25">
      <c r="A38" t="s">
        <v>218</v>
      </c>
      <c r="B38" t="s">
        <v>475</v>
      </c>
      <c r="C38">
        <v>40</v>
      </c>
      <c r="D38">
        <v>10.26</v>
      </c>
      <c r="E38" t="s">
        <v>476</v>
      </c>
      <c r="F38" t="s">
        <v>146</v>
      </c>
      <c r="G38" t="s">
        <v>387</v>
      </c>
      <c r="H38" t="s">
        <v>340</v>
      </c>
      <c r="I38" t="s">
        <v>146</v>
      </c>
      <c r="J38" t="s">
        <v>477</v>
      </c>
      <c r="K38">
        <v>202</v>
      </c>
      <c r="L38" t="s">
        <v>341</v>
      </c>
      <c r="M38" t="s">
        <v>478</v>
      </c>
      <c r="N38" t="s">
        <v>343</v>
      </c>
      <c r="O38" t="s">
        <v>344</v>
      </c>
      <c r="P38">
        <v>56.651531593003597</v>
      </c>
      <c r="Q38">
        <v>-4.4215196908623602</v>
      </c>
    </row>
    <row r="39" spans="1:17" x14ac:dyDescent="0.25">
      <c r="A39" t="s">
        <v>230</v>
      </c>
      <c r="B39" t="s">
        <v>479</v>
      </c>
      <c r="C39">
        <v>20</v>
      </c>
      <c r="D39">
        <v>10.38</v>
      </c>
      <c r="E39" t="s">
        <v>361</v>
      </c>
      <c r="F39" t="s">
        <v>480</v>
      </c>
      <c r="G39" t="s">
        <v>437</v>
      </c>
      <c r="H39" t="s">
        <v>340</v>
      </c>
      <c r="I39">
        <v>116.1</v>
      </c>
      <c r="J39" t="s">
        <v>481</v>
      </c>
      <c r="K39">
        <v>366</v>
      </c>
      <c r="L39" t="s">
        <v>374</v>
      </c>
      <c r="M39" t="s">
        <v>482</v>
      </c>
      <c r="N39" t="s">
        <v>361</v>
      </c>
      <c r="O39" t="s">
        <v>344</v>
      </c>
      <c r="P39">
        <v>45.1</v>
      </c>
      <c r="Q39">
        <v>15.2</v>
      </c>
    </row>
    <row r="40" spans="1:17" x14ac:dyDescent="0.25">
      <c r="A40" t="s">
        <v>224</v>
      </c>
      <c r="B40" t="s">
        <v>483</v>
      </c>
      <c r="C40">
        <v>100</v>
      </c>
      <c r="D40">
        <v>10.6</v>
      </c>
      <c r="E40" t="s">
        <v>484</v>
      </c>
      <c r="F40" t="s">
        <v>146</v>
      </c>
      <c r="G40" t="s">
        <v>356</v>
      </c>
      <c r="H40" t="s">
        <v>438</v>
      </c>
      <c r="I40">
        <v>100.4</v>
      </c>
      <c r="J40" t="s">
        <v>356</v>
      </c>
      <c r="K40">
        <v>263</v>
      </c>
      <c r="L40" t="s">
        <v>404</v>
      </c>
      <c r="M40" t="s">
        <v>485</v>
      </c>
      <c r="N40" t="s">
        <v>486</v>
      </c>
      <c r="O40" t="s">
        <v>344</v>
      </c>
      <c r="P40">
        <v>-29.233332999999998</v>
      </c>
      <c r="Q40">
        <v>-53.683333300000001</v>
      </c>
    </row>
    <row r="41" spans="1:17" x14ac:dyDescent="0.25">
      <c r="A41" t="s">
        <v>236</v>
      </c>
      <c r="B41" t="s">
        <v>487</v>
      </c>
      <c r="C41">
        <v>10</v>
      </c>
      <c r="D41">
        <v>11.15</v>
      </c>
      <c r="E41" t="s">
        <v>430</v>
      </c>
      <c r="F41" t="s">
        <v>146</v>
      </c>
      <c r="G41" t="s">
        <v>368</v>
      </c>
      <c r="H41" t="s">
        <v>340</v>
      </c>
      <c r="I41">
        <v>107.4</v>
      </c>
      <c r="J41" t="s">
        <v>449</v>
      </c>
      <c r="K41">
        <v>358</v>
      </c>
      <c r="L41" t="s">
        <v>374</v>
      </c>
      <c r="M41" t="s">
        <v>488</v>
      </c>
      <c r="N41" t="s">
        <v>343</v>
      </c>
      <c r="O41" t="s">
        <v>344</v>
      </c>
      <c r="P41">
        <v>37</v>
      </c>
      <c r="Q41">
        <v>-80</v>
      </c>
    </row>
    <row r="42" spans="1:17" x14ac:dyDescent="0.25">
      <c r="A42" t="s">
        <v>244</v>
      </c>
      <c r="B42" t="s">
        <v>489</v>
      </c>
      <c r="C42">
        <v>10</v>
      </c>
      <c r="D42">
        <v>14.16</v>
      </c>
      <c r="E42" t="s">
        <v>422</v>
      </c>
      <c r="F42" t="s">
        <v>146</v>
      </c>
      <c r="G42" t="s">
        <v>348</v>
      </c>
      <c r="H42" t="s">
        <v>340</v>
      </c>
      <c r="I42">
        <v>109.7</v>
      </c>
      <c r="J42" t="s">
        <v>449</v>
      </c>
      <c r="K42">
        <v>280</v>
      </c>
      <c r="L42" t="s">
        <v>374</v>
      </c>
      <c r="M42" t="s">
        <v>490</v>
      </c>
      <c r="N42" t="s">
        <v>343</v>
      </c>
      <c r="O42" t="s">
        <v>344</v>
      </c>
      <c r="P42">
        <v>53</v>
      </c>
      <c r="Q42">
        <v>-2</v>
      </c>
    </row>
    <row r="43" spans="1:17" x14ac:dyDescent="0.25">
      <c r="A43" t="s">
        <v>245</v>
      </c>
      <c r="B43" t="s">
        <v>491</v>
      </c>
      <c r="C43">
        <v>100</v>
      </c>
      <c r="D43">
        <v>17.149999999999999</v>
      </c>
      <c r="E43" t="s">
        <v>492</v>
      </c>
      <c r="F43" t="s">
        <v>146</v>
      </c>
      <c r="G43" t="s">
        <v>356</v>
      </c>
      <c r="H43" t="s">
        <v>438</v>
      </c>
      <c r="I43">
        <v>100.4</v>
      </c>
      <c r="J43" t="s">
        <v>356</v>
      </c>
      <c r="K43">
        <v>170</v>
      </c>
      <c r="L43" t="s">
        <v>404</v>
      </c>
      <c r="M43" t="s">
        <v>493</v>
      </c>
      <c r="N43" t="s">
        <v>492</v>
      </c>
      <c r="O43" t="s">
        <v>344</v>
      </c>
      <c r="P43">
        <v>9.0085266525067205</v>
      </c>
      <c r="Q43">
        <v>38.739863242355703</v>
      </c>
    </row>
    <row r="44" spans="1:17" x14ac:dyDescent="0.25">
      <c r="A44" t="s">
        <v>270</v>
      </c>
      <c r="B44" t="s">
        <v>494</v>
      </c>
      <c r="C44">
        <v>90</v>
      </c>
      <c r="D44">
        <v>17.5</v>
      </c>
      <c r="E44" t="s">
        <v>353</v>
      </c>
      <c r="F44" t="s">
        <v>495</v>
      </c>
      <c r="G44" t="s">
        <v>146</v>
      </c>
      <c r="H44" t="s">
        <v>340</v>
      </c>
      <c r="I44" t="s">
        <v>146</v>
      </c>
      <c r="J44" t="s">
        <v>146</v>
      </c>
      <c r="K44" t="s">
        <v>146</v>
      </c>
      <c r="L44" t="s">
        <v>357</v>
      </c>
      <c r="M44" t="s">
        <v>496</v>
      </c>
      <c r="N44" t="s">
        <v>146</v>
      </c>
      <c r="O44" t="s">
        <v>324</v>
      </c>
      <c r="P44">
        <v>41.203299999999999</v>
      </c>
      <c r="Q44">
        <v>-77.194500000000005</v>
      </c>
    </row>
    <row r="45" spans="1:17" x14ac:dyDescent="0.25">
      <c r="A45" t="s">
        <v>247</v>
      </c>
      <c r="B45" t="s">
        <v>497</v>
      </c>
      <c r="C45">
        <v>100</v>
      </c>
      <c r="D45">
        <v>18.32</v>
      </c>
      <c r="E45" t="s">
        <v>498</v>
      </c>
      <c r="F45" t="s">
        <v>146</v>
      </c>
      <c r="G45" t="s">
        <v>146</v>
      </c>
      <c r="H45" t="s">
        <v>340</v>
      </c>
      <c r="I45" t="s">
        <v>146</v>
      </c>
      <c r="J45" t="s">
        <v>146</v>
      </c>
      <c r="K45" t="s">
        <v>146</v>
      </c>
      <c r="L45" t="s">
        <v>341</v>
      </c>
      <c r="M45" t="s">
        <v>499</v>
      </c>
      <c r="N45" t="s">
        <v>500</v>
      </c>
      <c r="O45" t="s">
        <v>344</v>
      </c>
      <c r="P45">
        <v>58.983333000000002</v>
      </c>
      <c r="Q45">
        <v>13.5</v>
      </c>
    </row>
    <row r="46" spans="1:17" x14ac:dyDescent="0.25">
      <c r="A46" t="s">
        <v>240</v>
      </c>
      <c r="B46" t="s">
        <v>501</v>
      </c>
      <c r="C46">
        <v>100</v>
      </c>
      <c r="D46">
        <v>18.73</v>
      </c>
      <c r="E46" t="s">
        <v>502</v>
      </c>
      <c r="F46" t="s">
        <v>146</v>
      </c>
      <c r="G46" t="s">
        <v>146</v>
      </c>
      <c r="H46" t="s">
        <v>340</v>
      </c>
      <c r="I46" t="s">
        <v>146</v>
      </c>
      <c r="J46" t="s">
        <v>146</v>
      </c>
      <c r="K46" t="s">
        <v>146</v>
      </c>
      <c r="L46" t="s">
        <v>404</v>
      </c>
      <c r="M46" t="s">
        <v>503</v>
      </c>
      <c r="N46" t="s">
        <v>504</v>
      </c>
      <c r="O46" t="s">
        <v>344</v>
      </c>
      <c r="P46">
        <v>50</v>
      </c>
      <c r="Q46">
        <v>12.08333333</v>
      </c>
    </row>
    <row r="47" spans="1:17" x14ac:dyDescent="0.25">
      <c r="A47" t="s">
        <v>268</v>
      </c>
      <c r="B47" t="s">
        <v>505</v>
      </c>
      <c r="C47">
        <v>50</v>
      </c>
      <c r="D47">
        <v>18.940000000000001</v>
      </c>
      <c r="E47" t="s">
        <v>506</v>
      </c>
      <c r="F47" t="s">
        <v>507</v>
      </c>
      <c r="G47" t="s">
        <v>146</v>
      </c>
      <c r="H47" t="s">
        <v>340</v>
      </c>
      <c r="I47" t="s">
        <v>146</v>
      </c>
      <c r="J47" t="s">
        <v>146</v>
      </c>
      <c r="K47" t="s">
        <v>146</v>
      </c>
      <c r="L47" t="s">
        <v>341</v>
      </c>
      <c r="M47" t="s">
        <v>508</v>
      </c>
      <c r="N47" t="s">
        <v>433</v>
      </c>
      <c r="O47" t="s">
        <v>344</v>
      </c>
      <c r="P47">
        <v>35.5858056977562</v>
      </c>
      <c r="Q47">
        <v>-96.903070689358302</v>
      </c>
    </row>
    <row r="48" spans="1:17" x14ac:dyDescent="0.25">
      <c r="A48" t="s">
        <v>197</v>
      </c>
      <c r="B48" t="s">
        <v>509</v>
      </c>
      <c r="C48">
        <v>40</v>
      </c>
      <c r="D48">
        <v>19.05</v>
      </c>
      <c r="E48" t="s">
        <v>510</v>
      </c>
      <c r="F48" t="s">
        <v>511</v>
      </c>
      <c r="G48" t="s">
        <v>466</v>
      </c>
      <c r="H48" t="s">
        <v>340</v>
      </c>
      <c r="I48">
        <v>105.1</v>
      </c>
      <c r="J48" t="s">
        <v>356</v>
      </c>
      <c r="K48">
        <v>319</v>
      </c>
      <c r="L48" t="s">
        <v>374</v>
      </c>
      <c r="M48" t="s">
        <v>512</v>
      </c>
      <c r="N48" t="s">
        <v>513</v>
      </c>
      <c r="O48" t="s">
        <v>344</v>
      </c>
      <c r="P48">
        <v>54.178273500873402</v>
      </c>
      <c r="Q48">
        <v>-98.079532343839901</v>
      </c>
    </row>
    <row r="49" spans="1:17" x14ac:dyDescent="0.25">
      <c r="A49" t="s">
        <v>232</v>
      </c>
      <c r="B49" t="s">
        <v>514</v>
      </c>
      <c r="C49">
        <v>20</v>
      </c>
      <c r="D49">
        <v>21.67</v>
      </c>
      <c r="E49" t="s">
        <v>361</v>
      </c>
      <c r="F49" t="s">
        <v>515</v>
      </c>
      <c r="G49" t="s">
        <v>437</v>
      </c>
      <c r="H49" t="s">
        <v>340</v>
      </c>
      <c r="I49">
        <v>116.1</v>
      </c>
      <c r="J49" t="s">
        <v>423</v>
      </c>
      <c r="K49">
        <v>183</v>
      </c>
      <c r="L49" t="s">
        <v>374</v>
      </c>
      <c r="M49" t="s">
        <v>516</v>
      </c>
      <c r="N49" t="s">
        <v>361</v>
      </c>
      <c r="O49" t="s">
        <v>344</v>
      </c>
      <c r="P49">
        <v>45.1</v>
      </c>
      <c r="Q49">
        <v>15.2</v>
      </c>
    </row>
    <row r="50" spans="1:17" x14ac:dyDescent="0.25">
      <c r="A50" t="s">
        <v>262</v>
      </c>
      <c r="B50" t="s">
        <v>517</v>
      </c>
      <c r="C50">
        <v>30</v>
      </c>
      <c r="D50">
        <v>21.8</v>
      </c>
      <c r="E50" t="s">
        <v>452</v>
      </c>
      <c r="F50" t="s">
        <v>146</v>
      </c>
      <c r="G50" t="s">
        <v>387</v>
      </c>
      <c r="H50" t="s">
        <v>418</v>
      </c>
      <c r="I50">
        <v>105.1</v>
      </c>
      <c r="J50" t="s">
        <v>349</v>
      </c>
      <c r="K50">
        <v>202</v>
      </c>
      <c r="L50" t="s">
        <v>404</v>
      </c>
      <c r="M50" t="s">
        <v>518</v>
      </c>
      <c r="N50" t="s">
        <v>343</v>
      </c>
      <c r="O50" t="s">
        <v>344</v>
      </c>
      <c r="P50">
        <v>33.587211055506998</v>
      </c>
      <c r="Q50">
        <v>9.2837238461911795</v>
      </c>
    </row>
    <row r="51" spans="1:17" x14ac:dyDescent="0.25">
      <c r="A51" t="s">
        <v>231</v>
      </c>
      <c r="B51" t="s">
        <v>519</v>
      </c>
      <c r="C51">
        <v>70</v>
      </c>
      <c r="D51">
        <v>23.82</v>
      </c>
      <c r="E51" t="s">
        <v>361</v>
      </c>
      <c r="F51" t="s">
        <v>515</v>
      </c>
      <c r="G51" t="s">
        <v>448</v>
      </c>
      <c r="H51" t="s">
        <v>340</v>
      </c>
      <c r="I51">
        <v>108</v>
      </c>
      <c r="J51" t="s">
        <v>349</v>
      </c>
      <c r="K51">
        <v>300</v>
      </c>
      <c r="L51" t="s">
        <v>374</v>
      </c>
      <c r="M51" t="s">
        <v>520</v>
      </c>
      <c r="N51" t="s">
        <v>361</v>
      </c>
      <c r="O51" t="s">
        <v>344</v>
      </c>
      <c r="P51">
        <v>45.1</v>
      </c>
      <c r="Q51">
        <v>15.2</v>
      </c>
    </row>
    <row r="52" spans="1:17" x14ac:dyDescent="0.25">
      <c r="A52" t="s">
        <v>259</v>
      </c>
      <c r="B52" t="s">
        <v>521</v>
      </c>
      <c r="C52">
        <v>80</v>
      </c>
      <c r="D52">
        <v>25.36</v>
      </c>
      <c r="E52" t="s">
        <v>353</v>
      </c>
      <c r="F52" t="s">
        <v>522</v>
      </c>
      <c r="G52" t="s">
        <v>356</v>
      </c>
      <c r="H52" t="s">
        <v>340</v>
      </c>
      <c r="I52">
        <v>108.6</v>
      </c>
      <c r="J52" t="s">
        <v>356</v>
      </c>
      <c r="K52">
        <v>399</v>
      </c>
      <c r="L52" t="s">
        <v>357</v>
      </c>
      <c r="M52" t="s">
        <v>523</v>
      </c>
      <c r="N52" t="s">
        <v>146</v>
      </c>
      <c r="O52" t="s">
        <v>324</v>
      </c>
      <c r="P52">
        <v>41.203299999999999</v>
      </c>
      <c r="Q52">
        <v>-77.194500000000005</v>
      </c>
    </row>
    <row r="53" spans="1:17" x14ac:dyDescent="0.25">
      <c r="A53" t="s">
        <v>213</v>
      </c>
      <c r="B53" t="s">
        <v>524</v>
      </c>
      <c r="C53">
        <v>100</v>
      </c>
      <c r="D53">
        <v>26.51</v>
      </c>
      <c r="E53" t="s">
        <v>525</v>
      </c>
      <c r="F53" t="s">
        <v>146</v>
      </c>
      <c r="G53" t="s">
        <v>448</v>
      </c>
      <c r="H53" t="s">
        <v>340</v>
      </c>
      <c r="I53">
        <v>100.5</v>
      </c>
      <c r="J53" t="s">
        <v>356</v>
      </c>
      <c r="K53">
        <v>208</v>
      </c>
      <c r="L53" t="s">
        <v>341</v>
      </c>
      <c r="M53" t="s">
        <v>526</v>
      </c>
      <c r="N53" t="s">
        <v>343</v>
      </c>
      <c r="O53" t="s">
        <v>344</v>
      </c>
      <c r="P53">
        <v>39</v>
      </c>
      <c r="Q53">
        <v>-76.833333330000002</v>
      </c>
    </row>
    <row r="54" spans="1:17" x14ac:dyDescent="0.25">
      <c r="A54" t="s">
        <v>246</v>
      </c>
      <c r="B54" t="s">
        <v>527</v>
      </c>
      <c r="C54">
        <v>100</v>
      </c>
      <c r="D54">
        <v>27.47</v>
      </c>
      <c r="E54" t="s">
        <v>464</v>
      </c>
      <c r="F54" t="s">
        <v>146</v>
      </c>
      <c r="G54" t="s">
        <v>146</v>
      </c>
      <c r="H54" t="s">
        <v>340</v>
      </c>
      <c r="I54" t="s">
        <v>146</v>
      </c>
      <c r="J54" t="s">
        <v>146</v>
      </c>
      <c r="K54" t="s">
        <v>146</v>
      </c>
      <c r="L54" t="s">
        <v>374</v>
      </c>
      <c r="M54" t="s">
        <v>528</v>
      </c>
      <c r="N54" t="s">
        <v>146</v>
      </c>
      <c r="O54" t="s">
        <v>324</v>
      </c>
      <c r="P54">
        <v>43</v>
      </c>
      <c r="Q54">
        <v>-75</v>
      </c>
    </row>
    <row r="55" spans="1:17" x14ac:dyDescent="0.25">
      <c r="A55" t="s">
        <v>201</v>
      </c>
      <c r="B55" t="s">
        <v>529</v>
      </c>
      <c r="C55">
        <v>70</v>
      </c>
      <c r="D55">
        <v>27.72</v>
      </c>
      <c r="E55" t="s">
        <v>530</v>
      </c>
      <c r="F55" t="s">
        <v>146</v>
      </c>
      <c r="G55" t="s">
        <v>448</v>
      </c>
      <c r="H55" t="s">
        <v>340</v>
      </c>
      <c r="I55">
        <v>104.6</v>
      </c>
      <c r="J55" t="s">
        <v>146</v>
      </c>
      <c r="K55">
        <v>180</v>
      </c>
      <c r="L55" t="s">
        <v>374</v>
      </c>
      <c r="M55" t="s">
        <v>531</v>
      </c>
      <c r="N55" t="s">
        <v>513</v>
      </c>
      <c r="O55" t="s">
        <v>344</v>
      </c>
      <c r="P55">
        <v>42</v>
      </c>
      <c r="Q55">
        <v>-93</v>
      </c>
    </row>
    <row r="56" spans="1:17" x14ac:dyDescent="0.25">
      <c r="A56" t="s">
        <v>205</v>
      </c>
      <c r="B56" t="s">
        <v>532</v>
      </c>
      <c r="C56">
        <v>20</v>
      </c>
      <c r="D56">
        <v>28.77</v>
      </c>
      <c r="E56" t="s">
        <v>533</v>
      </c>
      <c r="F56" t="s">
        <v>534</v>
      </c>
      <c r="G56" t="s">
        <v>368</v>
      </c>
      <c r="H56" t="s">
        <v>438</v>
      </c>
      <c r="I56">
        <v>109.3</v>
      </c>
      <c r="J56" t="s">
        <v>356</v>
      </c>
      <c r="K56">
        <v>214</v>
      </c>
      <c r="L56" t="s">
        <v>341</v>
      </c>
      <c r="M56" t="s">
        <v>535</v>
      </c>
      <c r="N56" t="s">
        <v>343</v>
      </c>
      <c r="O56" t="s">
        <v>344</v>
      </c>
      <c r="P56">
        <v>44</v>
      </c>
      <c r="Q56">
        <v>-120</v>
      </c>
    </row>
    <row r="57" spans="1:17" x14ac:dyDescent="0.25">
      <c r="A57" t="s">
        <v>225</v>
      </c>
      <c r="B57" t="s">
        <v>536</v>
      </c>
      <c r="C57">
        <v>100</v>
      </c>
      <c r="D57">
        <v>29.07</v>
      </c>
      <c r="E57" t="s">
        <v>484</v>
      </c>
      <c r="F57" t="s">
        <v>146</v>
      </c>
      <c r="G57" t="s">
        <v>356</v>
      </c>
      <c r="H57" t="s">
        <v>438</v>
      </c>
      <c r="I57">
        <v>101</v>
      </c>
      <c r="J57" t="s">
        <v>356</v>
      </c>
      <c r="K57">
        <v>194</v>
      </c>
      <c r="L57" t="s">
        <v>404</v>
      </c>
      <c r="M57" t="s">
        <v>537</v>
      </c>
      <c r="N57" t="s">
        <v>486</v>
      </c>
      <c r="O57" t="s">
        <v>344</v>
      </c>
      <c r="P57">
        <v>-29.233332999999998</v>
      </c>
      <c r="Q57">
        <v>-53.683333300000001</v>
      </c>
    </row>
    <row r="58" spans="1:17" x14ac:dyDescent="0.25">
      <c r="A58" t="s">
        <v>196</v>
      </c>
      <c r="B58" t="s">
        <v>538</v>
      </c>
      <c r="C58">
        <v>10</v>
      </c>
      <c r="D58">
        <v>29.16</v>
      </c>
      <c r="E58" t="s">
        <v>539</v>
      </c>
      <c r="F58" t="s">
        <v>146</v>
      </c>
      <c r="G58" t="s">
        <v>356</v>
      </c>
      <c r="H58" t="s">
        <v>340</v>
      </c>
      <c r="I58">
        <v>106.8</v>
      </c>
      <c r="J58" t="s">
        <v>356</v>
      </c>
      <c r="K58">
        <v>325</v>
      </c>
      <c r="L58" t="s">
        <v>341</v>
      </c>
      <c r="M58" t="s">
        <v>540</v>
      </c>
      <c r="N58" t="s">
        <v>433</v>
      </c>
      <c r="O58" t="s">
        <v>344</v>
      </c>
      <c r="P58">
        <v>34.645712989855198</v>
      </c>
      <c r="Q58">
        <v>-92.422229675999603</v>
      </c>
    </row>
    <row r="59" spans="1:17" x14ac:dyDescent="0.25">
      <c r="A59" t="s">
        <v>228</v>
      </c>
      <c r="B59" t="s">
        <v>541</v>
      </c>
      <c r="C59">
        <v>100</v>
      </c>
      <c r="D59">
        <v>29.74</v>
      </c>
      <c r="E59" t="s">
        <v>447</v>
      </c>
      <c r="F59" t="s">
        <v>146</v>
      </c>
      <c r="G59" t="s">
        <v>356</v>
      </c>
      <c r="H59" t="s">
        <v>340</v>
      </c>
      <c r="I59">
        <v>105.7</v>
      </c>
      <c r="J59" t="s">
        <v>453</v>
      </c>
      <c r="K59">
        <v>226</v>
      </c>
      <c r="L59" t="s">
        <v>374</v>
      </c>
      <c r="M59" t="s">
        <v>542</v>
      </c>
      <c r="N59" t="s">
        <v>447</v>
      </c>
      <c r="O59" t="s">
        <v>344</v>
      </c>
      <c r="P59">
        <v>44.085595931014197</v>
      </c>
      <c r="Q59">
        <v>17.785237000015101</v>
      </c>
    </row>
    <row r="60" spans="1:17" x14ac:dyDescent="0.25">
      <c r="A60" t="s">
        <v>217</v>
      </c>
      <c r="B60" t="s">
        <v>543</v>
      </c>
      <c r="C60">
        <v>100</v>
      </c>
      <c r="D60">
        <v>31.36</v>
      </c>
      <c r="E60" t="s">
        <v>544</v>
      </c>
      <c r="F60" t="s">
        <v>146</v>
      </c>
      <c r="G60" t="s">
        <v>356</v>
      </c>
      <c r="H60" t="s">
        <v>438</v>
      </c>
      <c r="I60">
        <v>102.2</v>
      </c>
      <c r="J60" t="s">
        <v>146</v>
      </c>
      <c r="K60">
        <v>239</v>
      </c>
      <c r="L60" t="s">
        <v>374</v>
      </c>
      <c r="M60" t="s">
        <v>545</v>
      </c>
      <c r="N60" t="s">
        <v>546</v>
      </c>
      <c r="O60" t="s">
        <v>344</v>
      </c>
      <c r="P60">
        <v>29.766666669999999</v>
      </c>
      <c r="Q60">
        <v>31.3</v>
      </c>
    </row>
    <row r="61" spans="1:17" x14ac:dyDescent="0.25">
      <c r="A61" t="s">
        <v>226</v>
      </c>
      <c r="B61" t="s">
        <v>547</v>
      </c>
      <c r="C61">
        <v>100</v>
      </c>
      <c r="D61">
        <v>33.020000000000003</v>
      </c>
      <c r="E61" t="s">
        <v>548</v>
      </c>
      <c r="F61" t="s">
        <v>146</v>
      </c>
      <c r="G61" t="s">
        <v>348</v>
      </c>
      <c r="H61" t="s">
        <v>438</v>
      </c>
      <c r="I61">
        <v>105.7</v>
      </c>
      <c r="J61" t="s">
        <v>356</v>
      </c>
      <c r="K61">
        <v>408</v>
      </c>
      <c r="L61" t="s">
        <v>341</v>
      </c>
      <c r="M61" t="s">
        <v>549</v>
      </c>
      <c r="N61" t="s">
        <v>343</v>
      </c>
      <c r="O61" t="s">
        <v>344</v>
      </c>
      <c r="P61">
        <v>52.756203339753299</v>
      </c>
      <c r="Q61">
        <v>-1.10722378829054</v>
      </c>
    </row>
    <row r="62" spans="1:17" x14ac:dyDescent="0.25">
      <c r="A62" t="s">
        <v>220</v>
      </c>
      <c r="B62" t="s">
        <v>550</v>
      </c>
      <c r="C62">
        <v>100</v>
      </c>
      <c r="D62">
        <v>35.31</v>
      </c>
      <c r="E62" t="s">
        <v>361</v>
      </c>
      <c r="F62" t="s">
        <v>146</v>
      </c>
      <c r="G62" t="s">
        <v>146</v>
      </c>
      <c r="H62" t="s">
        <v>340</v>
      </c>
      <c r="I62" t="s">
        <v>146</v>
      </c>
      <c r="J62" t="s">
        <v>146</v>
      </c>
      <c r="K62" t="s">
        <v>146</v>
      </c>
      <c r="L62" t="s">
        <v>374</v>
      </c>
      <c r="M62" t="s">
        <v>551</v>
      </c>
      <c r="N62" t="s">
        <v>361</v>
      </c>
      <c r="O62" t="s">
        <v>344</v>
      </c>
      <c r="P62">
        <v>45.1</v>
      </c>
      <c r="Q62">
        <v>15.2</v>
      </c>
    </row>
    <row r="63" spans="1:17" x14ac:dyDescent="0.25">
      <c r="A63" t="s">
        <v>251</v>
      </c>
      <c r="B63" t="s">
        <v>552</v>
      </c>
      <c r="C63">
        <v>100</v>
      </c>
      <c r="D63">
        <v>37.33</v>
      </c>
      <c r="E63" t="s">
        <v>553</v>
      </c>
      <c r="F63" t="s">
        <v>146</v>
      </c>
      <c r="G63" t="s">
        <v>466</v>
      </c>
      <c r="H63" t="s">
        <v>438</v>
      </c>
      <c r="I63">
        <v>104.1</v>
      </c>
      <c r="J63" t="s">
        <v>146</v>
      </c>
      <c r="K63" t="s">
        <v>146</v>
      </c>
      <c r="L63" t="s">
        <v>341</v>
      </c>
      <c r="M63" t="s">
        <v>554</v>
      </c>
      <c r="N63" t="s">
        <v>555</v>
      </c>
      <c r="O63" t="s">
        <v>344</v>
      </c>
      <c r="P63">
        <v>39.666666999999997</v>
      </c>
      <c r="Q63">
        <v>31.1666667</v>
      </c>
    </row>
    <row r="64" spans="1:17" x14ac:dyDescent="0.25">
      <c r="A64" t="s">
        <v>233</v>
      </c>
      <c r="B64" t="s">
        <v>556</v>
      </c>
      <c r="C64">
        <v>100</v>
      </c>
      <c r="D64">
        <v>40.58</v>
      </c>
      <c r="E64" t="s">
        <v>361</v>
      </c>
      <c r="F64" t="s">
        <v>557</v>
      </c>
      <c r="G64" t="s">
        <v>368</v>
      </c>
      <c r="H64" t="s">
        <v>438</v>
      </c>
      <c r="I64">
        <v>106.8</v>
      </c>
      <c r="J64" t="s">
        <v>453</v>
      </c>
      <c r="K64">
        <v>329</v>
      </c>
      <c r="L64" t="s">
        <v>374</v>
      </c>
      <c r="M64" t="s">
        <v>558</v>
      </c>
      <c r="N64" t="s">
        <v>361</v>
      </c>
      <c r="O64" t="s">
        <v>344</v>
      </c>
      <c r="P64">
        <v>45.1</v>
      </c>
      <c r="Q64">
        <v>15.2</v>
      </c>
    </row>
    <row r="65" spans="1:17" x14ac:dyDescent="0.25">
      <c r="A65" t="s">
        <v>252</v>
      </c>
      <c r="B65" t="s">
        <v>559</v>
      </c>
      <c r="C65">
        <v>100</v>
      </c>
      <c r="D65">
        <v>42.4</v>
      </c>
      <c r="E65" t="s">
        <v>560</v>
      </c>
      <c r="F65" t="s">
        <v>561</v>
      </c>
      <c r="G65" t="s">
        <v>466</v>
      </c>
      <c r="H65" t="s">
        <v>438</v>
      </c>
      <c r="I65">
        <v>104.1</v>
      </c>
      <c r="J65" t="s">
        <v>356</v>
      </c>
      <c r="K65">
        <v>391</v>
      </c>
      <c r="L65" t="s">
        <v>404</v>
      </c>
      <c r="M65" t="s">
        <v>562</v>
      </c>
      <c r="N65" t="s">
        <v>563</v>
      </c>
      <c r="O65" t="s">
        <v>344</v>
      </c>
      <c r="P65">
        <v>43.166666669999998</v>
      </c>
      <c r="Q65">
        <v>18.533333330000001</v>
      </c>
    </row>
    <row r="66" spans="1:17" x14ac:dyDescent="0.25">
      <c r="A66" t="s">
        <v>253</v>
      </c>
      <c r="B66" t="s">
        <v>564</v>
      </c>
      <c r="C66">
        <v>100</v>
      </c>
      <c r="D66">
        <v>42.79</v>
      </c>
      <c r="E66" t="s">
        <v>565</v>
      </c>
      <c r="F66" t="s">
        <v>561</v>
      </c>
      <c r="G66" t="s">
        <v>356</v>
      </c>
      <c r="H66" t="s">
        <v>438</v>
      </c>
      <c r="I66">
        <v>104.6</v>
      </c>
      <c r="J66" t="s">
        <v>356</v>
      </c>
      <c r="K66">
        <v>290</v>
      </c>
      <c r="L66" t="s">
        <v>404</v>
      </c>
      <c r="M66" t="s">
        <v>566</v>
      </c>
      <c r="N66" t="s">
        <v>567</v>
      </c>
      <c r="O66" t="s">
        <v>344</v>
      </c>
      <c r="P66">
        <v>43.333333330000002</v>
      </c>
      <c r="Q66">
        <v>19.333333329999999</v>
      </c>
    </row>
    <row r="67" spans="1:17" x14ac:dyDescent="0.25">
      <c r="A67" t="s">
        <v>215</v>
      </c>
      <c r="B67" t="s">
        <v>568</v>
      </c>
      <c r="C67">
        <v>60</v>
      </c>
      <c r="D67">
        <v>45.72</v>
      </c>
      <c r="E67" t="s">
        <v>569</v>
      </c>
      <c r="F67" t="s">
        <v>146</v>
      </c>
      <c r="G67" t="s">
        <v>466</v>
      </c>
      <c r="H67" t="s">
        <v>438</v>
      </c>
      <c r="I67">
        <v>107.2</v>
      </c>
      <c r="J67" t="s">
        <v>453</v>
      </c>
      <c r="K67" t="s">
        <v>146</v>
      </c>
      <c r="L67" t="s">
        <v>404</v>
      </c>
      <c r="M67" t="s">
        <v>570</v>
      </c>
      <c r="N67" t="s">
        <v>569</v>
      </c>
      <c r="O67" t="s">
        <v>344</v>
      </c>
      <c r="P67">
        <v>40.5</v>
      </c>
      <c r="Q67">
        <v>-3.6666666700000001</v>
      </c>
    </row>
    <row r="68" spans="1:17" x14ac:dyDescent="0.25">
      <c r="A68" t="s">
        <v>250</v>
      </c>
      <c r="B68" t="s">
        <v>571</v>
      </c>
      <c r="C68">
        <v>50</v>
      </c>
      <c r="D68">
        <v>46.84</v>
      </c>
      <c r="E68" t="s">
        <v>572</v>
      </c>
      <c r="F68" t="s">
        <v>146</v>
      </c>
      <c r="G68" t="s">
        <v>146</v>
      </c>
      <c r="H68" t="s">
        <v>340</v>
      </c>
      <c r="I68" t="s">
        <v>146</v>
      </c>
      <c r="J68" t="s">
        <v>146</v>
      </c>
      <c r="K68" t="s">
        <v>146</v>
      </c>
      <c r="L68" t="s">
        <v>374</v>
      </c>
      <c r="M68" t="s">
        <v>573</v>
      </c>
      <c r="N68" t="s">
        <v>574</v>
      </c>
      <c r="O68" t="s">
        <v>344</v>
      </c>
      <c r="P68">
        <v>40.666666669999998</v>
      </c>
      <c r="Q68">
        <v>23</v>
      </c>
    </row>
    <row r="69" spans="1:17" x14ac:dyDescent="0.25">
      <c r="A69" t="s">
        <v>271</v>
      </c>
      <c r="B69" t="s">
        <v>575</v>
      </c>
      <c r="C69">
        <v>90</v>
      </c>
      <c r="D69">
        <v>47.45</v>
      </c>
      <c r="E69" t="s">
        <v>576</v>
      </c>
      <c r="F69" t="s">
        <v>146</v>
      </c>
      <c r="G69" t="s">
        <v>437</v>
      </c>
      <c r="H69" t="s">
        <v>418</v>
      </c>
      <c r="I69">
        <v>102.8</v>
      </c>
      <c r="J69" t="s">
        <v>449</v>
      </c>
      <c r="K69">
        <v>325</v>
      </c>
      <c r="L69" t="s">
        <v>404</v>
      </c>
      <c r="M69" t="s">
        <v>577</v>
      </c>
      <c r="N69" t="s">
        <v>146</v>
      </c>
      <c r="O69" t="s">
        <v>324</v>
      </c>
      <c r="P69">
        <v>58.55</v>
      </c>
      <c r="Q69">
        <v>49.7</v>
      </c>
    </row>
    <row r="70" spans="1:17" x14ac:dyDescent="0.25">
      <c r="A70" t="s">
        <v>258</v>
      </c>
      <c r="B70" t="s">
        <v>578</v>
      </c>
      <c r="C70">
        <v>100</v>
      </c>
      <c r="D70">
        <v>48.04</v>
      </c>
      <c r="E70" t="s">
        <v>579</v>
      </c>
      <c r="F70" t="s">
        <v>580</v>
      </c>
      <c r="G70" t="s">
        <v>448</v>
      </c>
      <c r="H70" t="s">
        <v>438</v>
      </c>
      <c r="I70">
        <v>107.1</v>
      </c>
      <c r="J70" t="s">
        <v>356</v>
      </c>
      <c r="K70">
        <v>320</v>
      </c>
      <c r="L70" t="s">
        <v>404</v>
      </c>
      <c r="M70" t="s">
        <v>581</v>
      </c>
      <c r="N70" t="s">
        <v>582</v>
      </c>
      <c r="O70" t="s">
        <v>344</v>
      </c>
      <c r="P70">
        <v>-42.4</v>
      </c>
      <c r="Q70">
        <v>-73.683333329999996</v>
      </c>
    </row>
    <row r="71" spans="1:17" x14ac:dyDescent="0.25">
      <c r="A71" t="s">
        <v>214</v>
      </c>
      <c r="B71" t="s">
        <v>583</v>
      </c>
      <c r="C71">
        <v>100</v>
      </c>
      <c r="D71">
        <v>53.38</v>
      </c>
      <c r="E71" t="s">
        <v>584</v>
      </c>
      <c r="F71" t="s">
        <v>146</v>
      </c>
      <c r="G71" t="s">
        <v>466</v>
      </c>
      <c r="H71" t="s">
        <v>362</v>
      </c>
      <c r="I71">
        <v>107.4</v>
      </c>
      <c r="J71" t="s">
        <v>349</v>
      </c>
      <c r="K71">
        <v>339</v>
      </c>
      <c r="L71" t="s">
        <v>341</v>
      </c>
      <c r="M71" t="s">
        <v>585</v>
      </c>
      <c r="N71" t="s">
        <v>343</v>
      </c>
      <c r="O71" t="s">
        <v>344</v>
      </c>
      <c r="P71">
        <v>53.843580282988299</v>
      </c>
      <c r="Q71">
        <v>-2.6914114893230701</v>
      </c>
    </row>
    <row r="72" spans="1:17" x14ac:dyDescent="0.25">
      <c r="A72" t="s">
        <v>248</v>
      </c>
      <c r="B72" t="s">
        <v>586</v>
      </c>
      <c r="C72">
        <v>100</v>
      </c>
      <c r="D72">
        <v>53.46</v>
      </c>
      <c r="E72" t="s">
        <v>492</v>
      </c>
      <c r="F72" t="s">
        <v>146</v>
      </c>
      <c r="G72" t="s">
        <v>356</v>
      </c>
      <c r="H72" t="s">
        <v>438</v>
      </c>
      <c r="I72">
        <v>101.6</v>
      </c>
      <c r="J72" t="s">
        <v>356</v>
      </c>
      <c r="K72">
        <v>217</v>
      </c>
      <c r="L72" t="s">
        <v>404</v>
      </c>
      <c r="M72" t="s">
        <v>587</v>
      </c>
      <c r="N72" t="s">
        <v>492</v>
      </c>
      <c r="O72" t="s">
        <v>344</v>
      </c>
      <c r="P72">
        <v>9.0085266525067205</v>
      </c>
      <c r="Q72">
        <v>38.739863242355703</v>
      </c>
    </row>
    <row r="73" spans="1:17" x14ac:dyDescent="0.25">
      <c r="A73" t="s">
        <v>256</v>
      </c>
      <c r="B73" t="s">
        <v>588</v>
      </c>
      <c r="C73">
        <v>100</v>
      </c>
      <c r="D73">
        <v>53.77</v>
      </c>
      <c r="E73" t="s">
        <v>589</v>
      </c>
      <c r="F73" t="s">
        <v>146</v>
      </c>
      <c r="G73" t="s">
        <v>368</v>
      </c>
      <c r="H73" t="s">
        <v>362</v>
      </c>
      <c r="I73">
        <v>103.6</v>
      </c>
      <c r="J73" t="s">
        <v>356</v>
      </c>
      <c r="K73">
        <v>208</v>
      </c>
      <c r="L73" t="s">
        <v>404</v>
      </c>
      <c r="M73" t="s">
        <v>590</v>
      </c>
      <c r="N73" t="s">
        <v>591</v>
      </c>
      <c r="O73" t="s">
        <v>344</v>
      </c>
      <c r="P73">
        <v>9.2833333299999996</v>
      </c>
      <c r="Q73">
        <v>39.25</v>
      </c>
    </row>
    <row r="74" spans="1:17" x14ac:dyDescent="0.25">
      <c r="A74" t="s">
        <v>241</v>
      </c>
      <c r="B74" t="s">
        <v>592</v>
      </c>
      <c r="C74">
        <v>100</v>
      </c>
      <c r="D74">
        <v>57.13</v>
      </c>
      <c r="E74" t="s">
        <v>502</v>
      </c>
      <c r="F74" t="s">
        <v>146</v>
      </c>
      <c r="G74" t="s">
        <v>146</v>
      </c>
      <c r="H74" t="s">
        <v>340</v>
      </c>
      <c r="I74" t="s">
        <v>146</v>
      </c>
      <c r="J74" t="s">
        <v>146</v>
      </c>
      <c r="K74" t="s">
        <v>146</v>
      </c>
      <c r="L74" t="s">
        <v>404</v>
      </c>
      <c r="M74" t="s">
        <v>593</v>
      </c>
      <c r="N74" t="s">
        <v>504</v>
      </c>
      <c r="O74" t="s">
        <v>344</v>
      </c>
      <c r="P74">
        <v>50</v>
      </c>
      <c r="Q74">
        <v>12.08333333</v>
      </c>
    </row>
    <row r="75" spans="1:17" x14ac:dyDescent="0.25">
      <c r="A75" t="s">
        <v>203</v>
      </c>
      <c r="B75" t="s">
        <v>594</v>
      </c>
      <c r="C75">
        <v>90</v>
      </c>
      <c r="D75">
        <v>58.49</v>
      </c>
      <c r="E75" t="s">
        <v>530</v>
      </c>
      <c r="F75" t="s">
        <v>595</v>
      </c>
      <c r="G75" t="s">
        <v>355</v>
      </c>
      <c r="H75" t="s">
        <v>438</v>
      </c>
      <c r="I75">
        <v>105.1</v>
      </c>
      <c r="J75" t="s">
        <v>146</v>
      </c>
      <c r="K75">
        <v>333</v>
      </c>
      <c r="L75" t="s">
        <v>341</v>
      </c>
      <c r="M75" t="s">
        <v>596</v>
      </c>
      <c r="N75" t="s">
        <v>513</v>
      </c>
      <c r="O75" t="s">
        <v>344</v>
      </c>
      <c r="P75">
        <v>42</v>
      </c>
      <c r="Q75">
        <v>-93</v>
      </c>
    </row>
    <row r="76" spans="1:17" x14ac:dyDescent="0.25">
      <c r="A76" t="s">
        <v>208</v>
      </c>
      <c r="B76" t="s">
        <v>597</v>
      </c>
      <c r="C76">
        <v>100</v>
      </c>
      <c r="D76">
        <v>61.54</v>
      </c>
      <c r="E76" t="s">
        <v>569</v>
      </c>
      <c r="F76" t="s">
        <v>146</v>
      </c>
      <c r="G76" t="s">
        <v>598</v>
      </c>
      <c r="H76" t="s">
        <v>438</v>
      </c>
      <c r="I76">
        <v>100.5</v>
      </c>
      <c r="J76" t="s">
        <v>146</v>
      </c>
      <c r="K76">
        <v>346</v>
      </c>
      <c r="L76" t="s">
        <v>404</v>
      </c>
      <c r="M76" t="s">
        <v>599</v>
      </c>
      <c r="N76" t="s">
        <v>146</v>
      </c>
      <c r="O76" t="s">
        <v>344</v>
      </c>
      <c r="P76">
        <v>40.4</v>
      </c>
      <c r="Q76">
        <v>-3.68333333</v>
      </c>
    </row>
    <row r="77" spans="1:17" x14ac:dyDescent="0.25">
      <c r="A77" t="s">
        <v>242</v>
      </c>
      <c r="B77" t="s">
        <v>600</v>
      </c>
      <c r="C77">
        <v>100</v>
      </c>
      <c r="D77">
        <v>67.430000000000007</v>
      </c>
      <c r="E77" t="s">
        <v>601</v>
      </c>
      <c r="F77" t="s">
        <v>146</v>
      </c>
      <c r="G77" t="s">
        <v>146</v>
      </c>
      <c r="H77" t="s">
        <v>340</v>
      </c>
      <c r="I77" t="s">
        <v>146</v>
      </c>
      <c r="J77" t="s">
        <v>146</v>
      </c>
      <c r="K77" t="s">
        <v>146</v>
      </c>
      <c r="L77" t="s">
        <v>341</v>
      </c>
      <c r="M77" t="s">
        <v>602</v>
      </c>
      <c r="N77" t="s">
        <v>603</v>
      </c>
      <c r="O77" t="s">
        <v>344</v>
      </c>
      <c r="P77">
        <v>52</v>
      </c>
      <c r="Q77">
        <v>10</v>
      </c>
    </row>
    <row r="78" spans="1:17" x14ac:dyDescent="0.25">
      <c r="A78" t="s">
        <v>206</v>
      </c>
      <c r="B78" t="s">
        <v>604</v>
      </c>
      <c r="C78">
        <v>90</v>
      </c>
      <c r="D78">
        <v>68.900000000000006</v>
      </c>
      <c r="E78" t="s">
        <v>605</v>
      </c>
      <c r="F78" t="s">
        <v>606</v>
      </c>
      <c r="G78" t="s">
        <v>387</v>
      </c>
      <c r="H78" t="s">
        <v>438</v>
      </c>
      <c r="I78">
        <v>99</v>
      </c>
      <c r="J78" t="s">
        <v>146</v>
      </c>
      <c r="K78">
        <v>240</v>
      </c>
      <c r="L78" t="s">
        <v>341</v>
      </c>
      <c r="M78" t="s">
        <v>607</v>
      </c>
      <c r="N78" t="s">
        <v>605</v>
      </c>
      <c r="O78" t="s">
        <v>344</v>
      </c>
      <c r="P78">
        <v>31.754404417641901</v>
      </c>
      <c r="Q78">
        <v>34.899597715100803</v>
      </c>
    </row>
    <row r="79" spans="1:17" x14ac:dyDescent="0.25">
      <c r="A79" t="s">
        <v>219</v>
      </c>
      <c r="B79" t="s">
        <v>608</v>
      </c>
      <c r="C79">
        <v>100</v>
      </c>
      <c r="D79">
        <v>72.319999999999993</v>
      </c>
      <c r="E79" t="s">
        <v>589</v>
      </c>
      <c r="F79" t="s">
        <v>146</v>
      </c>
      <c r="G79" t="s">
        <v>355</v>
      </c>
      <c r="H79" t="s">
        <v>438</v>
      </c>
      <c r="I79">
        <v>101.6</v>
      </c>
      <c r="J79" t="s">
        <v>349</v>
      </c>
      <c r="K79">
        <v>179</v>
      </c>
      <c r="L79" t="s">
        <v>404</v>
      </c>
      <c r="M79" t="s">
        <v>609</v>
      </c>
      <c r="N79" t="s">
        <v>610</v>
      </c>
      <c r="O79" t="s">
        <v>344</v>
      </c>
      <c r="P79">
        <v>7.6666666699999997</v>
      </c>
      <c r="Q79">
        <v>36.833333330000002</v>
      </c>
    </row>
    <row r="80" spans="1:17" x14ac:dyDescent="0.25">
      <c r="A80" t="s">
        <v>254</v>
      </c>
      <c r="B80" t="s">
        <v>611</v>
      </c>
      <c r="C80">
        <v>100</v>
      </c>
      <c r="D80">
        <v>81.66</v>
      </c>
      <c r="E80" t="s">
        <v>612</v>
      </c>
      <c r="F80" t="s">
        <v>146</v>
      </c>
      <c r="G80" t="s">
        <v>448</v>
      </c>
      <c r="H80" t="s">
        <v>438</v>
      </c>
      <c r="I80">
        <v>103.3</v>
      </c>
      <c r="J80" t="s">
        <v>449</v>
      </c>
      <c r="K80">
        <v>229</v>
      </c>
      <c r="L80" t="s">
        <v>374</v>
      </c>
      <c r="M80" t="s">
        <v>613</v>
      </c>
      <c r="N80" t="s">
        <v>343</v>
      </c>
      <c r="O80" t="s">
        <v>344</v>
      </c>
      <c r="P80">
        <v>35.5</v>
      </c>
      <c r="Q80">
        <v>-85</v>
      </c>
    </row>
    <row r="81" spans="1:17" x14ac:dyDescent="0.25">
      <c r="A81" t="s">
        <v>198</v>
      </c>
      <c r="B81" t="s">
        <v>614</v>
      </c>
      <c r="C81">
        <v>100</v>
      </c>
      <c r="D81">
        <v>83.68</v>
      </c>
      <c r="E81" t="s">
        <v>615</v>
      </c>
      <c r="F81" t="s">
        <v>146</v>
      </c>
      <c r="G81" t="s">
        <v>448</v>
      </c>
      <c r="H81" t="s">
        <v>438</v>
      </c>
      <c r="I81">
        <v>110.8</v>
      </c>
      <c r="J81" t="s">
        <v>356</v>
      </c>
      <c r="K81" t="s">
        <v>146</v>
      </c>
      <c r="L81" t="s">
        <v>374</v>
      </c>
      <c r="M81" t="s">
        <v>616</v>
      </c>
      <c r="N81" t="s">
        <v>513</v>
      </c>
      <c r="O81" t="s">
        <v>344</v>
      </c>
      <c r="P81">
        <v>52.096731349223901</v>
      </c>
      <c r="Q81">
        <v>5.6601249006401799</v>
      </c>
    </row>
    <row r="82" spans="1:17" x14ac:dyDescent="0.25">
      <c r="A82" t="s">
        <v>170</v>
      </c>
      <c r="B82" t="s">
        <v>169</v>
      </c>
      <c r="C82">
        <v>100</v>
      </c>
      <c r="D82">
        <v>91.7</v>
      </c>
      <c r="E82" t="s">
        <v>617</v>
      </c>
      <c r="F82" t="s">
        <v>618</v>
      </c>
      <c r="G82" t="s">
        <v>355</v>
      </c>
      <c r="H82" t="s">
        <v>438</v>
      </c>
      <c r="I82">
        <v>106.8</v>
      </c>
      <c r="J82" t="s">
        <v>449</v>
      </c>
      <c r="K82">
        <v>297</v>
      </c>
      <c r="L82" t="s">
        <v>374</v>
      </c>
      <c r="M82" t="s">
        <v>619</v>
      </c>
      <c r="N82" t="s">
        <v>620</v>
      </c>
      <c r="O82" t="s">
        <v>344</v>
      </c>
      <c r="P82">
        <v>52.5</v>
      </c>
      <c r="Q82">
        <v>-3.5</v>
      </c>
    </row>
    <row r="83" spans="1:17" x14ac:dyDescent="0.25">
      <c r="A83" t="s">
        <v>154</v>
      </c>
      <c r="B83" t="s">
        <v>153</v>
      </c>
      <c r="C83">
        <v>100</v>
      </c>
      <c r="D83">
        <v>92.8</v>
      </c>
      <c r="E83" t="s">
        <v>621</v>
      </c>
      <c r="F83" t="s">
        <v>146</v>
      </c>
      <c r="G83" t="s">
        <v>448</v>
      </c>
      <c r="H83" t="s">
        <v>438</v>
      </c>
      <c r="I83">
        <v>99.5</v>
      </c>
      <c r="J83" t="s">
        <v>146</v>
      </c>
      <c r="K83">
        <v>277</v>
      </c>
      <c r="L83" t="s">
        <v>404</v>
      </c>
      <c r="M83" t="s">
        <v>622</v>
      </c>
      <c r="N83" t="s">
        <v>623</v>
      </c>
      <c r="O83" t="s">
        <v>344</v>
      </c>
      <c r="P83">
        <v>30.583333329999999</v>
      </c>
      <c r="Q83">
        <v>31.516666669999999</v>
      </c>
    </row>
    <row r="84" spans="1:17" x14ac:dyDescent="0.25">
      <c r="A84" t="s">
        <v>160</v>
      </c>
      <c r="B84" t="s">
        <v>159</v>
      </c>
      <c r="C84">
        <v>100</v>
      </c>
      <c r="D84">
        <v>98.59</v>
      </c>
      <c r="E84" t="s">
        <v>624</v>
      </c>
      <c r="F84" t="s">
        <v>146</v>
      </c>
      <c r="G84" t="s">
        <v>146</v>
      </c>
      <c r="H84" t="s">
        <v>438</v>
      </c>
      <c r="I84" t="s">
        <v>146</v>
      </c>
      <c r="J84" t="s">
        <v>146</v>
      </c>
      <c r="K84" t="s">
        <v>146</v>
      </c>
      <c r="L84" t="s">
        <v>404</v>
      </c>
      <c r="M84" t="s">
        <v>625</v>
      </c>
      <c r="N84" t="s">
        <v>626</v>
      </c>
      <c r="O84" t="s">
        <v>344</v>
      </c>
      <c r="P84">
        <v>27.731944439999999</v>
      </c>
      <c r="Q84">
        <v>30.84111111</v>
      </c>
    </row>
    <row r="85" spans="1:17" x14ac:dyDescent="0.25">
      <c r="A85" t="s">
        <v>145</v>
      </c>
      <c r="B85" t="s">
        <v>144</v>
      </c>
      <c r="C85">
        <v>100</v>
      </c>
      <c r="D85">
        <v>99.23</v>
      </c>
      <c r="E85" t="s">
        <v>484</v>
      </c>
      <c r="F85" t="s">
        <v>146</v>
      </c>
      <c r="G85" t="s">
        <v>356</v>
      </c>
      <c r="H85" t="s">
        <v>438</v>
      </c>
      <c r="I85">
        <v>101</v>
      </c>
      <c r="J85" t="s">
        <v>356</v>
      </c>
      <c r="K85">
        <v>218</v>
      </c>
      <c r="L85" t="s">
        <v>404</v>
      </c>
      <c r="M85" t="s">
        <v>627</v>
      </c>
      <c r="N85" t="s">
        <v>486</v>
      </c>
      <c r="O85" t="s">
        <v>344</v>
      </c>
      <c r="P85">
        <v>-29.233332999999998</v>
      </c>
      <c r="Q85">
        <v>-53.683333300000001</v>
      </c>
    </row>
    <row r="86" spans="1:17" x14ac:dyDescent="0.25">
      <c r="A86" t="s">
        <v>172</v>
      </c>
      <c r="B86" t="s">
        <v>171</v>
      </c>
      <c r="C86">
        <v>100</v>
      </c>
      <c r="D86">
        <v>112.2</v>
      </c>
      <c r="E86" t="s">
        <v>628</v>
      </c>
      <c r="F86" t="s">
        <v>146</v>
      </c>
      <c r="G86" t="s">
        <v>146</v>
      </c>
      <c r="H86" t="s">
        <v>438</v>
      </c>
      <c r="I86" t="s">
        <v>146</v>
      </c>
      <c r="J86" t="s">
        <v>146</v>
      </c>
      <c r="K86" t="s">
        <v>146</v>
      </c>
      <c r="L86" t="s">
        <v>341</v>
      </c>
      <c r="M86" t="s">
        <v>629</v>
      </c>
      <c r="N86" t="s">
        <v>630</v>
      </c>
      <c r="O86" t="s">
        <v>344</v>
      </c>
      <c r="P86">
        <v>47.175879963046498</v>
      </c>
      <c r="Q86">
        <v>20.169780969695701</v>
      </c>
    </row>
    <row r="87" spans="1:17" x14ac:dyDescent="0.25">
      <c r="A87" t="s">
        <v>164</v>
      </c>
      <c r="B87" t="s">
        <v>163</v>
      </c>
      <c r="C87">
        <v>100</v>
      </c>
      <c r="D87">
        <v>117.61</v>
      </c>
      <c r="E87" t="s">
        <v>631</v>
      </c>
      <c r="F87" t="s">
        <v>146</v>
      </c>
      <c r="G87" t="s">
        <v>355</v>
      </c>
      <c r="H87" t="s">
        <v>438</v>
      </c>
      <c r="I87">
        <v>102</v>
      </c>
      <c r="J87" t="s">
        <v>356</v>
      </c>
      <c r="K87">
        <v>251</v>
      </c>
      <c r="L87" t="s">
        <v>404</v>
      </c>
      <c r="M87" t="s">
        <v>632</v>
      </c>
      <c r="N87" t="s">
        <v>633</v>
      </c>
      <c r="O87" t="s">
        <v>344</v>
      </c>
      <c r="P87">
        <v>15.28333333</v>
      </c>
      <c r="Q87">
        <v>38.933333330000004</v>
      </c>
    </row>
    <row r="88" spans="1:17" x14ac:dyDescent="0.25">
      <c r="A88" t="s">
        <v>174</v>
      </c>
      <c r="B88" t="s">
        <v>173</v>
      </c>
      <c r="C88">
        <v>100</v>
      </c>
      <c r="D88">
        <v>120.71</v>
      </c>
      <c r="E88" t="s">
        <v>634</v>
      </c>
      <c r="F88" t="s">
        <v>635</v>
      </c>
      <c r="G88" t="s">
        <v>146</v>
      </c>
      <c r="H88" t="s">
        <v>438</v>
      </c>
      <c r="I88" t="s">
        <v>146</v>
      </c>
      <c r="J88" t="s">
        <v>146</v>
      </c>
      <c r="K88" t="s">
        <v>146</v>
      </c>
      <c r="L88" t="s">
        <v>404</v>
      </c>
      <c r="M88" t="s">
        <v>636</v>
      </c>
      <c r="N88" t="s">
        <v>637</v>
      </c>
      <c r="O88" t="s">
        <v>344</v>
      </c>
      <c r="P88">
        <v>41.933333330000004</v>
      </c>
      <c r="Q88">
        <v>35.016666669999999</v>
      </c>
    </row>
    <row r="89" spans="1:17" x14ac:dyDescent="0.25">
      <c r="A89" t="s">
        <v>148</v>
      </c>
      <c r="B89" t="s">
        <v>147</v>
      </c>
      <c r="C89">
        <v>100</v>
      </c>
      <c r="D89">
        <v>120.98</v>
      </c>
      <c r="E89" t="s">
        <v>447</v>
      </c>
      <c r="F89" t="s">
        <v>146</v>
      </c>
      <c r="G89" t="s">
        <v>448</v>
      </c>
      <c r="H89" t="s">
        <v>438</v>
      </c>
      <c r="I89">
        <v>109.7</v>
      </c>
      <c r="J89" t="s">
        <v>453</v>
      </c>
      <c r="K89">
        <v>268</v>
      </c>
      <c r="L89" t="s">
        <v>374</v>
      </c>
      <c r="M89" t="s">
        <v>638</v>
      </c>
      <c r="N89" t="s">
        <v>447</v>
      </c>
      <c r="O89" t="s">
        <v>344</v>
      </c>
      <c r="P89">
        <v>44.085595931014197</v>
      </c>
      <c r="Q89">
        <v>17.785237000015101</v>
      </c>
    </row>
    <row r="90" spans="1:17" x14ac:dyDescent="0.25">
      <c r="A90" t="s">
        <v>156</v>
      </c>
      <c r="B90" t="s">
        <v>155</v>
      </c>
      <c r="C90">
        <v>100</v>
      </c>
      <c r="D90">
        <v>126.29</v>
      </c>
      <c r="E90" t="s">
        <v>639</v>
      </c>
      <c r="F90" t="s">
        <v>146</v>
      </c>
      <c r="G90" t="s">
        <v>448</v>
      </c>
      <c r="H90" t="s">
        <v>438</v>
      </c>
      <c r="I90">
        <v>99.5</v>
      </c>
      <c r="J90" t="s">
        <v>146</v>
      </c>
      <c r="K90">
        <v>235</v>
      </c>
      <c r="L90" t="s">
        <v>404</v>
      </c>
      <c r="M90" t="s">
        <v>640</v>
      </c>
      <c r="N90" t="s">
        <v>641</v>
      </c>
      <c r="O90" t="s">
        <v>344</v>
      </c>
      <c r="P90">
        <v>31.15</v>
      </c>
      <c r="Q90">
        <v>31.93333333</v>
      </c>
    </row>
    <row r="91" spans="1:17" x14ac:dyDescent="0.25">
      <c r="A91" t="s">
        <v>176</v>
      </c>
      <c r="B91" t="s">
        <v>175</v>
      </c>
      <c r="C91">
        <v>100</v>
      </c>
      <c r="D91">
        <v>129.85</v>
      </c>
      <c r="E91" t="s">
        <v>642</v>
      </c>
      <c r="F91" t="s">
        <v>146</v>
      </c>
      <c r="G91" t="s">
        <v>368</v>
      </c>
      <c r="H91" t="s">
        <v>438</v>
      </c>
      <c r="I91">
        <v>104.5</v>
      </c>
      <c r="J91" t="s">
        <v>643</v>
      </c>
      <c r="K91">
        <v>237</v>
      </c>
      <c r="L91" t="s">
        <v>341</v>
      </c>
      <c r="M91" t="s">
        <v>644</v>
      </c>
      <c r="N91" t="s">
        <v>615</v>
      </c>
      <c r="O91" t="s">
        <v>344</v>
      </c>
      <c r="P91">
        <v>48.8594267392182</v>
      </c>
      <c r="Q91">
        <v>2.2816738250681099</v>
      </c>
    </row>
    <row r="92" spans="1:17" x14ac:dyDescent="0.25">
      <c r="A92" t="s">
        <v>152</v>
      </c>
      <c r="B92" t="s">
        <v>151</v>
      </c>
      <c r="C92">
        <v>100</v>
      </c>
      <c r="D92">
        <v>132.53</v>
      </c>
      <c r="E92" t="s">
        <v>565</v>
      </c>
      <c r="F92" t="s">
        <v>561</v>
      </c>
      <c r="G92" t="s">
        <v>448</v>
      </c>
      <c r="H92" t="s">
        <v>438</v>
      </c>
      <c r="I92">
        <v>106.6</v>
      </c>
      <c r="J92" t="s">
        <v>146</v>
      </c>
      <c r="K92">
        <v>342</v>
      </c>
      <c r="L92" t="s">
        <v>404</v>
      </c>
      <c r="M92" t="s">
        <v>645</v>
      </c>
      <c r="N92" t="s">
        <v>646</v>
      </c>
      <c r="O92" t="s">
        <v>344</v>
      </c>
      <c r="P92">
        <v>43.3522222</v>
      </c>
      <c r="Q92">
        <v>19.354167700000001</v>
      </c>
    </row>
    <row r="93" spans="1:17" x14ac:dyDescent="0.25">
      <c r="A93" t="s">
        <v>166</v>
      </c>
      <c r="B93" t="s">
        <v>165</v>
      </c>
      <c r="C93">
        <v>100</v>
      </c>
      <c r="D93">
        <v>138.80000000000001</v>
      </c>
      <c r="E93" t="s">
        <v>647</v>
      </c>
      <c r="F93" t="s">
        <v>146</v>
      </c>
      <c r="G93" t="s">
        <v>348</v>
      </c>
      <c r="H93" t="s">
        <v>438</v>
      </c>
      <c r="I93">
        <v>99.5</v>
      </c>
      <c r="J93" t="s">
        <v>356</v>
      </c>
      <c r="K93">
        <v>180</v>
      </c>
      <c r="L93" t="s">
        <v>404</v>
      </c>
      <c r="M93" t="s">
        <v>648</v>
      </c>
      <c r="N93" t="s">
        <v>649</v>
      </c>
      <c r="O93" t="s">
        <v>344</v>
      </c>
      <c r="P93">
        <v>13.6</v>
      </c>
      <c r="Q93">
        <v>39.116666670000001</v>
      </c>
    </row>
    <row r="94" spans="1:17" x14ac:dyDescent="0.25">
      <c r="A94" t="s">
        <v>158</v>
      </c>
      <c r="B94" t="s">
        <v>157</v>
      </c>
      <c r="C94">
        <v>100</v>
      </c>
      <c r="D94">
        <v>139.22999999999999</v>
      </c>
      <c r="E94" t="s">
        <v>650</v>
      </c>
      <c r="F94" t="s">
        <v>146</v>
      </c>
      <c r="G94" t="s">
        <v>466</v>
      </c>
      <c r="H94" t="s">
        <v>438</v>
      </c>
      <c r="I94">
        <v>99.5</v>
      </c>
      <c r="J94" t="s">
        <v>146</v>
      </c>
      <c r="K94">
        <v>230</v>
      </c>
      <c r="L94" t="s">
        <v>404</v>
      </c>
      <c r="M94" t="s">
        <v>651</v>
      </c>
      <c r="N94" t="s">
        <v>652</v>
      </c>
      <c r="O94" t="s">
        <v>344</v>
      </c>
      <c r="P94">
        <v>30.833333329999999</v>
      </c>
      <c r="Q94">
        <v>31</v>
      </c>
    </row>
    <row r="95" spans="1:17" x14ac:dyDescent="0.25">
      <c r="A95" t="s">
        <v>150</v>
      </c>
      <c r="B95" t="s">
        <v>149</v>
      </c>
      <c r="C95">
        <v>100</v>
      </c>
      <c r="D95">
        <v>144.16999999999999</v>
      </c>
      <c r="E95" t="s">
        <v>653</v>
      </c>
      <c r="F95" t="s">
        <v>146</v>
      </c>
      <c r="G95" t="s">
        <v>146</v>
      </c>
      <c r="H95" t="s">
        <v>340</v>
      </c>
      <c r="I95" t="s">
        <v>146</v>
      </c>
      <c r="J95" t="s">
        <v>146</v>
      </c>
      <c r="K95" t="s">
        <v>146</v>
      </c>
      <c r="L95" t="s">
        <v>404</v>
      </c>
      <c r="M95" t="s">
        <v>654</v>
      </c>
      <c r="N95" t="s">
        <v>655</v>
      </c>
      <c r="O95" t="s">
        <v>344</v>
      </c>
      <c r="P95">
        <v>40.880000000000003</v>
      </c>
      <c r="Q95">
        <v>20.68</v>
      </c>
    </row>
    <row r="96" spans="1:17" x14ac:dyDescent="0.25">
      <c r="A96" t="s">
        <v>162</v>
      </c>
      <c r="B96" t="s">
        <v>161</v>
      </c>
      <c r="C96">
        <v>100</v>
      </c>
      <c r="D96">
        <v>158.56</v>
      </c>
      <c r="E96" t="s">
        <v>624</v>
      </c>
      <c r="F96" t="s">
        <v>146</v>
      </c>
      <c r="G96" t="s">
        <v>146</v>
      </c>
      <c r="H96" t="s">
        <v>438</v>
      </c>
      <c r="I96" t="s">
        <v>146</v>
      </c>
      <c r="J96" t="s">
        <v>146</v>
      </c>
      <c r="K96" t="s">
        <v>146</v>
      </c>
      <c r="L96" t="s">
        <v>404</v>
      </c>
      <c r="M96" t="s">
        <v>656</v>
      </c>
      <c r="N96" t="s">
        <v>626</v>
      </c>
      <c r="O96" t="s">
        <v>344</v>
      </c>
      <c r="P96">
        <v>27.731944439999999</v>
      </c>
      <c r="Q96">
        <v>30.84111111</v>
      </c>
    </row>
    <row r="97" spans="1:17" x14ac:dyDescent="0.25">
      <c r="A97" t="s">
        <v>168</v>
      </c>
      <c r="B97" t="s">
        <v>167</v>
      </c>
      <c r="C97">
        <v>100</v>
      </c>
      <c r="D97">
        <v>186.69</v>
      </c>
      <c r="E97" t="s">
        <v>647</v>
      </c>
      <c r="F97" t="s">
        <v>146</v>
      </c>
      <c r="G97" t="s">
        <v>437</v>
      </c>
      <c r="H97" t="s">
        <v>438</v>
      </c>
      <c r="I97">
        <v>99.5</v>
      </c>
      <c r="J97" t="s">
        <v>356</v>
      </c>
      <c r="K97">
        <v>264</v>
      </c>
      <c r="L97" t="s">
        <v>404</v>
      </c>
      <c r="M97" t="s">
        <v>657</v>
      </c>
      <c r="N97" t="s">
        <v>658</v>
      </c>
      <c r="O97" t="s">
        <v>344</v>
      </c>
      <c r="P97">
        <v>14.366666670000001</v>
      </c>
      <c r="Q97">
        <v>39.416666669999998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35B1-ED4A-4F8F-AC71-2DF5A060C2ED}">
  <dimension ref="A1:Q32"/>
  <sheetViews>
    <sheetView workbookViewId="0">
      <selection activeCell="O2" sqref="O2"/>
    </sheetView>
  </sheetViews>
  <sheetFormatPr defaultRowHeight="15" x14ac:dyDescent="0.25"/>
  <cols>
    <col min="1" max="1" width="11.140625" bestFit="1" customWidth="1"/>
    <col min="2" max="2" width="22" bestFit="1" customWidth="1"/>
    <col min="3" max="3" width="14.42578125" customWidth="1"/>
    <col min="4" max="4" width="19" bestFit="1" customWidth="1"/>
    <col min="5" max="5" width="12.42578125" bestFit="1" customWidth="1"/>
    <col min="6" max="6" width="11.7109375" bestFit="1" customWidth="1"/>
    <col min="7" max="7" width="17.5703125" bestFit="1" customWidth="1"/>
    <col min="8" max="8" width="12.5703125" bestFit="1" customWidth="1"/>
    <col min="9" max="9" width="9" bestFit="1" customWidth="1"/>
    <col min="10" max="10" width="20.7109375" bestFit="1" customWidth="1"/>
    <col min="11" max="11" width="11.85546875" bestFit="1" customWidth="1"/>
    <col min="12" max="12" width="13.28515625" bestFit="1" customWidth="1"/>
    <col min="13" max="13" width="19" bestFit="1" customWidth="1"/>
    <col min="14" max="14" width="5.42578125" bestFit="1" customWidth="1"/>
    <col min="15" max="15" width="9.85546875" bestFit="1" customWidth="1"/>
    <col min="17" max="17" width="5.28515625" bestFit="1" customWidth="1"/>
  </cols>
  <sheetData>
    <row r="1" spans="1:17" x14ac:dyDescent="0.25">
      <c r="A1" t="s">
        <v>278</v>
      </c>
      <c r="B1" t="s">
        <v>275</v>
      </c>
      <c r="C1" t="s">
        <v>276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274</v>
      </c>
      <c r="J1" t="s">
        <v>284</v>
      </c>
      <c r="K1" t="s">
        <v>285</v>
      </c>
      <c r="L1" t="s">
        <v>286</v>
      </c>
      <c r="M1" t="s">
        <v>277</v>
      </c>
      <c r="N1" t="s">
        <v>287</v>
      </c>
      <c r="O1" t="s">
        <v>290</v>
      </c>
      <c r="P1" t="s">
        <v>287</v>
      </c>
      <c r="Q1" t="s">
        <v>297</v>
      </c>
    </row>
    <row r="2" spans="1:17" x14ac:dyDescent="0.25">
      <c r="A2" t="s">
        <v>289</v>
      </c>
      <c r="B2" s="11" t="s">
        <v>177</v>
      </c>
      <c r="C2">
        <v>14</v>
      </c>
      <c r="D2" t="s">
        <v>177</v>
      </c>
      <c r="E2">
        <v>20.754999999999999</v>
      </c>
      <c r="F2">
        <f t="shared" ref="F2" si="0">E2/100</f>
        <v>0.20754999999999998</v>
      </c>
      <c r="G2">
        <v>0.96</v>
      </c>
      <c r="H2">
        <v>6</v>
      </c>
      <c r="I2" t="s">
        <v>288</v>
      </c>
      <c r="J2" s="13">
        <v>60</v>
      </c>
      <c r="K2">
        <f>H2/G2</f>
        <v>6.25</v>
      </c>
      <c r="L2">
        <f>K2*J2</f>
        <v>375</v>
      </c>
      <c r="M2">
        <f>L2*F2</f>
        <v>77.831249999999997</v>
      </c>
      <c r="N2">
        <v>6</v>
      </c>
      <c r="O2" s="12">
        <f>M2*N2</f>
        <v>466.98749999999995</v>
      </c>
      <c r="P2">
        <v>192</v>
      </c>
      <c r="Q2">
        <f>P2/N2</f>
        <v>32</v>
      </c>
    </row>
    <row r="7" spans="1:17" x14ac:dyDescent="0.25">
      <c r="A7">
        <v>24</v>
      </c>
      <c r="B7">
        <f>SUM(A7:A12)</f>
        <v>144</v>
      </c>
      <c r="C7">
        <f>B7/150</f>
        <v>0.96</v>
      </c>
    </row>
    <row r="8" spans="1:17" x14ac:dyDescent="0.25">
      <c r="A8">
        <v>23</v>
      </c>
    </row>
    <row r="9" spans="1:17" x14ac:dyDescent="0.25">
      <c r="A9">
        <v>23</v>
      </c>
    </row>
    <row r="10" spans="1:17" x14ac:dyDescent="0.25">
      <c r="A10">
        <v>25</v>
      </c>
    </row>
    <row r="11" spans="1:17" x14ac:dyDescent="0.25">
      <c r="A11">
        <v>25</v>
      </c>
    </row>
    <row r="12" spans="1:17" x14ac:dyDescent="0.25">
      <c r="A12">
        <v>24</v>
      </c>
    </row>
    <row r="19" spans="1:3" x14ac:dyDescent="0.25">
      <c r="B19" t="s">
        <v>294</v>
      </c>
    </row>
    <row r="20" spans="1:3" x14ac:dyDescent="0.25">
      <c r="A20" t="s">
        <v>194</v>
      </c>
      <c r="B20">
        <f>72*2</f>
        <v>144</v>
      </c>
    </row>
    <row r="21" spans="1:3" x14ac:dyDescent="0.25">
      <c r="A21" t="s">
        <v>295</v>
      </c>
      <c r="B21">
        <f>16*2</f>
        <v>32</v>
      </c>
    </row>
    <row r="22" spans="1:3" x14ac:dyDescent="0.25">
      <c r="A22" t="s">
        <v>292</v>
      </c>
      <c r="B22">
        <f>8*2</f>
        <v>16</v>
      </c>
    </row>
    <row r="23" spans="1:3" x14ac:dyDescent="0.25">
      <c r="A23" t="s">
        <v>296</v>
      </c>
      <c r="B23">
        <f>SUM(B20:B22)</f>
        <v>192</v>
      </c>
    </row>
    <row r="28" spans="1:3" x14ac:dyDescent="0.25">
      <c r="B28">
        <v>20.49</v>
      </c>
      <c r="C28">
        <f>B32/4</f>
        <v>20.754999999999999</v>
      </c>
    </row>
    <row r="29" spans="1:3" x14ac:dyDescent="0.25">
      <c r="B29">
        <v>21.37</v>
      </c>
    </row>
    <row r="30" spans="1:3" x14ac:dyDescent="0.25">
      <c r="B30">
        <v>20.77</v>
      </c>
    </row>
    <row r="31" spans="1:3" x14ac:dyDescent="0.25">
      <c r="B31">
        <v>20.39</v>
      </c>
    </row>
    <row r="32" spans="1:3" x14ac:dyDescent="0.25">
      <c r="B32">
        <f>SUM(B28:B31)</f>
        <v>83.02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B578-6E2B-4B98-BD2E-1A6AD125260B}">
  <dimension ref="A1:D33"/>
  <sheetViews>
    <sheetView workbookViewId="0">
      <selection activeCell="G28" sqref="G28"/>
    </sheetView>
  </sheetViews>
  <sheetFormatPr defaultRowHeight="15" x14ac:dyDescent="0.25"/>
  <cols>
    <col min="4" max="4" width="9.28515625" customWidth="1"/>
  </cols>
  <sheetData>
    <row r="1" spans="1:4" x14ac:dyDescent="0.25">
      <c r="A1" t="s">
        <v>292</v>
      </c>
      <c r="B1" t="s">
        <v>274</v>
      </c>
      <c r="C1" t="s">
        <v>287</v>
      </c>
      <c r="D1" t="s">
        <v>291</v>
      </c>
    </row>
    <row r="2" spans="1:4" x14ac:dyDescent="0.25">
      <c r="A2" t="s">
        <v>177</v>
      </c>
      <c r="B2" t="s">
        <v>288</v>
      </c>
      <c r="C2">
        <v>6</v>
      </c>
      <c r="D2">
        <v>467</v>
      </c>
    </row>
    <row r="3" spans="1:4" x14ac:dyDescent="0.25">
      <c r="A3" t="s">
        <v>177</v>
      </c>
      <c r="B3" t="s">
        <v>288</v>
      </c>
      <c r="C3">
        <v>6</v>
      </c>
      <c r="D3">
        <v>467</v>
      </c>
    </row>
    <row r="4" spans="1:4" x14ac:dyDescent="0.25">
      <c r="A4" t="s">
        <v>177</v>
      </c>
      <c r="B4" t="s">
        <v>288</v>
      </c>
      <c r="C4">
        <v>6</v>
      </c>
      <c r="D4">
        <v>467</v>
      </c>
    </row>
    <row r="5" spans="1:4" x14ac:dyDescent="0.25">
      <c r="A5" t="s">
        <v>177</v>
      </c>
      <c r="B5" t="s">
        <v>288</v>
      </c>
      <c r="C5">
        <v>6</v>
      </c>
      <c r="D5">
        <v>467</v>
      </c>
    </row>
    <row r="6" spans="1:4" x14ac:dyDescent="0.25">
      <c r="A6" t="s">
        <v>177</v>
      </c>
      <c r="B6" t="s">
        <v>288</v>
      </c>
      <c r="C6">
        <v>6</v>
      </c>
      <c r="D6">
        <v>467</v>
      </c>
    </row>
    <row r="7" spans="1:4" x14ac:dyDescent="0.25">
      <c r="A7" t="s">
        <v>177</v>
      </c>
      <c r="B7" t="s">
        <v>288</v>
      </c>
      <c r="C7">
        <v>6</v>
      </c>
      <c r="D7">
        <v>467</v>
      </c>
    </row>
    <row r="8" spans="1:4" x14ac:dyDescent="0.25">
      <c r="A8" t="s">
        <v>177</v>
      </c>
      <c r="B8" t="s">
        <v>288</v>
      </c>
      <c r="C8">
        <v>6</v>
      </c>
      <c r="D8">
        <v>467</v>
      </c>
    </row>
    <row r="9" spans="1:4" x14ac:dyDescent="0.25">
      <c r="A9" t="s">
        <v>177</v>
      </c>
      <c r="B9" t="s">
        <v>288</v>
      </c>
      <c r="C9">
        <v>6</v>
      </c>
      <c r="D9">
        <v>467</v>
      </c>
    </row>
    <row r="10" spans="1:4" x14ac:dyDescent="0.25">
      <c r="A10" t="s">
        <v>177</v>
      </c>
      <c r="B10" t="s">
        <v>288</v>
      </c>
      <c r="C10">
        <v>6</v>
      </c>
      <c r="D10">
        <v>467</v>
      </c>
    </row>
    <row r="11" spans="1:4" x14ac:dyDescent="0.25">
      <c r="A11" t="s">
        <v>177</v>
      </c>
      <c r="B11" t="s">
        <v>288</v>
      </c>
      <c r="C11">
        <v>6</v>
      </c>
      <c r="D11">
        <v>467</v>
      </c>
    </row>
    <row r="12" spans="1:4" x14ac:dyDescent="0.25">
      <c r="A12" t="s">
        <v>177</v>
      </c>
      <c r="B12" t="s">
        <v>288</v>
      </c>
      <c r="C12">
        <v>6</v>
      </c>
      <c r="D12">
        <v>467</v>
      </c>
    </row>
    <row r="13" spans="1:4" x14ac:dyDescent="0.25">
      <c r="A13" t="s">
        <v>177</v>
      </c>
      <c r="B13" t="s">
        <v>288</v>
      </c>
      <c r="C13">
        <v>6</v>
      </c>
      <c r="D13">
        <v>467</v>
      </c>
    </row>
    <row r="14" spans="1:4" x14ac:dyDescent="0.25">
      <c r="A14" t="s">
        <v>177</v>
      </c>
      <c r="B14" t="s">
        <v>288</v>
      </c>
      <c r="C14">
        <v>6</v>
      </c>
      <c r="D14">
        <v>467</v>
      </c>
    </row>
    <row r="15" spans="1:4" x14ac:dyDescent="0.25">
      <c r="A15" t="s">
        <v>177</v>
      </c>
      <c r="B15" t="s">
        <v>288</v>
      </c>
      <c r="C15">
        <v>6</v>
      </c>
      <c r="D15">
        <v>467</v>
      </c>
    </row>
    <row r="16" spans="1:4" x14ac:dyDescent="0.25">
      <c r="A16" t="s">
        <v>177</v>
      </c>
      <c r="B16" t="s">
        <v>288</v>
      </c>
      <c r="C16">
        <v>6</v>
      </c>
      <c r="D16">
        <v>467</v>
      </c>
    </row>
    <row r="17" spans="1:4" x14ac:dyDescent="0.25">
      <c r="A17" t="s">
        <v>177</v>
      </c>
      <c r="B17" t="s">
        <v>288</v>
      </c>
      <c r="C17">
        <v>6</v>
      </c>
      <c r="D17">
        <v>467</v>
      </c>
    </row>
    <row r="18" spans="1:4" x14ac:dyDescent="0.25">
      <c r="A18" t="s">
        <v>177</v>
      </c>
      <c r="B18" t="s">
        <v>288</v>
      </c>
      <c r="C18">
        <v>6</v>
      </c>
      <c r="D18">
        <v>467</v>
      </c>
    </row>
    <row r="19" spans="1:4" x14ac:dyDescent="0.25">
      <c r="A19" t="s">
        <v>177</v>
      </c>
      <c r="B19" t="s">
        <v>288</v>
      </c>
      <c r="C19">
        <v>6</v>
      </c>
      <c r="D19">
        <v>467</v>
      </c>
    </row>
    <row r="20" spans="1:4" x14ac:dyDescent="0.25">
      <c r="A20" t="s">
        <v>177</v>
      </c>
      <c r="B20" t="s">
        <v>288</v>
      </c>
      <c r="C20">
        <v>6</v>
      </c>
      <c r="D20">
        <v>467</v>
      </c>
    </row>
    <row r="21" spans="1:4" x14ac:dyDescent="0.25">
      <c r="A21" t="s">
        <v>177</v>
      </c>
      <c r="B21" t="s">
        <v>288</v>
      </c>
      <c r="C21">
        <v>6</v>
      </c>
      <c r="D21">
        <v>467</v>
      </c>
    </row>
    <row r="22" spans="1:4" x14ac:dyDescent="0.25">
      <c r="A22" t="s">
        <v>177</v>
      </c>
      <c r="B22" t="s">
        <v>288</v>
      </c>
      <c r="C22">
        <v>6</v>
      </c>
      <c r="D22">
        <v>467</v>
      </c>
    </row>
    <row r="23" spans="1:4" x14ac:dyDescent="0.25">
      <c r="A23" t="s">
        <v>177</v>
      </c>
      <c r="B23" t="s">
        <v>288</v>
      </c>
      <c r="C23">
        <v>6</v>
      </c>
      <c r="D23">
        <v>467</v>
      </c>
    </row>
    <row r="24" spans="1:4" x14ac:dyDescent="0.25">
      <c r="A24" t="s">
        <v>177</v>
      </c>
      <c r="B24" t="s">
        <v>288</v>
      </c>
      <c r="C24">
        <v>6</v>
      </c>
      <c r="D24">
        <v>467</v>
      </c>
    </row>
    <row r="25" spans="1:4" x14ac:dyDescent="0.25">
      <c r="A25" t="s">
        <v>177</v>
      </c>
      <c r="B25" t="s">
        <v>288</v>
      </c>
      <c r="C25">
        <v>6</v>
      </c>
      <c r="D25">
        <v>467</v>
      </c>
    </row>
    <row r="26" spans="1:4" x14ac:dyDescent="0.25">
      <c r="A26" t="s">
        <v>177</v>
      </c>
      <c r="B26" t="s">
        <v>288</v>
      </c>
      <c r="C26">
        <v>6</v>
      </c>
      <c r="D26">
        <v>467</v>
      </c>
    </row>
    <row r="27" spans="1:4" x14ac:dyDescent="0.25">
      <c r="A27" t="s">
        <v>177</v>
      </c>
      <c r="B27" t="s">
        <v>288</v>
      </c>
      <c r="C27">
        <v>6</v>
      </c>
      <c r="D27">
        <v>467</v>
      </c>
    </row>
    <row r="28" spans="1:4" x14ac:dyDescent="0.25">
      <c r="A28" t="s">
        <v>177</v>
      </c>
      <c r="B28" t="s">
        <v>288</v>
      </c>
      <c r="C28">
        <v>6</v>
      </c>
      <c r="D28">
        <v>467</v>
      </c>
    </row>
    <row r="29" spans="1:4" x14ac:dyDescent="0.25">
      <c r="A29" t="s">
        <v>177</v>
      </c>
      <c r="B29" t="s">
        <v>288</v>
      </c>
      <c r="C29">
        <v>6</v>
      </c>
      <c r="D29">
        <v>467</v>
      </c>
    </row>
    <row r="30" spans="1:4" x14ac:dyDescent="0.25">
      <c r="A30" t="s">
        <v>177</v>
      </c>
      <c r="B30" t="s">
        <v>288</v>
      </c>
      <c r="C30">
        <v>6</v>
      </c>
      <c r="D30">
        <v>467</v>
      </c>
    </row>
    <row r="31" spans="1:4" x14ac:dyDescent="0.25">
      <c r="A31" t="s">
        <v>177</v>
      </c>
      <c r="B31" t="s">
        <v>288</v>
      </c>
      <c r="C31">
        <v>6</v>
      </c>
      <c r="D31">
        <v>467</v>
      </c>
    </row>
    <row r="32" spans="1:4" x14ac:dyDescent="0.25">
      <c r="A32" t="s">
        <v>177</v>
      </c>
      <c r="B32" t="s">
        <v>288</v>
      </c>
      <c r="C32">
        <v>6</v>
      </c>
      <c r="D32">
        <v>467</v>
      </c>
    </row>
    <row r="33" spans="1:4" x14ac:dyDescent="0.25">
      <c r="A33" t="s">
        <v>177</v>
      </c>
      <c r="B33" t="s">
        <v>288</v>
      </c>
      <c r="C33">
        <v>6</v>
      </c>
      <c r="D33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selections</vt:lpstr>
      <vt:lpstr>wof_plots</vt:lpstr>
      <vt:lpstr>map 2</vt:lpstr>
      <vt:lpstr>headrows</vt:lpstr>
      <vt:lpstr>Sheet1</vt:lpstr>
      <vt:lpstr>pea_planting</vt:lpstr>
      <vt:lpstr>bulk_pea_labels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2024-09-09T15:03:39Z</dcterms:created>
  <dcterms:modified xsi:type="dcterms:W3CDTF">2024-09-25T14:25:51Z</dcterms:modified>
</cp:coreProperties>
</file>