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llinoisedu-my.sharepoint.com/personal/arbelaez_illinois_edu/Documents/oat-breeding/2025_iCrop/"/>
    </mc:Choice>
  </mc:AlternateContent>
  <xr:revisionPtr revIDLastSave="19" documentId="13_ncr:1_{40221E12-5198-4B4F-87B8-61EDC8A145CA}" xr6:coauthVersionLast="47" xr6:coauthVersionMax="47" xr10:uidLastSave="{4F721171-8E88-CE41-A4D4-F79C616657FC}"/>
  <bookViews>
    <workbookView xWindow="7240" yWindow="500" windowWidth="29040" windowHeight="15720" activeTab="3" xr2:uid="{00000000-000D-0000-FFFF-FFFF00000000}"/>
  </bookViews>
  <sheets>
    <sheet name="2025_Pea_Fill_Sheet" sheetId="9" r:id="rId1"/>
    <sheet name="2025_Pea_Totals" sheetId="10" r:id="rId2"/>
    <sheet name="2025_Oat_Fill_Sheet" sheetId="11" r:id="rId3"/>
    <sheet name="2025_Oat_Totals" sheetId="12" r:id="rId4"/>
  </sheets>
  <definedNames>
    <definedName name="_AMO_UniqueIdentifier" hidden="1">"'0ffc97ab-b14e-4761-9baf-20971a0c4e77'"</definedName>
    <definedName name="_xlnm.Print_Area" localSheetId="2">'2025_Oat_Fill_Sheet'!$A$3:$E$48</definedName>
    <definedName name="_xlnm.Print_Area" localSheetId="0">'2025_Pea_Fill_Sheet'!$A$3:$G$48</definedName>
    <definedName name="_xlnm.Print_Titles" localSheetId="2">'2025_Oat_Fill_Sheet'!$2:$4</definedName>
    <definedName name="_xlnm.Print_Titles" localSheetId="0">'2025_Pea_Fill_Sheet'!$2:$4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2" i="12" l="1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O4" i="11"/>
  <c r="K4" i="12" s="1"/>
  <c r="G27" i="10"/>
  <c r="G38" i="10"/>
  <c r="G39" i="10"/>
  <c r="G50" i="10"/>
  <c r="G51" i="10"/>
  <c r="G62" i="10"/>
  <c r="G63" i="10"/>
  <c r="G74" i="10"/>
  <c r="G75" i="10"/>
  <c r="G86" i="10"/>
  <c r="G87" i="10"/>
  <c r="G99" i="10"/>
  <c r="G110" i="10"/>
  <c r="G111" i="10"/>
  <c r="G122" i="10"/>
  <c r="G123" i="10"/>
  <c r="G134" i="10"/>
  <c r="G135" i="10"/>
  <c r="G146" i="10"/>
  <c r="G147" i="10"/>
  <c r="G158" i="10"/>
  <c r="G159" i="10"/>
  <c r="G171" i="10"/>
  <c r="G182" i="10"/>
  <c r="G183" i="10"/>
  <c r="G194" i="10"/>
  <c r="G195" i="10"/>
  <c r="G206" i="10"/>
  <c r="G207" i="10"/>
  <c r="G218" i="10"/>
  <c r="G219" i="10"/>
  <c r="G230" i="10"/>
  <c r="G231" i="10"/>
  <c r="F3" i="10"/>
  <c r="L4" i="11"/>
  <c r="P4" i="12" s="1"/>
  <c r="H4" i="11"/>
  <c r="L4" i="12" s="1"/>
  <c r="J4" i="9"/>
  <c r="M4" i="10" s="1"/>
  <c r="Q4" i="9"/>
  <c r="L4" i="10" s="1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C135" i="10"/>
  <c r="J135" i="10" s="1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N4" i="9"/>
  <c r="I51" i="12" l="1"/>
  <c r="I52" i="12"/>
  <c r="I100" i="12"/>
  <c r="I112" i="12"/>
  <c r="I124" i="12"/>
  <c r="I136" i="12"/>
  <c r="I160" i="12"/>
  <c r="I29" i="12"/>
  <c r="I77" i="12"/>
  <c r="E7" i="11"/>
  <c r="E10" i="11"/>
  <c r="E13" i="11"/>
  <c r="E22" i="11"/>
  <c r="E25" i="11"/>
  <c r="E28" i="11"/>
  <c r="E40" i="11"/>
  <c r="E43" i="11"/>
  <c r="E46" i="11"/>
  <c r="E49" i="11"/>
  <c r="E52" i="11"/>
  <c r="E64" i="11"/>
  <c r="E76" i="11"/>
  <c r="E79" i="11"/>
  <c r="E82" i="11"/>
  <c r="E85" i="11"/>
  <c r="E112" i="11"/>
  <c r="E118" i="11"/>
  <c r="E136" i="11"/>
  <c r="E148" i="11"/>
  <c r="E184" i="11"/>
  <c r="E190" i="11"/>
  <c r="I32" i="12"/>
  <c r="I80" i="12"/>
  <c r="I92" i="12"/>
  <c r="I116" i="12"/>
  <c r="I176" i="12"/>
  <c r="I212" i="12"/>
  <c r="I224" i="12"/>
  <c r="I236" i="12"/>
  <c r="I9" i="12"/>
  <c r="I21" i="12"/>
  <c r="I57" i="12"/>
  <c r="I69" i="12"/>
  <c r="I81" i="12"/>
  <c r="E8" i="11"/>
  <c r="E11" i="11"/>
  <c r="E23" i="11"/>
  <c r="E35" i="11"/>
  <c r="E38" i="11"/>
  <c r="E41" i="11"/>
  <c r="E44" i="11"/>
  <c r="E59" i="11"/>
  <c r="E68" i="11"/>
  <c r="E74" i="11"/>
  <c r="E77" i="11"/>
  <c r="E80" i="11"/>
  <c r="E92" i="11"/>
  <c r="E104" i="11"/>
  <c r="I24" i="12"/>
  <c r="I46" i="12"/>
  <c r="I66" i="12"/>
  <c r="I146" i="12"/>
  <c r="I168" i="12"/>
  <c r="E75" i="11"/>
  <c r="I25" i="12"/>
  <c r="I86" i="12"/>
  <c r="I108" i="12"/>
  <c r="I130" i="12"/>
  <c r="I150" i="12"/>
  <c r="E96" i="11"/>
  <c r="E134" i="11"/>
  <c r="E156" i="11"/>
  <c r="E188" i="11"/>
  <c r="E204" i="11"/>
  <c r="E210" i="11"/>
  <c r="E228" i="11"/>
  <c r="E240" i="11"/>
  <c r="I7" i="12"/>
  <c r="I26" i="12"/>
  <c r="I192" i="12"/>
  <c r="I234" i="12"/>
  <c r="E9" i="11"/>
  <c r="I34" i="12"/>
  <c r="I73" i="12"/>
  <c r="I134" i="12"/>
  <c r="E36" i="11"/>
  <c r="E126" i="11"/>
  <c r="E140" i="11"/>
  <c r="E144" i="11"/>
  <c r="E158" i="11"/>
  <c r="E176" i="11"/>
  <c r="E194" i="11"/>
  <c r="E198" i="11"/>
  <c r="E202" i="11"/>
  <c r="E208" i="11"/>
  <c r="E232" i="11"/>
  <c r="I74" i="12"/>
  <c r="I96" i="12"/>
  <c r="I240" i="12"/>
  <c r="E57" i="11"/>
  <c r="I14" i="12"/>
  <c r="I36" i="12"/>
  <c r="I58" i="12"/>
  <c r="I78" i="12"/>
  <c r="I180" i="12"/>
  <c r="I202" i="12"/>
  <c r="E48" i="11"/>
  <c r="E212" i="11"/>
  <c r="I60" i="12"/>
  <c r="E128" i="11"/>
  <c r="I166" i="12"/>
  <c r="I132" i="12"/>
  <c r="E84" i="11"/>
  <c r="I98" i="12"/>
  <c r="E182" i="11"/>
  <c r="I18" i="12"/>
  <c r="I142" i="12"/>
  <c r="E12" i="11"/>
  <c r="E42" i="11"/>
  <c r="I19" i="12"/>
  <c r="E33" i="11"/>
  <c r="E132" i="11"/>
  <c r="E186" i="11"/>
  <c r="I61" i="12"/>
  <c r="E87" i="11"/>
  <c r="E230" i="11"/>
  <c r="I110" i="12"/>
  <c r="E15" i="11"/>
  <c r="E114" i="11"/>
  <c r="I31" i="12"/>
  <c r="I72" i="12"/>
  <c r="E27" i="11"/>
  <c r="E200" i="11"/>
  <c r="I120" i="12"/>
  <c r="I3" i="12"/>
  <c r="I38" i="12"/>
  <c r="E90" i="11"/>
  <c r="E204" i="10"/>
  <c r="G4" i="10"/>
  <c r="G16" i="10"/>
  <c r="G28" i="10"/>
  <c r="G40" i="10"/>
  <c r="G52" i="10"/>
  <c r="G64" i="10"/>
  <c r="G76" i="10"/>
  <c r="G88" i="10"/>
  <c r="G100" i="10"/>
  <c r="G112" i="10"/>
  <c r="G124" i="10"/>
  <c r="G136" i="10"/>
  <c r="G148" i="10"/>
  <c r="G160" i="10"/>
  <c r="G172" i="10"/>
  <c r="G184" i="10"/>
  <c r="G196" i="10"/>
  <c r="G208" i="10"/>
  <c r="G220" i="10"/>
  <c r="G232" i="10"/>
  <c r="F172" i="10"/>
  <c r="C93" i="10"/>
  <c r="J93" i="10" s="1"/>
  <c r="E162" i="10"/>
  <c r="G20" i="10"/>
  <c r="G32" i="10"/>
  <c r="G44" i="10"/>
  <c r="G56" i="10"/>
  <c r="G68" i="10"/>
  <c r="G80" i="10"/>
  <c r="G92" i="10"/>
  <c r="G104" i="10"/>
  <c r="G116" i="10"/>
  <c r="G128" i="10"/>
  <c r="G140" i="10"/>
  <c r="G152" i="10"/>
  <c r="G164" i="10"/>
  <c r="G176" i="10"/>
  <c r="G188" i="10"/>
  <c r="G200" i="10"/>
  <c r="G212" i="10"/>
  <c r="G224" i="10"/>
  <c r="G236" i="10"/>
  <c r="C198" i="10"/>
  <c r="J198" i="10" s="1"/>
  <c r="G21" i="10"/>
  <c r="G33" i="10"/>
  <c r="G45" i="10"/>
  <c r="G57" i="10"/>
  <c r="G69" i="10"/>
  <c r="G81" i="10"/>
  <c r="G93" i="10"/>
  <c r="G105" i="10"/>
  <c r="G117" i="10"/>
  <c r="G129" i="10"/>
  <c r="G141" i="10"/>
  <c r="G153" i="10"/>
  <c r="G165" i="10"/>
  <c r="G177" i="10"/>
  <c r="G189" i="10"/>
  <c r="G201" i="10"/>
  <c r="G213" i="10"/>
  <c r="G225" i="10"/>
  <c r="G237" i="10"/>
  <c r="E33" i="10"/>
  <c r="D120" i="10"/>
  <c r="E34" i="10"/>
  <c r="G23" i="10"/>
  <c r="G35" i="10"/>
  <c r="G47" i="10"/>
  <c r="G59" i="10"/>
  <c r="G71" i="10"/>
  <c r="G83" i="10"/>
  <c r="G95" i="10"/>
  <c r="G107" i="10"/>
  <c r="G119" i="10"/>
  <c r="G131" i="10"/>
  <c r="G143" i="10"/>
  <c r="G155" i="10"/>
  <c r="G167" i="10"/>
  <c r="G179" i="10"/>
  <c r="G191" i="10"/>
  <c r="G203" i="10"/>
  <c r="G215" i="10"/>
  <c r="G227" i="10"/>
  <c r="G239" i="10"/>
  <c r="F229" i="10"/>
  <c r="G5" i="10"/>
  <c r="G17" i="10"/>
  <c r="G29" i="10"/>
  <c r="G41" i="10"/>
  <c r="G53" i="10"/>
  <c r="G65" i="10"/>
  <c r="G77" i="10"/>
  <c r="G89" i="10"/>
  <c r="G101" i="10"/>
  <c r="G113" i="10"/>
  <c r="G125" i="10"/>
  <c r="G137" i="10"/>
  <c r="G149" i="10"/>
  <c r="G161" i="10"/>
  <c r="G173" i="10"/>
  <c r="G185" i="10"/>
  <c r="G197" i="10"/>
  <c r="G209" i="10"/>
  <c r="G221" i="10"/>
  <c r="G233" i="10"/>
  <c r="G6" i="10"/>
  <c r="G18" i="10"/>
  <c r="G30" i="10"/>
  <c r="G42" i="10"/>
  <c r="G54" i="10"/>
  <c r="G66" i="10"/>
  <c r="G78" i="10"/>
  <c r="G90" i="10"/>
  <c r="G102" i="10"/>
  <c r="G114" i="10"/>
  <c r="G126" i="10"/>
  <c r="G138" i="10"/>
  <c r="G150" i="10"/>
  <c r="G162" i="10"/>
  <c r="G174" i="10"/>
  <c r="G186" i="10"/>
  <c r="G198" i="10"/>
  <c r="G210" i="10"/>
  <c r="G222" i="10"/>
  <c r="G234" i="10"/>
  <c r="G7" i="10"/>
  <c r="G19" i="10"/>
  <c r="G31" i="10"/>
  <c r="G43" i="10"/>
  <c r="G55" i="10"/>
  <c r="G67" i="10"/>
  <c r="G79" i="10"/>
  <c r="G91" i="10"/>
  <c r="G103" i="10"/>
  <c r="G115" i="10"/>
  <c r="G127" i="10"/>
  <c r="G139" i="10"/>
  <c r="G151" i="10"/>
  <c r="G163" i="10"/>
  <c r="G175" i="10"/>
  <c r="G187" i="10"/>
  <c r="G199" i="10"/>
  <c r="G211" i="10"/>
  <c r="G223" i="10"/>
  <c r="G235" i="10"/>
  <c r="G8" i="10"/>
  <c r="G9" i="10"/>
  <c r="G10" i="10"/>
  <c r="G22" i="10"/>
  <c r="G34" i="10"/>
  <c r="G46" i="10"/>
  <c r="G58" i="10"/>
  <c r="G70" i="10"/>
  <c r="G82" i="10"/>
  <c r="G94" i="10"/>
  <c r="G106" i="10"/>
  <c r="G118" i="10"/>
  <c r="G130" i="10"/>
  <c r="G142" i="10"/>
  <c r="G154" i="10"/>
  <c r="G166" i="10"/>
  <c r="G178" i="10"/>
  <c r="G190" i="10"/>
  <c r="G202" i="10"/>
  <c r="G214" i="10"/>
  <c r="G226" i="10"/>
  <c r="G238" i="10"/>
  <c r="G11" i="10"/>
  <c r="G12" i="10"/>
  <c r="G24" i="10"/>
  <c r="G36" i="10"/>
  <c r="G48" i="10"/>
  <c r="G60" i="10"/>
  <c r="G72" i="10"/>
  <c r="G84" i="10"/>
  <c r="G96" i="10"/>
  <c r="G108" i="10"/>
  <c r="G120" i="10"/>
  <c r="G132" i="10"/>
  <c r="G144" i="10"/>
  <c r="G156" i="10"/>
  <c r="G168" i="10"/>
  <c r="G180" i="10"/>
  <c r="G192" i="10"/>
  <c r="G204" i="10"/>
  <c r="G216" i="10"/>
  <c r="G228" i="10"/>
  <c r="G240" i="10"/>
  <c r="G13" i="10"/>
  <c r="G25" i="10"/>
  <c r="G37" i="10"/>
  <c r="G49" i="10"/>
  <c r="G61" i="10"/>
  <c r="G73" i="10"/>
  <c r="G85" i="10"/>
  <c r="G97" i="10"/>
  <c r="G109" i="10"/>
  <c r="G121" i="10"/>
  <c r="G133" i="10"/>
  <c r="G145" i="10"/>
  <c r="G157" i="10"/>
  <c r="G169" i="10"/>
  <c r="G181" i="10"/>
  <c r="G193" i="10"/>
  <c r="G205" i="10"/>
  <c r="G217" i="10"/>
  <c r="G229" i="10"/>
  <c r="E231" i="9" s="1"/>
  <c r="G241" i="10"/>
  <c r="G14" i="10"/>
  <c r="G15" i="10"/>
  <c r="G3" i="10"/>
  <c r="G170" i="10"/>
  <c r="G98" i="10"/>
  <c r="G26" i="10"/>
  <c r="E172" i="10"/>
  <c r="D229" i="10"/>
  <c r="C24" i="10"/>
  <c r="J24" i="10" s="1"/>
  <c r="C86" i="10"/>
  <c r="J86" i="10" s="1"/>
  <c r="F233" i="10"/>
  <c r="F218" i="10"/>
  <c r="D17" i="10"/>
  <c r="D198" i="10"/>
  <c r="C194" i="10"/>
  <c r="J194" i="10" s="1"/>
  <c r="D158" i="10"/>
  <c r="C147" i="10"/>
  <c r="J147" i="10" s="1"/>
  <c r="C105" i="10"/>
  <c r="E32" i="10"/>
  <c r="C120" i="10"/>
  <c r="J120" i="10" s="1"/>
  <c r="C71" i="10"/>
  <c r="J71" i="10" s="1"/>
  <c r="E214" i="10"/>
  <c r="E9" i="10"/>
  <c r="F54" i="10"/>
  <c r="F51" i="10"/>
  <c r="E74" i="10"/>
  <c r="E218" i="10"/>
  <c r="F27" i="10"/>
  <c r="F191" i="10"/>
  <c r="F155" i="10"/>
  <c r="C144" i="10"/>
  <c r="J144" i="10" s="1"/>
  <c r="C123" i="10"/>
  <c r="J123" i="10" s="1"/>
  <c r="D74" i="10"/>
  <c r="F58" i="10"/>
  <c r="D237" i="10"/>
  <c r="D222" i="10"/>
  <c r="D48" i="10"/>
  <c r="F26" i="10"/>
  <c r="F180" i="10"/>
  <c r="C170" i="10"/>
  <c r="J170" i="10" s="1"/>
  <c r="C128" i="10"/>
  <c r="J128" i="10" s="1"/>
  <c r="F112" i="10"/>
  <c r="C74" i="10"/>
  <c r="J74" i="10" s="1"/>
  <c r="C237" i="10"/>
  <c r="J237" i="10" s="1"/>
  <c r="C222" i="10"/>
  <c r="J222" i="10" s="1"/>
  <c r="F187" i="10"/>
  <c r="F50" i="10"/>
  <c r="D38" i="10"/>
  <c r="C25" i="10"/>
  <c r="J25" i="10" s="1"/>
  <c r="D108" i="10"/>
  <c r="C23" i="10"/>
  <c r="J23" i="10" s="1"/>
  <c r="F25" i="10"/>
  <c r="E132" i="10"/>
  <c r="D19" i="10"/>
  <c r="E194" i="10"/>
  <c r="F158" i="10"/>
  <c r="D132" i="10"/>
  <c r="C62" i="10"/>
  <c r="J62" i="10" s="1"/>
  <c r="F226" i="10"/>
  <c r="D211" i="10"/>
  <c r="E176" i="10"/>
  <c r="D49" i="10"/>
  <c r="D18" i="10"/>
  <c r="D194" i="10"/>
  <c r="C184" i="10"/>
  <c r="E158" i="10"/>
  <c r="C132" i="10"/>
  <c r="J132" i="10" s="1"/>
  <c r="F100" i="10"/>
  <c r="C211" i="10"/>
  <c r="J211" i="10" s="1"/>
  <c r="D214" i="10"/>
  <c r="C22" i="10"/>
  <c r="J22" i="10" s="1"/>
  <c r="E31" i="10"/>
  <c r="F15" i="10"/>
  <c r="D187" i="10"/>
  <c r="D176" i="10"/>
  <c r="E100" i="10"/>
  <c r="F88" i="10"/>
  <c r="F65" i="10"/>
  <c r="C240" i="10"/>
  <c r="J240" i="10" s="1"/>
  <c r="C3" i="10"/>
  <c r="J3" i="10" s="1"/>
  <c r="D36" i="10"/>
  <c r="E30" i="10"/>
  <c r="F14" i="10"/>
  <c r="C197" i="10"/>
  <c r="F183" i="10"/>
  <c r="C172" i="10"/>
  <c r="J172" i="10" s="1"/>
  <c r="D161" i="10"/>
  <c r="F134" i="10"/>
  <c r="C96" i="10"/>
  <c r="J96" i="10" s="1"/>
  <c r="E88" i="10"/>
  <c r="D65" i="10"/>
  <c r="C20" i="10"/>
  <c r="J20" i="10" s="1"/>
  <c r="E28" i="10"/>
  <c r="F13" i="10"/>
  <c r="C190" i="10"/>
  <c r="J190" i="10" s="1"/>
  <c r="C161" i="10"/>
  <c r="J161" i="10" s="1"/>
  <c r="D153" i="10"/>
  <c r="E134" i="10"/>
  <c r="F119" i="10"/>
  <c r="D88" i="10"/>
  <c r="F80" i="10"/>
  <c r="D236" i="10"/>
  <c r="D217" i="10"/>
  <c r="C41" i="10"/>
  <c r="J41" i="10" s="1"/>
  <c r="D34" i="10"/>
  <c r="E19" i="10"/>
  <c r="F12" i="10"/>
  <c r="C153" i="10"/>
  <c r="J153" i="10" s="1"/>
  <c r="D134" i="10"/>
  <c r="E122" i="10"/>
  <c r="D107" i="10"/>
  <c r="F103" i="10"/>
  <c r="E80" i="10"/>
  <c r="E82" i="9" s="1"/>
  <c r="D76" i="10"/>
  <c r="C61" i="10"/>
  <c r="J61" i="10" s="1"/>
  <c r="F239" i="10"/>
  <c r="C236" i="10"/>
  <c r="J236" i="10" s="1"/>
  <c r="E224" i="10"/>
  <c r="D205" i="10"/>
  <c r="D201" i="10"/>
  <c r="D33" i="10"/>
  <c r="E18" i="10"/>
  <c r="F11" i="10"/>
  <c r="F192" i="10"/>
  <c r="D186" i="10"/>
  <c r="F178" i="10"/>
  <c r="I178" i="10" s="1"/>
  <c r="D137" i="10"/>
  <c r="F125" i="10"/>
  <c r="E114" i="10"/>
  <c r="C107" i="10"/>
  <c r="J107" i="10" s="1"/>
  <c r="C76" i="10"/>
  <c r="J76" i="10" s="1"/>
  <c r="F68" i="10"/>
  <c r="E64" i="10"/>
  <c r="D224" i="10"/>
  <c r="D212" i="10"/>
  <c r="C38" i="10"/>
  <c r="J38" i="10" s="1"/>
  <c r="E199" i="10"/>
  <c r="E201" i="10"/>
  <c r="E203" i="10"/>
  <c r="E205" i="10"/>
  <c r="E207" i="10"/>
  <c r="E209" i="10"/>
  <c r="E211" i="10"/>
  <c r="E213" i="10"/>
  <c r="E215" i="10"/>
  <c r="E217" i="10"/>
  <c r="E219" i="10"/>
  <c r="E221" i="10"/>
  <c r="E223" i="10"/>
  <c r="E225" i="10"/>
  <c r="E227" i="10"/>
  <c r="E229" i="10"/>
  <c r="E231" i="10"/>
  <c r="E233" i="10"/>
  <c r="E235" i="10"/>
  <c r="E237" i="10"/>
  <c r="E239" i="10"/>
  <c r="E241" i="10"/>
  <c r="E53" i="10"/>
  <c r="E55" i="10"/>
  <c r="E57" i="10"/>
  <c r="E59" i="10"/>
  <c r="E61" i="10"/>
  <c r="E63" i="10"/>
  <c r="E65" i="10"/>
  <c r="E67" i="10"/>
  <c r="E69" i="10"/>
  <c r="E71" i="10"/>
  <c r="E73" i="10"/>
  <c r="E75" i="10"/>
  <c r="E77" i="10"/>
  <c r="E79" i="10"/>
  <c r="E81" i="10"/>
  <c r="I81" i="10" s="1"/>
  <c r="E83" i="10"/>
  <c r="E85" i="10"/>
  <c r="E87" i="10"/>
  <c r="E89" i="10"/>
  <c r="E91" i="10"/>
  <c r="E93" i="10"/>
  <c r="E95" i="10"/>
  <c r="E97" i="10"/>
  <c r="E99" i="10"/>
  <c r="E101" i="10"/>
  <c r="E103" i="10"/>
  <c r="E105" i="10"/>
  <c r="E107" i="10"/>
  <c r="I107" i="10" s="1"/>
  <c r="E109" i="10"/>
  <c r="E111" i="10"/>
  <c r="E113" i="10"/>
  <c r="E115" i="10"/>
  <c r="E117" i="10"/>
  <c r="E119" i="10"/>
  <c r="E121" i="10"/>
  <c r="E123" i="10"/>
  <c r="E125" i="10"/>
  <c r="E127" i="10"/>
  <c r="E129" i="10"/>
  <c r="E131" i="10"/>
  <c r="E133" i="10"/>
  <c r="E135" i="10"/>
  <c r="E137" i="10"/>
  <c r="E139" i="10"/>
  <c r="E141" i="10"/>
  <c r="E143" i="10"/>
  <c r="E145" i="10"/>
  <c r="E147" i="10"/>
  <c r="E149" i="10"/>
  <c r="E151" i="10"/>
  <c r="E153" i="10"/>
  <c r="E155" i="10"/>
  <c r="E157" i="10"/>
  <c r="E159" i="10"/>
  <c r="E161" i="10"/>
  <c r="E163" i="10"/>
  <c r="E165" i="10"/>
  <c r="E167" i="10"/>
  <c r="E169" i="10"/>
  <c r="E171" i="10"/>
  <c r="E173" i="10"/>
  <c r="E175" i="10"/>
  <c r="F200" i="10"/>
  <c r="I200" i="10" s="1"/>
  <c r="C199" i="10"/>
  <c r="F201" i="10"/>
  <c r="C208" i="10"/>
  <c r="J208" i="10" s="1"/>
  <c r="D210" i="10"/>
  <c r="E212" i="10"/>
  <c r="F214" i="10"/>
  <c r="C221" i="10"/>
  <c r="J221" i="10" s="1"/>
  <c r="D223" i="10"/>
  <c r="F225" i="10"/>
  <c r="C232" i="10"/>
  <c r="J232" i="10" s="1"/>
  <c r="D234" i="10"/>
  <c r="E236" i="10"/>
  <c r="F238" i="10"/>
  <c r="C55" i="10"/>
  <c r="J55" i="10" s="1"/>
  <c r="D57" i="10"/>
  <c r="F59" i="10"/>
  <c r="C66" i="10"/>
  <c r="J66" i="10" s="1"/>
  <c r="D68" i="10"/>
  <c r="E70" i="10"/>
  <c r="F72" i="10"/>
  <c r="C79" i="10"/>
  <c r="J79" i="10" s="1"/>
  <c r="D81" i="10"/>
  <c r="F83" i="10"/>
  <c r="C90" i="10"/>
  <c r="J90" i="10" s="1"/>
  <c r="D92" i="10"/>
  <c r="E94" i="10"/>
  <c r="F96" i="10"/>
  <c r="C103" i="10"/>
  <c r="J103" i="10" s="1"/>
  <c r="D105" i="10"/>
  <c r="F107" i="10"/>
  <c r="C114" i="10"/>
  <c r="J114" i="10" s="1"/>
  <c r="D116" i="10"/>
  <c r="E118" i="10"/>
  <c r="F120" i="10"/>
  <c r="C127" i="10"/>
  <c r="J127" i="10" s="1"/>
  <c r="D129" i="10"/>
  <c r="F131" i="10"/>
  <c r="I131" i="10" s="1"/>
  <c r="C138" i="10"/>
  <c r="J138" i="10" s="1"/>
  <c r="D140" i="10"/>
  <c r="E142" i="10"/>
  <c r="F144" i="10"/>
  <c r="D199" i="10"/>
  <c r="C206" i="10"/>
  <c r="J206" i="10" s="1"/>
  <c r="D208" i="10"/>
  <c r="E210" i="10"/>
  <c r="F212" i="10"/>
  <c r="C219" i="10"/>
  <c r="D221" i="10"/>
  <c r="F223" i="10"/>
  <c r="C230" i="10"/>
  <c r="J230" i="10" s="1"/>
  <c r="D232" i="10"/>
  <c r="E234" i="10"/>
  <c r="F236" i="10"/>
  <c r="C53" i="10"/>
  <c r="J53" i="10" s="1"/>
  <c r="D55" i="10"/>
  <c r="F57" i="10"/>
  <c r="C64" i="10"/>
  <c r="D66" i="10"/>
  <c r="E68" i="10"/>
  <c r="F70" i="10"/>
  <c r="C77" i="10"/>
  <c r="J77" i="10" s="1"/>
  <c r="D79" i="10"/>
  <c r="F81" i="10"/>
  <c r="C88" i="10"/>
  <c r="J88" i="10" s="1"/>
  <c r="D90" i="10"/>
  <c r="E92" i="10"/>
  <c r="F94" i="10"/>
  <c r="C101" i="10"/>
  <c r="J101" i="10" s="1"/>
  <c r="D103" i="10"/>
  <c r="F105" i="10"/>
  <c r="C112" i="10"/>
  <c r="J112" i="10" s="1"/>
  <c r="D114" i="10"/>
  <c r="E116" i="9" s="1"/>
  <c r="E116" i="10"/>
  <c r="F118" i="10"/>
  <c r="C125" i="10"/>
  <c r="J125" i="10" s="1"/>
  <c r="D127" i="10"/>
  <c r="F129" i="10"/>
  <c r="C136" i="10"/>
  <c r="J136" i="10" s="1"/>
  <c r="D138" i="10"/>
  <c r="E140" i="10"/>
  <c r="F142" i="10"/>
  <c r="C149" i="10"/>
  <c r="D151" i="10"/>
  <c r="F153" i="10"/>
  <c r="I153" i="10" s="1"/>
  <c r="C160" i="10"/>
  <c r="J160" i="10" s="1"/>
  <c r="D162" i="10"/>
  <c r="E164" i="10"/>
  <c r="F166" i="10"/>
  <c r="C173" i="10"/>
  <c r="J173" i="10" s="1"/>
  <c r="D175" i="10"/>
  <c r="E177" i="10"/>
  <c r="E179" i="10"/>
  <c r="E181" i="10"/>
  <c r="E183" i="10"/>
  <c r="E185" i="9" s="1"/>
  <c r="E185" i="10"/>
  <c r="E187" i="10"/>
  <c r="E189" i="10"/>
  <c r="I189" i="10" s="1"/>
  <c r="E191" i="10"/>
  <c r="E193" i="10"/>
  <c r="E195" i="10"/>
  <c r="E197" i="10"/>
  <c r="F6" i="10"/>
  <c r="F18" i="10"/>
  <c r="F30" i="10"/>
  <c r="F42" i="10"/>
  <c r="E5" i="10"/>
  <c r="E17" i="10"/>
  <c r="E29" i="10"/>
  <c r="E41" i="10"/>
  <c r="D4" i="10"/>
  <c r="D16" i="10"/>
  <c r="D28" i="10"/>
  <c r="D40" i="10"/>
  <c r="D3" i="10"/>
  <c r="C15" i="10"/>
  <c r="J15" i="10" s="1"/>
  <c r="C27" i="10"/>
  <c r="J27" i="10" s="1"/>
  <c r="C39" i="10"/>
  <c r="J39" i="10" s="1"/>
  <c r="C51" i="10"/>
  <c r="J51" i="10" s="1"/>
  <c r="F199" i="10"/>
  <c r="C204" i="10"/>
  <c r="J204" i="10" s="1"/>
  <c r="D206" i="10"/>
  <c r="E208" i="9" s="1"/>
  <c r="E208" i="10"/>
  <c r="F210" i="10"/>
  <c r="C217" i="10"/>
  <c r="J217" i="10" s="1"/>
  <c r="D219" i="10"/>
  <c r="F221" i="10"/>
  <c r="D202" i="10"/>
  <c r="F204" i="10"/>
  <c r="C207" i="10"/>
  <c r="J207" i="10" s="1"/>
  <c r="D215" i="10"/>
  <c r="D220" i="10"/>
  <c r="D230" i="10"/>
  <c r="D235" i="10"/>
  <c r="E237" i="9" s="1"/>
  <c r="D240" i="10"/>
  <c r="E52" i="10"/>
  <c r="C60" i="10"/>
  <c r="J60" i="10" s="1"/>
  <c r="D62" i="10"/>
  <c r="F64" i="10"/>
  <c r="C67" i="10"/>
  <c r="J67" i="10" s="1"/>
  <c r="D72" i="10"/>
  <c r="F74" i="10"/>
  <c r="F79" i="10"/>
  <c r="C82" i="10"/>
  <c r="J82" i="10" s="1"/>
  <c r="E84" i="10"/>
  <c r="F86" i="10"/>
  <c r="F91" i="10"/>
  <c r="C94" i="10"/>
  <c r="J94" i="10" s="1"/>
  <c r="D101" i="10"/>
  <c r="E106" i="10"/>
  <c r="D113" i="10"/>
  <c r="C121" i="10"/>
  <c r="J121" i="10" s="1"/>
  <c r="D123" i="10"/>
  <c r="D128" i="10"/>
  <c r="C133" i="10"/>
  <c r="D135" i="10"/>
  <c r="F140" i="10"/>
  <c r="C143" i="10"/>
  <c r="J143" i="10" s="1"/>
  <c r="F145" i="10"/>
  <c r="C150" i="10"/>
  <c r="J150" i="10" s="1"/>
  <c r="E152" i="10"/>
  <c r="C159" i="10"/>
  <c r="J159" i="10" s="1"/>
  <c r="F161" i="10"/>
  <c r="D166" i="10"/>
  <c r="F168" i="10"/>
  <c r="F175" i="10"/>
  <c r="C182" i="10"/>
  <c r="D184" i="10"/>
  <c r="E186" i="10"/>
  <c r="F188" i="10"/>
  <c r="C195" i="10"/>
  <c r="J195" i="10" s="1"/>
  <c r="D197" i="10"/>
  <c r="F7" i="10"/>
  <c r="F20" i="10"/>
  <c r="F33" i="10"/>
  <c r="F46" i="10"/>
  <c r="E10" i="10"/>
  <c r="E23" i="10"/>
  <c r="E36" i="10"/>
  <c r="E49" i="10"/>
  <c r="D13" i="10"/>
  <c r="D26" i="10"/>
  <c r="D39" i="10"/>
  <c r="C4" i="10"/>
  <c r="J4" i="10" s="1"/>
  <c r="C17" i="10"/>
  <c r="J17" i="10" s="1"/>
  <c r="C30" i="10"/>
  <c r="J30" i="10" s="1"/>
  <c r="C43" i="10"/>
  <c r="J43" i="10" s="1"/>
  <c r="C126" i="10"/>
  <c r="J126" i="10" s="1"/>
  <c r="E202" i="10"/>
  <c r="D207" i="10"/>
  <c r="C210" i="10"/>
  <c r="J210" i="10" s="1"/>
  <c r="C213" i="10"/>
  <c r="F215" i="10"/>
  <c r="E220" i="10"/>
  <c r="I220" i="10" s="1"/>
  <c r="C223" i="10"/>
  <c r="J223" i="10" s="1"/>
  <c r="C228" i="10"/>
  <c r="J228" i="10" s="1"/>
  <c r="E230" i="10"/>
  <c r="F235" i="10"/>
  <c r="C238" i="10"/>
  <c r="J238" i="10" s="1"/>
  <c r="E240" i="10"/>
  <c r="F52" i="10"/>
  <c r="D60" i="10"/>
  <c r="E62" i="10"/>
  <c r="D67" i="10"/>
  <c r="E72" i="10"/>
  <c r="E74" i="9" s="1"/>
  <c r="D82" i="10"/>
  <c r="F84" i="10"/>
  <c r="C89" i="10"/>
  <c r="J89" i="10" s="1"/>
  <c r="D94" i="10"/>
  <c r="C99" i="10"/>
  <c r="J99" i="10" s="1"/>
  <c r="F101" i="10"/>
  <c r="C104" i="10"/>
  <c r="J104" i="10" s="1"/>
  <c r="F106" i="10"/>
  <c r="C111" i="10"/>
  <c r="J111" i="10" s="1"/>
  <c r="F113" i="10"/>
  <c r="C116" i="10"/>
  <c r="D121" i="10"/>
  <c r="E123" i="9" s="1"/>
  <c r="F123" i="10"/>
  <c r="I123" i="10" s="1"/>
  <c r="E128" i="10"/>
  <c r="D133" i="10"/>
  <c r="F135" i="10"/>
  <c r="D143" i="10"/>
  <c r="D150" i="10"/>
  <c r="F152" i="10"/>
  <c r="C157" i="10"/>
  <c r="J157" i="10" s="1"/>
  <c r="D159" i="10"/>
  <c r="C164" i="10"/>
  <c r="E166" i="10"/>
  <c r="I166" i="10" s="1"/>
  <c r="D173" i="10"/>
  <c r="C180" i="10"/>
  <c r="D182" i="10"/>
  <c r="E184" i="10"/>
  <c r="F186" i="10"/>
  <c r="C193" i="10"/>
  <c r="J193" i="10" s="1"/>
  <c r="D195" i="10"/>
  <c r="F197" i="10"/>
  <c r="F8" i="10"/>
  <c r="F21" i="10"/>
  <c r="F34" i="10"/>
  <c r="F47" i="10"/>
  <c r="E11" i="10"/>
  <c r="E24" i="10"/>
  <c r="E37" i="10"/>
  <c r="E50" i="10"/>
  <c r="D14" i="10"/>
  <c r="D27" i="10"/>
  <c r="D41" i="10"/>
  <c r="C5" i="10"/>
  <c r="J5" i="10" s="1"/>
  <c r="C18" i="10"/>
  <c r="J18" i="10" s="1"/>
  <c r="C31" i="10"/>
  <c r="J31" i="10" s="1"/>
  <c r="C44" i="10"/>
  <c r="J44" i="10" s="1"/>
  <c r="C200" i="10"/>
  <c r="J200" i="10" s="1"/>
  <c r="F202" i="10"/>
  <c r="I202" i="10" s="1"/>
  <c r="F207" i="10"/>
  <c r="D213" i="10"/>
  <c r="C218" i="10"/>
  <c r="J218" i="10" s="1"/>
  <c r="F220" i="10"/>
  <c r="C226" i="10"/>
  <c r="J226" i="10" s="1"/>
  <c r="D228" i="10"/>
  <c r="E230" i="9" s="1"/>
  <c r="F230" i="10"/>
  <c r="C233" i="10"/>
  <c r="J233" i="10" s="1"/>
  <c r="D238" i="10"/>
  <c r="F240" i="10"/>
  <c r="F55" i="10"/>
  <c r="C58" i="10"/>
  <c r="E60" i="10"/>
  <c r="F62" i="10"/>
  <c r="F67" i="10"/>
  <c r="C70" i="10"/>
  <c r="J70" i="10" s="1"/>
  <c r="D77" i="10"/>
  <c r="E82" i="10"/>
  <c r="D89" i="10"/>
  <c r="C97" i="10"/>
  <c r="J97" i="10" s="1"/>
  <c r="D99" i="10"/>
  <c r="D104" i="10"/>
  <c r="C109" i="10"/>
  <c r="D111" i="10"/>
  <c r="F116" i="10"/>
  <c r="C119" i="10"/>
  <c r="J119" i="10" s="1"/>
  <c r="F121" i="10"/>
  <c r="F128" i="10"/>
  <c r="C131" i="10"/>
  <c r="J131" i="10" s="1"/>
  <c r="F133" i="10"/>
  <c r="E138" i="10"/>
  <c r="F143" i="10"/>
  <c r="C148" i="10"/>
  <c r="J148" i="10" s="1"/>
  <c r="E150" i="10"/>
  <c r="C155" i="10"/>
  <c r="J155" i="10" s="1"/>
  <c r="D157" i="10"/>
  <c r="F159" i="10"/>
  <c r="I159" i="10" s="1"/>
  <c r="D164" i="10"/>
  <c r="C171" i="10"/>
  <c r="J171" i="10" s="1"/>
  <c r="F173" i="10"/>
  <c r="C178" i="10"/>
  <c r="J178" i="10" s="1"/>
  <c r="D180" i="10"/>
  <c r="E182" i="10"/>
  <c r="F184" i="10"/>
  <c r="C191" i="10"/>
  <c r="J191" i="10" s="1"/>
  <c r="D193" i="10"/>
  <c r="F195" i="10"/>
  <c r="F9" i="10"/>
  <c r="F22" i="10"/>
  <c r="F35" i="10"/>
  <c r="F48" i="10"/>
  <c r="E12" i="10"/>
  <c r="E25" i="10"/>
  <c r="E38" i="10"/>
  <c r="E51" i="10"/>
  <c r="D15" i="10"/>
  <c r="D29" i="10"/>
  <c r="D42" i="10"/>
  <c r="C6" i="10"/>
  <c r="J6" i="10" s="1"/>
  <c r="C19" i="10"/>
  <c r="J19" i="10" s="1"/>
  <c r="C32" i="10"/>
  <c r="J32" i="10" s="1"/>
  <c r="C45" i="10"/>
  <c r="J45" i="10" s="1"/>
  <c r="D200" i="10"/>
  <c r="C205" i="10"/>
  <c r="J205" i="10" s="1"/>
  <c r="F213" i="10"/>
  <c r="D218" i="10"/>
  <c r="D226" i="10"/>
  <c r="E228" i="10"/>
  <c r="D233" i="10"/>
  <c r="E238" i="10"/>
  <c r="D58" i="10"/>
  <c r="F60" i="10"/>
  <c r="C65" i="10"/>
  <c r="J65" i="10" s="1"/>
  <c r="D70" i="10"/>
  <c r="C75" i="10"/>
  <c r="J75" i="10" s="1"/>
  <c r="F77" i="10"/>
  <c r="C80" i="10"/>
  <c r="J80" i="10" s="1"/>
  <c r="F82" i="10"/>
  <c r="C87" i="10"/>
  <c r="J87" i="10" s="1"/>
  <c r="F89" i="10"/>
  <c r="C92" i="10"/>
  <c r="J92" i="10" s="1"/>
  <c r="D97" i="10"/>
  <c r="E99" i="9" s="1"/>
  <c r="F99" i="10"/>
  <c r="I99" i="10" s="1"/>
  <c r="E104" i="10"/>
  <c r="D109" i="10"/>
  <c r="F111" i="10"/>
  <c r="D119" i="10"/>
  <c r="D126" i="10"/>
  <c r="D131" i="10"/>
  <c r="F138" i="10"/>
  <c r="C141" i="10"/>
  <c r="J141" i="10" s="1"/>
  <c r="C146" i="10"/>
  <c r="J146" i="10" s="1"/>
  <c r="D148" i="10"/>
  <c r="F150" i="10"/>
  <c r="D155" i="10"/>
  <c r="F157" i="10"/>
  <c r="C162" i="10"/>
  <c r="F164" i="10"/>
  <c r="C169" i="10"/>
  <c r="J169" i="10" s="1"/>
  <c r="D171" i="10"/>
  <c r="C176" i="10"/>
  <c r="J176" i="10" s="1"/>
  <c r="D178" i="10"/>
  <c r="E180" i="10"/>
  <c r="F182" i="10"/>
  <c r="C189" i="10"/>
  <c r="J189" i="10" s="1"/>
  <c r="C203" i="10"/>
  <c r="J203" i="10" s="1"/>
  <c r="F209" i="10"/>
  <c r="C216" i="10"/>
  <c r="J216" i="10" s="1"/>
  <c r="E222" i="10"/>
  <c r="C225" i="10"/>
  <c r="J225" i="10" s="1"/>
  <c r="D231" i="10"/>
  <c r="F234" i="10"/>
  <c r="F237" i="10"/>
  <c r="E56" i="10"/>
  <c r="D59" i="10"/>
  <c r="C69" i="10"/>
  <c r="J69" i="10" s="1"/>
  <c r="C72" i="10"/>
  <c r="J72" i="10" s="1"/>
  <c r="D84" i="10"/>
  <c r="E90" i="10"/>
  <c r="D93" i="10"/>
  <c r="D96" i="10"/>
  <c r="D102" i="10"/>
  <c r="E108" i="10"/>
  <c r="F114" i="10"/>
  <c r="F117" i="10"/>
  <c r="E120" i="10"/>
  <c r="E126" i="10"/>
  <c r="F132" i="10"/>
  <c r="F147" i="10"/>
  <c r="E156" i="10"/>
  <c r="F162" i="10"/>
  <c r="F165" i="10"/>
  <c r="I165" i="10" s="1"/>
  <c r="D168" i="10"/>
  <c r="E170" i="9" s="1"/>
  <c r="F176" i="10"/>
  <c r="C179" i="10"/>
  <c r="J179" i="10" s="1"/>
  <c r="D185" i="10"/>
  <c r="E190" i="10"/>
  <c r="E198" i="10"/>
  <c r="F16" i="10"/>
  <c r="F36" i="10"/>
  <c r="E20" i="10"/>
  <c r="E39" i="10"/>
  <c r="D7" i="10"/>
  <c r="D23" i="10"/>
  <c r="D43" i="10"/>
  <c r="C10" i="10"/>
  <c r="J10" i="10" s="1"/>
  <c r="C26" i="10"/>
  <c r="J26" i="10" s="1"/>
  <c r="C46" i="10"/>
  <c r="J46" i="10" s="1"/>
  <c r="F185" i="10"/>
  <c r="F190" i="10"/>
  <c r="C196" i="10"/>
  <c r="J196" i="10" s="1"/>
  <c r="F37" i="10"/>
  <c r="E4" i="10"/>
  <c r="E40" i="10"/>
  <c r="D8" i="10"/>
  <c r="D24" i="10"/>
  <c r="C11" i="10"/>
  <c r="J11" i="10" s="1"/>
  <c r="C28" i="10"/>
  <c r="J28" i="10" s="1"/>
  <c r="C235" i="10"/>
  <c r="J235" i="10" s="1"/>
  <c r="F241" i="10"/>
  <c r="D54" i="10"/>
  <c r="F63" i="10"/>
  <c r="F66" i="10"/>
  <c r="C73" i="10"/>
  <c r="J73" i="10" s="1"/>
  <c r="E78" i="10"/>
  <c r="C85" i="10"/>
  <c r="J85" i="10" s="1"/>
  <c r="C100" i="10"/>
  <c r="D106" i="10"/>
  <c r="D112" i="10"/>
  <c r="E26" i="10"/>
  <c r="D30" i="10"/>
  <c r="C49" i="10"/>
  <c r="J49" i="10" s="1"/>
  <c r="E232" i="10"/>
  <c r="E54" i="10"/>
  <c r="D73" i="10"/>
  <c r="C91" i="10"/>
  <c r="J91" i="10" s="1"/>
  <c r="D115" i="10"/>
  <c r="D118" i="10"/>
  <c r="F127" i="10"/>
  <c r="F130" i="10"/>
  <c r="F139" i="10"/>
  <c r="F148" i="10"/>
  <c r="F160" i="10"/>
  <c r="D163" i="10"/>
  <c r="D169" i="10"/>
  <c r="D177" i="10"/>
  <c r="F24" i="10"/>
  <c r="E44" i="10"/>
  <c r="C14" i="10"/>
  <c r="J14" i="10" s="1"/>
  <c r="D203" i="10"/>
  <c r="E206" i="10"/>
  <c r="D216" i="10"/>
  <c r="F222" i="10"/>
  <c r="D225" i="10"/>
  <c r="F228" i="10"/>
  <c r="F231" i="10"/>
  <c r="C241" i="10"/>
  <c r="J241" i="10" s="1"/>
  <c r="F56" i="10"/>
  <c r="C63" i="10"/>
  <c r="J63" i="10" s="1"/>
  <c r="D69" i="10"/>
  <c r="E71" i="9" s="1"/>
  <c r="D75" i="10"/>
  <c r="C78" i="10"/>
  <c r="D87" i="10"/>
  <c r="E89" i="9" s="1"/>
  <c r="F90" i="10"/>
  <c r="I90" i="10" s="1"/>
  <c r="F93" i="10"/>
  <c r="E96" i="10"/>
  <c r="E102" i="10"/>
  <c r="F108" i="10"/>
  <c r="F126" i="10"/>
  <c r="C130" i="10"/>
  <c r="J130" i="10" s="1"/>
  <c r="C145" i="10"/>
  <c r="C151" i="10"/>
  <c r="J151" i="10" s="1"/>
  <c r="C154" i="10"/>
  <c r="F156" i="10"/>
  <c r="E168" i="10"/>
  <c r="C174" i="10"/>
  <c r="D179" i="10"/>
  <c r="C188" i="10"/>
  <c r="J188" i="10" s="1"/>
  <c r="F198" i="10"/>
  <c r="F17" i="10"/>
  <c r="E21" i="10"/>
  <c r="D44" i="10"/>
  <c r="C47" i="10"/>
  <c r="J47" i="10" s="1"/>
  <c r="C115" i="10"/>
  <c r="J115" i="10" s="1"/>
  <c r="D124" i="10"/>
  <c r="E130" i="10"/>
  <c r="E136" i="10"/>
  <c r="I136" i="10" s="1"/>
  <c r="D142" i="10"/>
  <c r="E148" i="10"/>
  <c r="E154" i="10"/>
  <c r="C163" i="10"/>
  <c r="J163" i="10" s="1"/>
  <c r="E174" i="10"/>
  <c r="C183" i="10"/>
  <c r="J183" i="10" s="1"/>
  <c r="E188" i="10"/>
  <c r="E196" i="10"/>
  <c r="F39" i="10"/>
  <c r="E43" i="10"/>
  <c r="C13" i="10"/>
  <c r="J13" i="10" s="1"/>
  <c r="E226" i="10"/>
  <c r="D100" i="10"/>
  <c r="F109" i="10"/>
  <c r="E124" i="10"/>
  <c r="F136" i="10"/>
  <c r="F154" i="10"/>
  <c r="D183" i="10"/>
  <c r="F40" i="10"/>
  <c r="D31" i="10"/>
  <c r="C50" i="10"/>
  <c r="J50" i="10" s="1"/>
  <c r="E200" i="10"/>
  <c r="F203" i="10"/>
  <c r="F206" i="10"/>
  <c r="E216" i="10"/>
  <c r="F219" i="10"/>
  <c r="D241" i="10"/>
  <c r="C54" i="10"/>
  <c r="J54" i="10" s="1"/>
  <c r="D63" i="10"/>
  <c r="E66" i="10"/>
  <c r="F69" i="10"/>
  <c r="F75" i="10"/>
  <c r="D78" i="10"/>
  <c r="C81" i="10"/>
  <c r="J81" i="10" s="1"/>
  <c r="F87" i="10"/>
  <c r="F102" i="10"/>
  <c r="C106" i="10"/>
  <c r="C124" i="10"/>
  <c r="J124" i="10" s="1"/>
  <c r="D130" i="10"/>
  <c r="D136" i="10"/>
  <c r="C139" i="10"/>
  <c r="C142" i="10"/>
  <c r="J142" i="10" s="1"/>
  <c r="D145" i="10"/>
  <c r="F151" i="10"/>
  <c r="D154" i="10"/>
  <c r="D160" i="10"/>
  <c r="F171" i="10"/>
  <c r="D174" i="10"/>
  <c r="F179" i="10"/>
  <c r="D188" i="10"/>
  <c r="F193" i="10"/>
  <c r="D196" i="10"/>
  <c r="F19" i="10"/>
  <c r="F38" i="10"/>
  <c r="E6" i="10"/>
  <c r="E22" i="10"/>
  <c r="E42" i="10"/>
  <c r="D9" i="10"/>
  <c r="D25" i="10"/>
  <c r="D45" i="10"/>
  <c r="C12" i="10"/>
  <c r="J12" i="10" s="1"/>
  <c r="C29" i="10"/>
  <c r="J29" i="10" s="1"/>
  <c r="C48" i="10"/>
  <c r="J48" i="10" s="1"/>
  <c r="F216" i="10"/>
  <c r="C118" i="10"/>
  <c r="J118" i="10" s="1"/>
  <c r="D139" i="10"/>
  <c r="E160" i="10"/>
  <c r="C166" i="10"/>
  <c r="J166" i="10" s="1"/>
  <c r="C177" i="10"/>
  <c r="J177" i="10" s="1"/>
  <c r="F23" i="10"/>
  <c r="E7" i="10"/>
  <c r="D10" i="10"/>
  <c r="D46" i="10"/>
  <c r="C33" i="10"/>
  <c r="J33" i="10" s="1"/>
  <c r="C214" i="10"/>
  <c r="J214" i="10" s="1"/>
  <c r="C229" i="10"/>
  <c r="C57" i="10"/>
  <c r="J57" i="10" s="1"/>
  <c r="F78" i="10"/>
  <c r="D85" i="10"/>
  <c r="F97" i="10"/>
  <c r="E112" i="10"/>
  <c r="F174" i="10"/>
  <c r="C186" i="10"/>
  <c r="J186" i="10" s="1"/>
  <c r="D191" i="10"/>
  <c r="F196" i="10"/>
  <c r="F4" i="10"/>
  <c r="E8" i="10"/>
  <c r="E27" i="10"/>
  <c r="D11" i="10"/>
  <c r="D47" i="10"/>
  <c r="C34" i="10"/>
  <c r="J34" i="10" s="1"/>
  <c r="D12" i="10"/>
  <c r="F49" i="10"/>
  <c r="F169" i="10"/>
  <c r="C158" i="10"/>
  <c r="J158" i="10" s="1"/>
  <c r="F146" i="10"/>
  <c r="F104" i="10"/>
  <c r="I104" i="10" s="1"/>
  <c r="F85" i="10"/>
  <c r="E58" i="10"/>
  <c r="C202" i="10"/>
  <c r="J202" i="10" s="1"/>
  <c r="C21" i="10"/>
  <c r="J21" i="10" s="1"/>
  <c r="F45" i="10"/>
  <c r="D190" i="10"/>
  <c r="C187" i="10"/>
  <c r="J187" i="10" s="1"/>
  <c r="D165" i="10"/>
  <c r="F115" i="10"/>
  <c r="F76" i="10"/>
  <c r="F61" i="10"/>
  <c r="F217" i="10"/>
  <c r="C42" i="10"/>
  <c r="J42" i="10" s="1"/>
  <c r="D35" i="10"/>
  <c r="F44" i="10"/>
  <c r="C165" i="10"/>
  <c r="J165" i="10" s="1"/>
  <c r="F149" i="10"/>
  <c r="F122" i="10"/>
  <c r="F92" i="10"/>
  <c r="F73" i="10"/>
  <c r="I73" i="10" s="1"/>
  <c r="D61" i="10"/>
  <c r="F232" i="10"/>
  <c r="F224" i="10"/>
  <c r="C16" i="10"/>
  <c r="J16" i="10" s="1"/>
  <c r="E3" i="10"/>
  <c r="F43" i="10"/>
  <c r="C175" i="10"/>
  <c r="J175" i="10" s="1"/>
  <c r="C168" i="10"/>
  <c r="J168" i="10" s="1"/>
  <c r="D149" i="10"/>
  <c r="F137" i="10"/>
  <c r="F110" i="10"/>
  <c r="C84" i="10"/>
  <c r="J84" i="10" s="1"/>
  <c r="D53" i="10"/>
  <c r="D209" i="10"/>
  <c r="C40" i="10"/>
  <c r="J40" i="10" s="1"/>
  <c r="E48" i="10"/>
  <c r="F41" i="10"/>
  <c r="F141" i="10"/>
  <c r="C134" i="10"/>
  <c r="J134" i="10" s="1"/>
  <c r="D122" i="10"/>
  <c r="E110" i="10"/>
  <c r="F95" i="10"/>
  <c r="D80" i="10"/>
  <c r="D239" i="10"/>
  <c r="F227" i="10"/>
  <c r="C220" i="10"/>
  <c r="J220" i="10" s="1"/>
  <c r="C209" i="10"/>
  <c r="C201" i="10"/>
  <c r="C8" i="10"/>
  <c r="J8" i="10" s="1"/>
  <c r="D32" i="10"/>
  <c r="E47" i="10"/>
  <c r="E16" i="10"/>
  <c r="F32" i="10"/>
  <c r="F10" i="10"/>
  <c r="E192" i="10"/>
  <c r="F189" i="10"/>
  <c r="E178" i="10"/>
  <c r="D156" i="10"/>
  <c r="D141" i="10"/>
  <c r="C137" i="10"/>
  <c r="D125" i="10"/>
  <c r="C122" i="10"/>
  <c r="J122" i="10" s="1"/>
  <c r="D110" i="10"/>
  <c r="F98" i="10"/>
  <c r="D95" i="10"/>
  <c r="D91" i="10"/>
  <c r="D64" i="10"/>
  <c r="D56" i="10"/>
  <c r="C239" i="10"/>
  <c r="C231" i="10"/>
  <c r="J231" i="10" s="1"/>
  <c r="D227" i="10"/>
  <c r="C224" i="10"/>
  <c r="C212" i="10"/>
  <c r="J212" i="10" s="1"/>
  <c r="C37" i="10"/>
  <c r="J37" i="10" s="1"/>
  <c r="C7" i="10"/>
  <c r="J7" i="10" s="1"/>
  <c r="D22" i="10"/>
  <c r="E46" i="10"/>
  <c r="E15" i="10"/>
  <c r="F31" i="10"/>
  <c r="F5" i="10"/>
  <c r="D192" i="10"/>
  <c r="D189" i="10"/>
  <c r="F181" i="10"/>
  <c r="F170" i="10"/>
  <c r="I170" i="10" s="1"/>
  <c r="F167" i="10"/>
  <c r="C156" i="10"/>
  <c r="J156" i="10" s="1"/>
  <c r="D152" i="10"/>
  <c r="C129" i="10"/>
  <c r="J129" i="10" s="1"/>
  <c r="C110" i="10"/>
  <c r="J110" i="10" s="1"/>
  <c r="C102" i="10"/>
  <c r="J102" i="10" s="1"/>
  <c r="E98" i="10"/>
  <c r="C95" i="10"/>
  <c r="D83" i="10"/>
  <c r="C56" i="10"/>
  <c r="D52" i="10"/>
  <c r="C227" i="10"/>
  <c r="C36" i="10"/>
  <c r="J36" i="10" s="1"/>
  <c r="D51" i="10"/>
  <c r="D21" i="10"/>
  <c r="E45" i="10"/>
  <c r="E14" i="10"/>
  <c r="F29" i="10"/>
  <c r="C192" i="10"/>
  <c r="J192" i="10" s="1"/>
  <c r="C185" i="10"/>
  <c r="J185" i="10" s="1"/>
  <c r="D181" i="10"/>
  <c r="E170" i="10"/>
  <c r="D167" i="10"/>
  <c r="F163" i="10"/>
  <c r="C152" i="10"/>
  <c r="J152" i="10" s="1"/>
  <c r="E144" i="10"/>
  <c r="D117" i="10"/>
  <c r="C113" i="10"/>
  <c r="J113" i="10" s="1"/>
  <c r="D98" i="10"/>
  <c r="E86" i="10"/>
  <c r="C83" i="10"/>
  <c r="J83" i="10" s="1"/>
  <c r="F71" i="10"/>
  <c r="C52" i="10"/>
  <c r="J52" i="10" s="1"/>
  <c r="C215" i="10"/>
  <c r="J215" i="10" s="1"/>
  <c r="F208" i="10"/>
  <c r="D204" i="10"/>
  <c r="I204" i="10" s="1"/>
  <c r="D37" i="10"/>
  <c r="D172" i="10"/>
  <c r="C108" i="10"/>
  <c r="J108" i="10" s="1"/>
  <c r="D6" i="10"/>
  <c r="E146" i="10"/>
  <c r="D5" i="10"/>
  <c r="D146" i="10"/>
  <c r="E76" i="10"/>
  <c r="F53" i="10"/>
  <c r="F205" i="10"/>
  <c r="E207" i="9" s="1"/>
  <c r="C9" i="10"/>
  <c r="J9" i="10" s="1"/>
  <c r="C68" i="10"/>
  <c r="C35" i="10"/>
  <c r="J35" i="10" s="1"/>
  <c r="D50" i="10"/>
  <c r="D20" i="10"/>
  <c r="E35" i="10"/>
  <c r="E13" i="10"/>
  <c r="F28" i="10"/>
  <c r="F194" i="10"/>
  <c r="C181" i="10"/>
  <c r="J181" i="10" s="1"/>
  <c r="F177" i="10"/>
  <c r="D170" i="10"/>
  <c r="C167" i="10"/>
  <c r="J167" i="10" s="1"/>
  <c r="D147" i="10"/>
  <c r="D144" i="10"/>
  <c r="C140" i="10"/>
  <c r="J140" i="10" s="1"/>
  <c r="F124" i="10"/>
  <c r="C117" i="10"/>
  <c r="J117" i="10" s="1"/>
  <c r="C98" i="10"/>
  <c r="J98" i="10" s="1"/>
  <c r="D86" i="10"/>
  <c r="D71" i="10"/>
  <c r="C59" i="10"/>
  <c r="J59" i="10" s="1"/>
  <c r="C234" i="10"/>
  <c r="J234" i="10" s="1"/>
  <c r="F211" i="10"/>
  <c r="I64" i="10"/>
  <c r="I66" i="10"/>
  <c r="I16" i="12"/>
  <c r="E19" i="11"/>
  <c r="E21" i="11"/>
  <c r="E29" i="11"/>
  <c r="E47" i="11"/>
  <c r="E53" i="11"/>
  <c r="E55" i="11"/>
  <c r="E61" i="11"/>
  <c r="E63" i="11"/>
  <c r="E65" i="11"/>
  <c r="E67" i="11"/>
  <c r="E69" i="11"/>
  <c r="E73" i="11"/>
  <c r="E81" i="11"/>
  <c r="E83" i="11"/>
  <c r="E142" i="11"/>
  <c r="E154" i="11"/>
  <c r="E166" i="11"/>
  <c r="E178" i="11"/>
  <c r="E214" i="11"/>
  <c r="I20" i="12"/>
  <c r="E24" i="11"/>
  <c r="I44" i="12"/>
  <c r="I64" i="12"/>
  <c r="I68" i="12"/>
  <c r="E116" i="11"/>
  <c r="E152" i="11"/>
  <c r="E164" i="11"/>
  <c r="E108" i="11"/>
  <c r="E168" i="11"/>
  <c r="E180" i="11"/>
  <c r="E192" i="11"/>
  <c r="E37" i="11"/>
  <c r="E71" i="11"/>
  <c r="E94" i="11"/>
  <c r="E130" i="11"/>
  <c r="I23" i="12"/>
  <c r="I27" i="12"/>
  <c r="I172" i="12"/>
  <c r="I184" i="12"/>
  <c r="I196" i="12"/>
  <c r="I208" i="12"/>
  <c r="E120" i="11"/>
  <c r="E106" i="11"/>
  <c r="E6" i="11"/>
  <c r="E14" i="11"/>
  <c r="E16" i="11"/>
  <c r="E18" i="11"/>
  <c r="E102" i="11"/>
  <c r="E138" i="11"/>
  <c r="E26" i="11"/>
  <c r="I28" i="12"/>
  <c r="E50" i="11"/>
  <c r="E54" i="11"/>
  <c r="E56" i="11"/>
  <c r="E58" i="11"/>
  <c r="E60" i="11"/>
  <c r="E62" i="11"/>
  <c r="E66" i="11"/>
  <c r="E70" i="11"/>
  <c r="E160" i="11"/>
  <c r="E172" i="11"/>
  <c r="E196" i="11"/>
  <c r="E5" i="11"/>
  <c r="E32" i="11"/>
  <c r="E110" i="11"/>
  <c r="E122" i="11"/>
  <c r="E124" i="11"/>
  <c r="E146" i="11"/>
  <c r="E170" i="11"/>
  <c r="E206" i="11"/>
  <c r="E34" i="11"/>
  <c r="E17" i="11"/>
  <c r="E78" i="11"/>
  <c r="I104" i="12"/>
  <c r="I188" i="12"/>
  <c r="E216" i="11"/>
  <c r="I216" i="12"/>
  <c r="E220" i="11"/>
  <c r="I220" i="12"/>
  <c r="I222" i="12"/>
  <c r="E234" i="11"/>
  <c r="E45" i="11"/>
  <c r="E89" i="11"/>
  <c r="E91" i="11"/>
  <c r="E243" i="11"/>
  <c r="I129" i="12"/>
  <c r="I70" i="12"/>
  <c r="E72" i="11"/>
  <c r="I148" i="12"/>
  <c r="E150" i="11"/>
  <c r="E162" i="11"/>
  <c r="I102" i="12"/>
  <c r="I106" i="12"/>
  <c r="I114" i="12"/>
  <c r="I128" i="12"/>
  <c r="I152" i="12"/>
  <c r="I35" i="12"/>
  <c r="I39" i="12"/>
  <c r="I59" i="12"/>
  <c r="I63" i="12"/>
  <c r="E31" i="11"/>
  <c r="I76" i="12"/>
  <c r="E174" i="11"/>
  <c r="I94" i="12"/>
  <c r="I118" i="12"/>
  <c r="I126" i="12"/>
  <c r="I140" i="12"/>
  <c r="I164" i="12"/>
  <c r="I33" i="12"/>
  <c r="I41" i="12"/>
  <c r="I53" i="12"/>
  <c r="I65" i="12"/>
  <c r="E20" i="11"/>
  <c r="I8" i="12"/>
  <c r="E30" i="11"/>
  <c r="I71" i="12"/>
  <c r="I75" i="12"/>
  <c r="I56" i="12"/>
  <c r="I79" i="12"/>
  <c r="I154" i="12"/>
  <c r="I162" i="12"/>
  <c r="I50" i="12"/>
  <c r="I174" i="12"/>
  <c r="I178" i="12"/>
  <c r="I186" i="12"/>
  <c r="I22" i="12"/>
  <c r="I138" i="12"/>
  <c r="I5" i="12"/>
  <c r="I11" i="12"/>
  <c r="I15" i="12"/>
  <c r="E39" i="11"/>
  <c r="E86" i="11"/>
  <c r="E88" i="11"/>
  <c r="I88" i="12"/>
  <c r="I17" i="12"/>
  <c r="E51" i="11"/>
  <c r="E98" i="11"/>
  <c r="E100" i="11"/>
  <c r="I190" i="12"/>
  <c r="I198" i="12"/>
  <c r="I200" i="12"/>
  <c r="I6" i="12"/>
  <c r="I47" i="12"/>
  <c r="I10" i="12"/>
  <c r="I40" i="12"/>
  <c r="I82" i="12"/>
  <c r="I204" i="12"/>
  <c r="I206" i="12"/>
  <c r="I210" i="12"/>
  <c r="I67" i="12"/>
  <c r="I13" i="12"/>
  <c r="I54" i="12"/>
  <c r="I84" i="12"/>
  <c r="I43" i="12"/>
  <c r="I194" i="12"/>
  <c r="I4" i="12"/>
  <c r="I45" i="12"/>
  <c r="I156" i="12"/>
  <c r="I48" i="12"/>
  <c r="I37" i="12"/>
  <c r="I144" i="12"/>
  <c r="I182" i="12"/>
  <c r="I30" i="12"/>
  <c r="I62" i="12"/>
  <c r="I122" i="12"/>
  <c r="I158" i="12"/>
  <c r="I49" i="12"/>
  <c r="I90" i="12"/>
  <c r="I12" i="12"/>
  <c r="I55" i="12"/>
  <c r="I170" i="12"/>
  <c r="I42" i="12"/>
  <c r="I237" i="10"/>
  <c r="E96" i="9"/>
  <c r="E56" i="9"/>
  <c r="B51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I222" i="10" l="1"/>
  <c r="I109" i="10"/>
  <c r="I188" i="10"/>
  <c r="I179" i="10"/>
  <c r="I111" i="10"/>
  <c r="I140" i="10"/>
  <c r="E134" i="9"/>
  <c r="I181" i="10"/>
  <c r="E158" i="9"/>
  <c r="I193" i="10"/>
  <c r="E127" i="9"/>
  <c r="I148" i="10"/>
  <c r="E100" i="9"/>
  <c r="E239" i="9"/>
  <c r="E192" i="9"/>
  <c r="E140" i="9"/>
  <c r="I238" i="10"/>
  <c r="E146" i="9"/>
  <c r="I217" i="10"/>
  <c r="I215" i="10"/>
  <c r="I84" i="10"/>
  <c r="E59" i="9"/>
  <c r="I208" i="10"/>
  <c r="I61" i="10"/>
  <c r="I55" i="10"/>
  <c r="I211" i="10"/>
  <c r="I232" i="10"/>
  <c r="I240" i="10"/>
  <c r="I53" i="10"/>
  <c r="E171" i="9"/>
  <c r="I74" i="10"/>
  <c r="I71" i="10"/>
  <c r="E76" i="9"/>
  <c r="I139" i="10"/>
  <c r="E128" i="9"/>
  <c r="I228" i="12"/>
  <c r="E179" i="11"/>
  <c r="I153" i="12"/>
  <c r="E131" i="11"/>
  <c r="I105" i="12"/>
  <c r="E213" i="9"/>
  <c r="E63" i="9"/>
  <c r="I199" i="10"/>
  <c r="I197" i="10"/>
  <c r="I138" i="10"/>
  <c r="I116" i="10"/>
  <c r="I150" i="10"/>
  <c r="I80" i="10"/>
  <c r="I129" i="10"/>
  <c r="I98" i="10"/>
  <c r="I190" i="10"/>
  <c r="I94" i="10"/>
  <c r="I203" i="10"/>
  <c r="I157" i="10"/>
  <c r="E201" i="9"/>
  <c r="J199" i="10"/>
  <c r="E78" i="9"/>
  <c r="I158" i="10"/>
  <c r="I155" i="10"/>
  <c r="E107" i="9"/>
  <c r="J105" i="10"/>
  <c r="E186" i="9"/>
  <c r="J184" i="10"/>
  <c r="E80" i="9"/>
  <c r="J78" i="10"/>
  <c r="I209" i="10"/>
  <c r="E111" i="9"/>
  <c r="J109" i="10"/>
  <c r="E221" i="9"/>
  <c r="J219" i="10"/>
  <c r="I234" i="10"/>
  <c r="I221" i="10"/>
  <c r="E58" i="9"/>
  <c r="J56" i="10"/>
  <c r="E118" i="9"/>
  <c r="J116" i="10"/>
  <c r="E69" i="9"/>
  <c r="E215" i="9"/>
  <c r="J213" i="10"/>
  <c r="I177" i="10"/>
  <c r="E241" i="9"/>
  <c r="J239" i="10"/>
  <c r="I227" i="10"/>
  <c r="I115" i="10"/>
  <c r="E156" i="9"/>
  <c r="J154" i="10"/>
  <c r="E166" i="9"/>
  <c r="J164" i="10"/>
  <c r="E184" i="9"/>
  <c r="J182" i="10"/>
  <c r="I133" i="10"/>
  <c r="J133" i="10"/>
  <c r="E151" i="9"/>
  <c r="J149" i="10"/>
  <c r="I212" i="10"/>
  <c r="I120" i="10"/>
  <c r="I125" i="10"/>
  <c r="I161" i="10"/>
  <c r="E66" i="9"/>
  <c r="J64" i="10"/>
  <c r="E97" i="9"/>
  <c r="J95" i="10"/>
  <c r="E199" i="9"/>
  <c r="J197" i="10"/>
  <c r="E141" i="9"/>
  <c r="J139" i="10"/>
  <c r="E70" i="9"/>
  <c r="J68" i="10"/>
  <c r="I137" i="10"/>
  <c r="J137" i="10"/>
  <c r="E176" i="9"/>
  <c r="J174" i="10"/>
  <c r="E182" i="9"/>
  <c r="J180" i="10"/>
  <c r="E147" i="9"/>
  <c r="J145" i="10"/>
  <c r="E153" i="9"/>
  <c r="E169" i="9"/>
  <c r="I192" i="10"/>
  <c r="I229" i="10"/>
  <c r="J229" i="10"/>
  <c r="E229" i="9"/>
  <c r="J227" i="10"/>
  <c r="E226" i="9"/>
  <c r="J224" i="10"/>
  <c r="E203" i="9"/>
  <c r="J201" i="10"/>
  <c r="E108" i="9"/>
  <c r="J106" i="10"/>
  <c r="I96" i="10"/>
  <c r="E164" i="9"/>
  <c r="J162" i="10"/>
  <c r="E211" i="9"/>
  <c r="J209" i="10"/>
  <c r="E102" i="9"/>
  <c r="J100" i="10"/>
  <c r="E60" i="9"/>
  <c r="J58" i="10"/>
  <c r="I233" i="10"/>
  <c r="I63" i="10"/>
  <c r="E145" i="9"/>
  <c r="I143" i="10"/>
  <c r="I224" i="10"/>
  <c r="E149" i="9"/>
  <c r="I68" i="10"/>
  <c r="E217" i="9"/>
  <c r="I76" i="10"/>
  <c r="I87" i="10"/>
  <c r="E87" i="9"/>
  <c r="I85" i="10"/>
  <c r="E157" i="9"/>
  <c r="E84" i="9"/>
  <c r="E196" i="9"/>
  <c r="E86" i="9"/>
  <c r="I118" i="10"/>
  <c r="E88" i="9"/>
  <c r="I86" i="10"/>
  <c r="I201" i="10"/>
  <c r="E160" i="9"/>
  <c r="I167" i="10"/>
  <c r="I146" i="10"/>
  <c r="E148" i="9"/>
  <c r="I206" i="10"/>
  <c r="E228" i="9"/>
  <c r="I226" i="10"/>
  <c r="I168" i="10"/>
  <c r="E218" i="9"/>
  <c r="I60" i="10"/>
  <c r="E159" i="9"/>
  <c r="E206" i="9"/>
  <c r="E92" i="9"/>
  <c r="E225" i="9"/>
  <c r="E98" i="9"/>
  <c r="I191" i="10"/>
  <c r="I156" i="10"/>
  <c r="I58" i="10"/>
  <c r="I184" i="10"/>
  <c r="E114" i="9"/>
  <c r="I83" i="10"/>
  <c r="I151" i="10"/>
  <c r="I100" i="10"/>
  <c r="E172" i="9"/>
  <c r="E236" i="9"/>
  <c r="E180" i="9"/>
  <c r="I174" i="10"/>
  <c r="E83" i="9"/>
  <c r="E126" i="9"/>
  <c r="I124" i="10"/>
  <c r="I78" i="10"/>
  <c r="E205" i="9"/>
  <c r="I62" i="10"/>
  <c r="E64" i="9"/>
  <c r="I79" i="10"/>
  <c r="I105" i="10"/>
  <c r="I173" i="10"/>
  <c r="I149" i="10"/>
  <c r="I219" i="10"/>
  <c r="I119" i="10"/>
  <c r="E121" i="9"/>
  <c r="I180" i="10"/>
  <c r="I235" i="10"/>
  <c r="E183" i="9"/>
  <c r="E117" i="9"/>
  <c r="E209" i="9"/>
  <c r="E219" i="9"/>
  <c r="E242" i="9"/>
  <c r="E135" i="9"/>
  <c r="E188" i="9"/>
  <c r="I147" i="10"/>
  <c r="E94" i="9"/>
  <c r="E85" i="9"/>
  <c r="I5" i="10"/>
  <c r="E167" i="9"/>
  <c r="E179" i="9"/>
  <c r="I154" i="10"/>
  <c r="E93" i="9"/>
  <c r="I91" i="10"/>
  <c r="E191" i="9"/>
  <c r="E240" i="9"/>
  <c r="E113" i="9"/>
  <c r="E81" i="9"/>
  <c r="E173" i="9"/>
  <c r="E174" i="9"/>
  <c r="I172" i="10"/>
  <c r="E200" i="9"/>
  <c r="I198" i="10"/>
  <c r="I194" i="10"/>
  <c r="I92" i="10"/>
  <c r="E189" i="9"/>
  <c r="I97" i="10"/>
  <c r="I132" i="10"/>
  <c r="I182" i="10"/>
  <c r="E235" i="9"/>
  <c r="I106" i="10"/>
  <c r="E125" i="9"/>
  <c r="E142" i="9"/>
  <c r="I57" i="10"/>
  <c r="E210" i="9"/>
  <c r="I72" i="10"/>
  <c r="I183" i="10"/>
  <c r="I95" i="10"/>
  <c r="I56" i="10"/>
  <c r="I230" i="10"/>
  <c r="E106" i="9"/>
  <c r="E57" i="9"/>
  <c r="E223" i="9"/>
  <c r="E155" i="9"/>
  <c r="E163" i="9"/>
  <c r="E224" i="9"/>
  <c r="I69" i="10"/>
  <c r="E243" i="9"/>
  <c r="I185" i="10"/>
  <c r="E122" i="9"/>
  <c r="I82" i="10"/>
  <c r="E152" i="9"/>
  <c r="I6" i="10"/>
  <c r="E55" i="9"/>
  <c r="I141" i="10"/>
  <c r="E131" i="9"/>
  <c r="E120" i="9"/>
  <c r="E165" i="9"/>
  <c r="I213" i="10"/>
  <c r="E133" i="9"/>
  <c r="E101" i="9"/>
  <c r="E68" i="9"/>
  <c r="E109" i="9"/>
  <c r="I187" i="10"/>
  <c r="E73" i="9"/>
  <c r="E75" i="9"/>
  <c r="E193" i="9"/>
  <c r="E161" i="9"/>
  <c r="I225" i="10"/>
  <c r="E194" i="9"/>
  <c r="E154" i="9"/>
  <c r="E112" i="9"/>
  <c r="I134" i="10"/>
  <c r="I175" i="10"/>
  <c r="E204" i="9"/>
  <c r="I216" i="10"/>
  <c r="I196" i="10"/>
  <c r="E138" i="9"/>
  <c r="I54" i="10"/>
  <c r="I163" i="10"/>
  <c r="E104" i="9"/>
  <c r="I228" i="10"/>
  <c r="E162" i="9"/>
  <c r="E187" i="9"/>
  <c r="I114" i="10"/>
  <c r="I171" i="10"/>
  <c r="I126" i="10"/>
  <c r="E79" i="9"/>
  <c r="E175" i="9"/>
  <c r="E130" i="9"/>
  <c r="E72" i="9"/>
  <c r="E222" i="9"/>
  <c r="I186" i="10"/>
  <c r="I135" i="10"/>
  <c r="E232" i="9"/>
  <c r="I152" i="10"/>
  <c r="I101" i="10"/>
  <c r="E62" i="9"/>
  <c r="I195" i="10"/>
  <c r="E168" i="9"/>
  <c r="I127" i="10"/>
  <c r="I88" i="10"/>
  <c r="I142" i="10"/>
  <c r="I103" i="10"/>
  <c r="I59" i="10"/>
  <c r="I210" i="10"/>
  <c r="E139" i="9"/>
  <c r="E115" i="9"/>
  <c r="I89" i="10"/>
  <c r="E67" i="9"/>
  <c r="I231" i="10"/>
  <c r="I207" i="10"/>
  <c r="E238" i="9"/>
  <c r="E110" i="9"/>
  <c r="I144" i="10"/>
  <c r="I122" i="10"/>
  <c r="E143" i="9"/>
  <c r="I214" i="10"/>
  <c r="E132" i="9"/>
  <c r="I241" i="10"/>
  <c r="E190" i="9"/>
  <c r="E227" i="9"/>
  <c r="E150" i="9"/>
  <c r="E181" i="9"/>
  <c r="I108" i="10"/>
  <c r="E233" i="9"/>
  <c r="I169" i="10"/>
  <c r="I75" i="10"/>
  <c r="E202" i="9"/>
  <c r="I121" i="10"/>
  <c r="I67" i="10"/>
  <c r="E220" i="9"/>
  <c r="E91" i="9"/>
  <c r="E54" i="9"/>
  <c r="E195" i="9"/>
  <c r="I164" i="10"/>
  <c r="E234" i="9"/>
  <c r="E137" i="9"/>
  <c r="E65" i="9"/>
  <c r="I205" i="10"/>
  <c r="I239" i="10"/>
  <c r="I117" i="10"/>
  <c r="E214" i="9"/>
  <c r="I93" i="10"/>
  <c r="I112" i="10"/>
  <c r="I176" i="10"/>
  <c r="I223" i="10"/>
  <c r="E197" i="9"/>
  <c r="I145" i="10"/>
  <c r="I162" i="10"/>
  <c r="I65" i="10"/>
  <c r="E90" i="9"/>
  <c r="E212" i="9"/>
  <c r="I113" i="10"/>
  <c r="E216" i="9"/>
  <c r="E103" i="9"/>
  <c r="E105" i="9"/>
  <c r="I236" i="10"/>
  <c r="I115" i="12"/>
  <c r="E124" i="9"/>
  <c r="E129" i="9"/>
  <c r="E77" i="9"/>
  <c r="I52" i="10"/>
  <c r="I102" i="10"/>
  <c r="E119" i="9"/>
  <c r="I218" i="10"/>
  <c r="I110" i="10"/>
  <c r="E136" i="9"/>
  <c r="E178" i="9"/>
  <c r="E95" i="9"/>
  <c r="E61" i="9"/>
  <c r="I130" i="10"/>
  <c r="I70" i="10"/>
  <c r="I77" i="10"/>
  <c r="E177" i="9"/>
  <c r="E144" i="9"/>
  <c r="E198" i="9"/>
  <c r="I128" i="10"/>
  <c r="I232" i="12"/>
  <c r="I199" i="12"/>
  <c r="I175" i="12"/>
  <c r="I151" i="12"/>
  <c r="E129" i="11"/>
  <c r="I160" i="10"/>
  <c r="I197" i="12"/>
  <c r="I125" i="12"/>
  <c r="I181" i="12"/>
  <c r="I157" i="12"/>
  <c r="E111" i="11"/>
  <c r="I155" i="12"/>
  <c r="E226" i="11"/>
  <c r="I218" i="12"/>
  <c r="E222" i="11"/>
  <c r="E177" i="11"/>
  <c r="E105" i="11"/>
  <c r="E175" i="11"/>
  <c r="E197" i="11"/>
  <c r="I171" i="12"/>
  <c r="I147" i="12"/>
  <c r="I123" i="12"/>
  <c r="I99" i="12"/>
  <c r="I87" i="12"/>
  <c r="I103" i="12"/>
  <c r="E219" i="11"/>
  <c r="E217" i="11"/>
  <c r="I83" i="12"/>
  <c r="E207" i="11"/>
  <c r="E183" i="11"/>
  <c r="E159" i="11"/>
  <c r="E135" i="11"/>
  <c r="I109" i="12"/>
  <c r="E239" i="11"/>
  <c r="E215" i="11"/>
  <c r="I203" i="12"/>
  <c r="I179" i="12"/>
  <c r="I131" i="12"/>
  <c r="I107" i="12"/>
  <c r="I85" i="12"/>
  <c r="E221" i="11"/>
  <c r="E241" i="11"/>
  <c r="E203" i="11"/>
  <c r="I177" i="12"/>
  <c r="E155" i="11"/>
  <c r="I225" i="12"/>
  <c r="I241" i="12"/>
  <c r="I230" i="12"/>
  <c r="I205" i="12"/>
  <c r="I201" i="12"/>
  <c r="E161" i="11"/>
  <c r="E199" i="11"/>
  <c r="I173" i="12"/>
  <c r="I149" i="12"/>
  <c r="I101" i="12"/>
  <c r="E237" i="11"/>
  <c r="E127" i="11"/>
  <c r="E193" i="11"/>
  <c r="E103" i="11"/>
  <c r="I239" i="12"/>
  <c r="I235" i="12"/>
  <c r="I213" i="12"/>
  <c r="I237" i="12"/>
  <c r="E242" i="11"/>
  <c r="E224" i="11"/>
  <c r="E218" i="11"/>
  <c r="I226" i="12"/>
  <c r="E195" i="11"/>
  <c r="E171" i="11"/>
  <c r="E147" i="11"/>
  <c r="E123" i="11"/>
  <c r="E99" i="11"/>
  <c r="I127" i="12"/>
  <c r="I191" i="12"/>
  <c r="E169" i="11"/>
  <c r="I143" i="12"/>
  <c r="I119" i="12"/>
  <c r="I95" i="12"/>
  <c r="E191" i="11"/>
  <c r="E167" i="11"/>
  <c r="E143" i="11"/>
  <c r="E119" i="11"/>
  <c r="E95" i="11"/>
  <c r="E213" i="11"/>
  <c r="E189" i="11"/>
  <c r="E165" i="11"/>
  <c r="E141" i="11"/>
  <c r="E117" i="11"/>
  <c r="E93" i="11"/>
  <c r="E211" i="11"/>
  <c r="E187" i="11"/>
  <c r="E163" i="11"/>
  <c r="E115" i="11"/>
  <c r="E153" i="11"/>
  <c r="E205" i="11"/>
  <c r="E109" i="11"/>
  <c r="I117" i="12"/>
  <c r="E149" i="11"/>
  <c r="I93" i="12"/>
  <c r="I193" i="12"/>
  <c r="I145" i="12"/>
  <c r="I97" i="12"/>
  <c r="E125" i="11"/>
  <c r="I163" i="12"/>
  <c r="I195" i="12"/>
  <c r="E101" i="11"/>
  <c r="E173" i="11"/>
  <c r="I167" i="12"/>
  <c r="I223" i="12"/>
  <c r="I189" i="12"/>
  <c r="I165" i="12"/>
  <c r="E223" i="11"/>
  <c r="E151" i="11"/>
  <c r="I187" i="12"/>
  <c r="I89" i="12"/>
  <c r="I211" i="12"/>
  <c r="I139" i="12"/>
  <c r="I91" i="12"/>
  <c r="I209" i="12"/>
  <c r="I185" i="12"/>
  <c r="I161" i="12"/>
  <c r="I137" i="12"/>
  <c r="I113" i="12"/>
  <c r="I141" i="12"/>
  <c r="I207" i="12"/>
  <c r="I183" i="12"/>
  <c r="I159" i="12"/>
  <c r="I135" i="12"/>
  <c r="E113" i="11"/>
  <c r="I219" i="12"/>
  <c r="I229" i="12"/>
  <c r="I233" i="12"/>
  <c r="I231" i="12"/>
  <c r="I227" i="12"/>
  <c r="I121" i="12"/>
  <c r="E139" i="11"/>
  <c r="I238" i="12"/>
  <c r="I169" i="12"/>
  <c r="E185" i="11"/>
  <c r="E235" i="11"/>
  <c r="E145" i="11"/>
  <c r="I214" i="12"/>
  <c r="E209" i="11"/>
  <c r="I215" i="12"/>
  <c r="E181" i="11"/>
  <c r="E233" i="11"/>
  <c r="I133" i="12"/>
  <c r="I221" i="12"/>
  <c r="E231" i="11"/>
  <c r="E133" i="11"/>
  <c r="E229" i="11"/>
  <c r="E157" i="11"/>
  <c r="E97" i="11"/>
  <c r="E137" i="11"/>
  <c r="I217" i="12"/>
  <c r="E227" i="11"/>
  <c r="E107" i="11"/>
  <c r="E238" i="11"/>
  <c r="I111" i="12"/>
  <c r="E225" i="11"/>
  <c r="E201" i="11"/>
  <c r="E236" i="11"/>
  <c r="E121" i="11"/>
  <c r="E18" i="9"/>
  <c r="I17" i="10"/>
  <c r="I32" i="10"/>
  <c r="I48" i="10"/>
  <c r="I27" i="10"/>
  <c r="I16" i="10"/>
  <c r="E53" i="9"/>
  <c r="I35" i="10"/>
  <c r="I8" i="10"/>
  <c r="I31" i="10"/>
  <c r="I47" i="10"/>
  <c r="I51" i="10"/>
  <c r="I40" i="10"/>
  <c r="I24" i="10"/>
  <c r="I42" i="10"/>
  <c r="I37" i="10"/>
  <c r="I26" i="10"/>
  <c r="I21" i="10"/>
  <c r="I10" i="10"/>
  <c r="I19" i="10"/>
  <c r="I22" i="10"/>
  <c r="I29" i="10"/>
  <c r="I36" i="10"/>
  <c r="I20" i="10"/>
  <c r="I15" i="10"/>
  <c r="I49" i="10"/>
  <c r="I33" i="10"/>
  <c r="I43" i="10"/>
  <c r="I11" i="10"/>
  <c r="I50" i="10"/>
  <c r="I45" i="10"/>
  <c r="I34" i="10"/>
  <c r="I18" i="10"/>
  <c r="I13" i="10"/>
  <c r="I38" i="10"/>
  <c r="I41" i="10"/>
  <c r="I9" i="10"/>
  <c r="I23" i="10"/>
  <c r="I46" i="10"/>
  <c r="I30" i="10"/>
  <c r="I25" i="10"/>
  <c r="I14" i="10"/>
  <c r="I44" i="10"/>
  <c r="I39" i="10"/>
  <c r="I28" i="10"/>
  <c r="I12" i="10"/>
  <c r="I7" i="10"/>
  <c r="I4" i="10"/>
  <c r="Q4" i="10"/>
  <c r="E51" i="9"/>
  <c r="E50" i="9"/>
  <c r="E52" i="9"/>
  <c r="E49" i="9"/>
  <c r="E43" i="9"/>
  <c r="E44" i="9"/>
  <c r="E45" i="9"/>
  <c r="E46" i="9"/>
  <c r="E47" i="9"/>
  <c r="E48" i="9"/>
  <c r="E29" i="9" l="1"/>
  <c r="E39" i="9"/>
  <c r="E35" i="9"/>
  <c r="E37" i="9"/>
  <c r="E40" i="9"/>
  <c r="E30" i="9"/>
  <c r="E41" i="9"/>
  <c r="E33" i="9"/>
  <c r="E38" i="9"/>
  <c r="E36" i="9"/>
  <c r="E32" i="9"/>
  <c r="E28" i="9"/>
  <c r="E31" i="9"/>
  <c r="E42" i="9"/>
  <c r="E34" i="9"/>
  <c r="F49" i="9" l="1"/>
  <c r="F51" i="9"/>
  <c r="F50" i="9"/>
  <c r="F53" i="9"/>
  <c r="F52" i="9"/>
  <c r="F44" i="9"/>
  <c r="F46" i="9"/>
  <c r="F45" i="9"/>
  <c r="F48" i="9"/>
  <c r="F47" i="9"/>
  <c r="F40" i="9"/>
  <c r="F11" i="9"/>
  <c r="F26" i="9"/>
  <c r="F39" i="9"/>
  <c r="F36" i="9"/>
  <c r="F17" i="9"/>
  <c r="F27" i="9"/>
  <c r="F34" i="9"/>
  <c r="F22" i="9"/>
  <c r="F18" i="9"/>
  <c r="F29" i="9"/>
  <c r="F19" i="9"/>
  <c r="F25" i="9"/>
  <c r="F20" i="9"/>
  <c r="F23" i="9"/>
  <c r="F37" i="9"/>
  <c r="F32" i="9"/>
  <c r="F7" i="9"/>
  <c r="F14" i="9"/>
  <c r="F8" i="9"/>
  <c r="F28" i="9"/>
  <c r="F42" i="9"/>
  <c r="F12" i="9"/>
  <c r="F30" i="9"/>
  <c r="F43" i="9"/>
  <c r="F13" i="9"/>
  <c r="F31" i="9"/>
  <c r="F6" i="9"/>
  <c r="F35" i="9"/>
  <c r="F38" i="9"/>
  <c r="F41" i="9"/>
  <c r="F33" i="9"/>
  <c r="F5" i="9"/>
  <c r="F16" i="9"/>
  <c r="F9" i="9"/>
  <c r="F24" i="9"/>
  <c r="F10" i="9"/>
  <c r="F15" i="9"/>
  <c r="F21" i="9"/>
  <c r="E5" i="9" l="1"/>
  <c r="E24" i="9"/>
  <c r="E15" i="9"/>
  <c r="E23" i="9"/>
  <c r="E17" i="9"/>
  <c r="E22" i="9"/>
  <c r="E16" i="9"/>
  <c r="E6" i="9"/>
  <c r="E11" i="9"/>
  <c r="E10" i="9"/>
  <c r="E9" i="9"/>
  <c r="E8" i="9"/>
  <c r="E7" i="9"/>
  <c r="E13" i="9"/>
  <c r="E12" i="9"/>
  <c r="I3" i="10"/>
  <c r="B3" i="10"/>
  <c r="E20" i="9" l="1"/>
  <c r="E26" i="9"/>
  <c r="E25" i="9"/>
  <c r="E19" i="9"/>
  <c r="E21" i="9"/>
  <c r="E14" i="9"/>
  <c r="E27" i="9"/>
</calcChain>
</file>

<file path=xl/sharedStrings.xml><?xml version="1.0" encoding="utf-8"?>
<sst xmlns="http://schemas.openxmlformats.org/spreadsheetml/2006/main" count="860" uniqueCount="554">
  <si>
    <t>Plot Size by Location (sqft)</t>
  </si>
  <si>
    <t>seeds/sqft</t>
  </si>
  <si>
    <t>Entry</t>
  </si>
  <si>
    <t>100 sd wt (g)</t>
  </si>
  <si>
    <t>Total to Treat (g)</t>
  </si>
  <si>
    <t>Name</t>
  </si>
  <si>
    <t>Seeding rate</t>
  </si>
  <si>
    <t>100 sd wt</t>
  </si>
  <si>
    <t>Germ</t>
  </si>
  <si>
    <t>g</t>
  </si>
  <si>
    <t>Trial Status (drop-down)</t>
  </si>
  <si>
    <t>NOT STARTED</t>
  </si>
  <si>
    <t>Notes:</t>
  </si>
  <si>
    <t>Reps</t>
  </si>
  <si>
    <t>Market Class</t>
  </si>
  <si>
    <t>Y</t>
  </si>
  <si>
    <t>G</t>
  </si>
  <si>
    <t>No. Seeds</t>
  </si>
  <si>
    <t>NDP170012G</t>
  </si>
  <si>
    <t>NDP170022G</t>
  </si>
  <si>
    <t>NDP170101G</t>
  </si>
  <si>
    <t>NDP170104Y</t>
  </si>
  <si>
    <t>NDP170110Y</t>
  </si>
  <si>
    <t>NDP170181Y</t>
  </si>
  <si>
    <t>NDP170182Y</t>
  </si>
  <si>
    <t>NDP170245Y</t>
  </si>
  <si>
    <t>ND DAWN</t>
  </si>
  <si>
    <t>ND VICTORY</t>
  </si>
  <si>
    <t>NDP170043G</t>
  </si>
  <si>
    <t>NDP170057G</t>
  </si>
  <si>
    <t>NDP170001G</t>
  </si>
  <si>
    <t>NDP170039G</t>
  </si>
  <si>
    <t>NDP170028G</t>
  </si>
  <si>
    <t>NDP170133G</t>
  </si>
  <si>
    <t>NDP170004G</t>
  </si>
  <si>
    <t>NDP170328G</t>
  </si>
  <si>
    <t>NDP170336G</t>
  </si>
  <si>
    <t>NDP170056G</t>
  </si>
  <si>
    <t>NDP170031G</t>
  </si>
  <si>
    <t>NDP170027G</t>
  </si>
  <si>
    <t>NDP170052G</t>
  </si>
  <si>
    <t>NDP170017G</t>
  </si>
  <si>
    <t>NDP170099G</t>
  </si>
  <si>
    <t>NDP170008G</t>
  </si>
  <si>
    <t>NDP170111G</t>
  </si>
  <si>
    <t>NDP170089G</t>
  </si>
  <si>
    <t>NDP170006G</t>
  </si>
  <si>
    <t>NDP170011G</t>
  </si>
  <si>
    <t>NDP170273Y</t>
  </si>
  <si>
    <t>NDP170183Y</t>
  </si>
  <si>
    <t>NDP170253Y</t>
  </si>
  <si>
    <t>NDP170156Y</t>
  </si>
  <si>
    <t>NDP170322Y</t>
  </si>
  <si>
    <t>NDP170177Y</t>
  </si>
  <si>
    <t>NDP170151Y</t>
  </si>
  <si>
    <t>NDP170153Y</t>
  </si>
  <si>
    <t>NDP170161Y</t>
  </si>
  <si>
    <t>NDP170200Y</t>
  </si>
  <si>
    <t>NDP170249Y</t>
  </si>
  <si>
    <t>NDP170202Y</t>
  </si>
  <si>
    <t>NDP170247Y</t>
  </si>
  <si>
    <t>NDP170190Y</t>
  </si>
  <si>
    <t>NDP170094Y</t>
  </si>
  <si>
    <t>NDP121711R</t>
  </si>
  <si>
    <t>NDP140510Y</t>
  </si>
  <si>
    <t>NDP150231Y</t>
  </si>
  <si>
    <t>NDP150412G</t>
  </si>
  <si>
    <t>Per Trial (g)</t>
  </si>
  <si>
    <t>NDP170084G</t>
  </si>
  <si>
    <t>NDP250027G</t>
  </si>
  <si>
    <t>NDP250028Y</t>
  </si>
  <si>
    <t>NDP250029Y</t>
  </si>
  <si>
    <t>NDP250030Y</t>
  </si>
  <si>
    <t>NDP250031Y</t>
  </si>
  <si>
    <t>NDP250032Y</t>
  </si>
  <si>
    <t>NDP250033Y</t>
  </si>
  <si>
    <t>NDP250034Y</t>
  </si>
  <si>
    <t>NDP250035G</t>
  </si>
  <si>
    <t>NDP250036Y</t>
  </si>
  <si>
    <t>NDP250037Y</t>
  </si>
  <si>
    <t>NDP250038Y</t>
  </si>
  <si>
    <t>NDP250039Y</t>
  </si>
  <si>
    <t>NDP250040Y</t>
  </si>
  <si>
    <t>NDP250041Y</t>
  </si>
  <si>
    <t>NDP250042Y</t>
  </si>
  <si>
    <t>NDP250043Y</t>
  </si>
  <si>
    <t>NDP250044Y</t>
  </si>
  <si>
    <t>NDP250045Y</t>
  </si>
  <si>
    <t>NDP250046Y</t>
  </si>
  <si>
    <t>NDP250047Y</t>
  </si>
  <si>
    <t>NDP250048Y</t>
  </si>
  <si>
    <t>NDP250049Y</t>
  </si>
  <si>
    <t>NDP250050Y</t>
  </si>
  <si>
    <t>NDP250051Y</t>
  </si>
  <si>
    <t>NDP250052Y</t>
  </si>
  <si>
    <t>NDP250053G</t>
  </si>
  <si>
    <t>NDP250054G</t>
  </si>
  <si>
    <t>NDP250055G</t>
  </si>
  <si>
    <t>NDP250056G</t>
  </si>
  <si>
    <t>NDP250057G</t>
  </si>
  <si>
    <t>NDP250058G</t>
  </si>
  <si>
    <t>NDP250059Y</t>
  </si>
  <si>
    <t>NDP250060Y</t>
  </si>
  <si>
    <t>NDP250061Y</t>
  </si>
  <si>
    <t>NDP250062Y</t>
  </si>
  <si>
    <t>NDP250063Y</t>
  </si>
  <si>
    <t>NDP250064Y</t>
  </si>
  <si>
    <t>NDP250065Y</t>
  </si>
  <si>
    <t>NDP250066Y</t>
  </si>
  <si>
    <t>NDP250067Y</t>
  </si>
  <si>
    <t>NDP250068Y</t>
  </si>
  <si>
    <t>NDP250069Y</t>
  </si>
  <si>
    <t>NDP250070Y</t>
  </si>
  <si>
    <t>NDP250071Y</t>
  </si>
  <si>
    <t>NDP250072Y</t>
  </si>
  <si>
    <t>NDP250073Y</t>
  </si>
  <si>
    <t>NDP250074Y</t>
  </si>
  <si>
    <t>NDP250075Y</t>
  </si>
  <si>
    <t>NDP250076Y</t>
  </si>
  <si>
    <t>NDP250077Y</t>
  </si>
  <si>
    <t>NDP250078Y</t>
  </si>
  <si>
    <t>NDP250079Y</t>
  </si>
  <si>
    <t>NDP250080Y</t>
  </si>
  <si>
    <t>NDP250081Y</t>
  </si>
  <si>
    <t>NDP250082Y</t>
  </si>
  <si>
    <t>NDP250083Y</t>
  </si>
  <si>
    <t>NDP250084Y</t>
  </si>
  <si>
    <t>NDP250085Y</t>
  </si>
  <si>
    <t>NDP250086Y</t>
  </si>
  <si>
    <t>NDP250087Y</t>
  </si>
  <si>
    <t>NDP250088Y</t>
  </si>
  <si>
    <t>NDP250089Y</t>
  </si>
  <si>
    <t>NDP250090Y</t>
  </si>
  <si>
    <t>NDP250091Y</t>
  </si>
  <si>
    <t>NDP250092Y</t>
  </si>
  <si>
    <t>NDP250093Y</t>
  </si>
  <si>
    <t>NDP250094Y</t>
  </si>
  <si>
    <t>NDP250095Y</t>
  </si>
  <si>
    <t>NDP250096Y</t>
  </si>
  <si>
    <t>NDP250097Y</t>
  </si>
  <si>
    <t>NDP250098Y</t>
  </si>
  <si>
    <t>NDP250099Y</t>
  </si>
  <si>
    <t>NDP250100Y</t>
  </si>
  <si>
    <t>NDP250101Y</t>
  </si>
  <si>
    <t>NDP250102Y</t>
  </si>
  <si>
    <t>NDP250103G</t>
  </si>
  <si>
    <t>NDP250104G</t>
  </si>
  <si>
    <t>NDP250105G</t>
  </si>
  <si>
    <t>NDP250106G</t>
  </si>
  <si>
    <t>NDP250107G</t>
  </si>
  <si>
    <t>NDP250108G</t>
  </si>
  <si>
    <t>NDP250109G</t>
  </si>
  <si>
    <t>NDP250110G</t>
  </si>
  <si>
    <t>NDP250111G</t>
  </si>
  <si>
    <t>NDP250112G</t>
  </si>
  <si>
    <t>NDP250113G</t>
  </si>
  <si>
    <t>NDP250114G</t>
  </si>
  <si>
    <t>NDP250115G</t>
  </si>
  <si>
    <t>NDP250116G</t>
  </si>
  <si>
    <t>NDP250117G</t>
  </si>
  <si>
    <t>NDP250118G</t>
  </si>
  <si>
    <t>NDP250119G</t>
  </si>
  <si>
    <t>NDP250120G</t>
  </si>
  <si>
    <t>NDP250121Y</t>
  </si>
  <si>
    <t>NDP250122Y</t>
  </si>
  <si>
    <t>NDP250123Y</t>
  </si>
  <si>
    <t>NDP250124Y</t>
  </si>
  <si>
    <t>NDP250125Y</t>
  </si>
  <si>
    <t>NDP250126Y</t>
  </si>
  <si>
    <t>NDP250127Y</t>
  </si>
  <si>
    <t>NDP250128Y</t>
  </si>
  <si>
    <t>NDP250129Y</t>
  </si>
  <si>
    <t>NDP250130Y</t>
  </si>
  <si>
    <t>NDP250131Y</t>
  </si>
  <si>
    <t>NDP250132Y</t>
  </si>
  <si>
    <t>NDP250133G</t>
  </si>
  <si>
    <t>NDP250134G</t>
  </si>
  <si>
    <t>NDP250135Y</t>
  </si>
  <si>
    <t>NDP250136G</t>
  </si>
  <si>
    <t>NDP250137G</t>
  </si>
  <si>
    <t>NDP250138G</t>
  </si>
  <si>
    <t>NDP250139G</t>
  </si>
  <si>
    <t>NDP250140G</t>
  </si>
  <si>
    <t>NDP250141G</t>
  </si>
  <si>
    <t>NDP250142G</t>
  </si>
  <si>
    <t>NDP250143G</t>
  </si>
  <si>
    <t>NDP250144G</t>
  </si>
  <si>
    <t>NDP250145G</t>
  </si>
  <si>
    <t>NDP250146G</t>
  </si>
  <si>
    <t>NDP250147G</t>
  </si>
  <si>
    <t>NDP250148G</t>
  </si>
  <si>
    <t>NDP250149G</t>
  </si>
  <si>
    <t>NDP250150G</t>
  </si>
  <si>
    <t>NDP250151Y</t>
  </si>
  <si>
    <t>NDP250152Y</t>
  </si>
  <si>
    <t>NDP250153Y</t>
  </si>
  <si>
    <t>NDP250154Y</t>
  </si>
  <si>
    <t>NDP250155Y</t>
  </si>
  <si>
    <t>NDP250156Y</t>
  </si>
  <si>
    <t>NDP250157Y</t>
  </si>
  <si>
    <t>NDP250158Y</t>
  </si>
  <si>
    <t>NDP250159Y</t>
  </si>
  <si>
    <t>NDP250160Y</t>
  </si>
  <si>
    <t>NDP250161Y</t>
  </si>
  <si>
    <t>NDP250162Y</t>
  </si>
  <si>
    <t>NDP250163Y</t>
  </si>
  <si>
    <t>NDP250164Y</t>
  </si>
  <si>
    <t>NDP250165Y</t>
  </si>
  <si>
    <t>NDP250166Y</t>
  </si>
  <si>
    <t>NDP250167Y</t>
  </si>
  <si>
    <t>NDP250168Y</t>
  </si>
  <si>
    <t>NDP250169Y</t>
  </si>
  <si>
    <t>NDP250170Y</t>
  </si>
  <si>
    <t>NDP250171Y</t>
  </si>
  <si>
    <t>NDP250172Y</t>
  </si>
  <si>
    <t>NDP250173Y</t>
  </si>
  <si>
    <t>NDP250174Y</t>
  </si>
  <si>
    <t>NDP250175Y</t>
  </si>
  <si>
    <t>NDP250176Y</t>
  </si>
  <si>
    <t>NDP250177Y</t>
  </si>
  <si>
    <t>NDP250178Y</t>
  </si>
  <si>
    <t>NDP250179Y</t>
  </si>
  <si>
    <t>NDP250180Y</t>
  </si>
  <si>
    <t>NDP250181G</t>
  </si>
  <si>
    <t>NDP250182G</t>
  </si>
  <si>
    <t>NDP250183G</t>
  </si>
  <si>
    <t>NDP250184G</t>
  </si>
  <si>
    <t>NDP250185G</t>
  </si>
  <si>
    <t>NDP250186G</t>
  </si>
  <si>
    <t>NDP250187G</t>
  </si>
  <si>
    <t>NDP250188G</t>
  </si>
  <si>
    <t>NDP250189G</t>
  </si>
  <si>
    <t>NDP120083Y</t>
  </si>
  <si>
    <t>NDP120181Y</t>
  </si>
  <si>
    <t>NDP121714R</t>
  </si>
  <si>
    <t>NDP140295G</t>
  </si>
  <si>
    <t>NDP150070G</t>
  </si>
  <si>
    <t>NDP150084Y</t>
  </si>
  <si>
    <t>NDP150106G</t>
  </si>
  <si>
    <t>NDP150119G</t>
  </si>
  <si>
    <t>NDP150179Y</t>
  </si>
  <si>
    <t>NDP150210Y</t>
  </si>
  <si>
    <t>NDP150218Y</t>
  </si>
  <si>
    <t>NDP150221G</t>
  </si>
  <si>
    <t>NDP150223G</t>
  </si>
  <si>
    <t>NDP150228Y</t>
  </si>
  <si>
    <t>NDP150232Y</t>
  </si>
  <si>
    <t>NDP150338Y</t>
  </si>
  <si>
    <t>NDP150476G</t>
  </si>
  <si>
    <t>NDP160034Y</t>
  </si>
  <si>
    <t>NDP160129G</t>
  </si>
  <si>
    <t>NDP160153Y</t>
  </si>
  <si>
    <t>NDP160188Y</t>
  </si>
  <si>
    <t>NDP170037G</t>
  </si>
  <si>
    <t>NDP170054Y</t>
  </si>
  <si>
    <t>NDP170185Y</t>
  </si>
  <si>
    <t>NDP170252Y</t>
  </si>
  <si>
    <t>NDP170350Y</t>
  </si>
  <si>
    <t>R</t>
  </si>
  <si>
    <t>+10% of needed amount</t>
  </si>
  <si>
    <t>Location A</t>
  </si>
  <si>
    <t>Location B</t>
  </si>
  <si>
    <t>Location C</t>
  </si>
  <si>
    <t>Location D</t>
  </si>
  <si>
    <t>Location E</t>
  </si>
  <si>
    <t>Germs</t>
  </si>
  <si>
    <t>Totals (g)</t>
  </si>
  <si>
    <t>25PS_POI Fill Sheet</t>
  </si>
  <si>
    <t>Avg 100 sd wt</t>
  </si>
  <si>
    <t>Avg Germ</t>
  </si>
  <si>
    <r>
      <t>25</t>
    </r>
    <r>
      <rPr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S_POI Fill Sheet</t>
    </r>
  </si>
  <si>
    <t>Seed Available (g)</t>
  </si>
  <si>
    <t>Max No. Plots, based on LocA</t>
  </si>
  <si>
    <t>IL15-2064</t>
  </si>
  <si>
    <t>IL17-1704</t>
  </si>
  <si>
    <t>IL17-3125</t>
  </si>
  <si>
    <t>IL19-511</t>
  </si>
  <si>
    <t>IL19-1222</t>
  </si>
  <si>
    <t>IL19-2033</t>
  </si>
  <si>
    <t>IL19-2673</t>
  </si>
  <si>
    <t>IL19-3618</t>
  </si>
  <si>
    <t>IL19-3661</t>
  </si>
  <si>
    <t>IL19-4556</t>
  </si>
  <si>
    <t>IL19-4877</t>
  </si>
  <si>
    <t>IL19-5332</t>
  </si>
  <si>
    <t>IL19-5336</t>
  </si>
  <si>
    <t>IL19-5467</t>
  </si>
  <si>
    <t>IL19-6345</t>
  </si>
  <si>
    <t>IL19-6406</t>
  </si>
  <si>
    <t>IL19-6432</t>
  </si>
  <si>
    <t>IL19-6920</t>
  </si>
  <si>
    <t>IL19-7048</t>
  </si>
  <si>
    <t>IL19-7058</t>
  </si>
  <si>
    <t>IL19-7063</t>
  </si>
  <si>
    <t>IL20-615</t>
  </si>
  <si>
    <t>IL20-618</t>
  </si>
  <si>
    <t>IL20-677</t>
  </si>
  <si>
    <t>IL20-746</t>
  </si>
  <si>
    <t>IL20-1037</t>
  </si>
  <si>
    <t>IL20-5913</t>
  </si>
  <si>
    <t>IL20-6928</t>
  </si>
  <si>
    <t>IL20-7727</t>
  </si>
  <si>
    <t>IL20-7841</t>
  </si>
  <si>
    <t>IL20-8320</t>
  </si>
  <si>
    <t>IL20-8446</t>
  </si>
  <si>
    <t>IL20-8456</t>
  </si>
  <si>
    <t>IL21-753</t>
  </si>
  <si>
    <t>IL21-3542</t>
  </si>
  <si>
    <t>IL21-4011</t>
  </si>
  <si>
    <t>IL21-4020</t>
  </si>
  <si>
    <t>IL21-4039</t>
  </si>
  <si>
    <t>IL21-4043</t>
  </si>
  <si>
    <t>IL21-4178</t>
  </si>
  <si>
    <t>IL21-4364</t>
  </si>
  <si>
    <t>IL21-5917</t>
  </si>
  <si>
    <t>IL21-5955</t>
  </si>
  <si>
    <t>IL21-5956</t>
  </si>
  <si>
    <t>IL21-6116</t>
  </si>
  <si>
    <t>IL21-6257</t>
  </si>
  <si>
    <t>IL21-7653</t>
  </si>
  <si>
    <t>IL21-7822</t>
  </si>
  <si>
    <t>IL21-8143</t>
  </si>
  <si>
    <t>IL22-251</t>
  </si>
  <si>
    <t>IL22-948</t>
  </si>
  <si>
    <t>IL22-1019</t>
  </si>
  <si>
    <t>IL22-1256</t>
  </si>
  <si>
    <t>IL22-1423</t>
  </si>
  <si>
    <t>IL22-1939</t>
  </si>
  <si>
    <t>IL22-2231</t>
  </si>
  <si>
    <t>IL22-2250</t>
  </si>
  <si>
    <t>IL22-2362</t>
  </si>
  <si>
    <t>IL22-2364</t>
  </si>
  <si>
    <t>IL22-2662</t>
  </si>
  <si>
    <t>IL22-2850</t>
  </si>
  <si>
    <t>IL22-2961</t>
  </si>
  <si>
    <t>IL22-3146</t>
  </si>
  <si>
    <t>IL22-3262</t>
  </si>
  <si>
    <t>IL22-3365</t>
  </si>
  <si>
    <t>IL22-3958</t>
  </si>
  <si>
    <t>IL22-4050</t>
  </si>
  <si>
    <t>IL22-4169</t>
  </si>
  <si>
    <t>IL22-4235</t>
  </si>
  <si>
    <t>IL22-4325</t>
  </si>
  <si>
    <t>IL22-4432</t>
  </si>
  <si>
    <t>IL22-4459</t>
  </si>
  <si>
    <t>IL22-4548</t>
  </si>
  <si>
    <t>IL22-4714</t>
  </si>
  <si>
    <t>IL22-5070</t>
  </si>
  <si>
    <t>IL22-5335</t>
  </si>
  <si>
    <t>IL22-5365</t>
  </si>
  <si>
    <t>IL22-5830</t>
  </si>
  <si>
    <t>IL22-6261</t>
  </si>
  <si>
    <t>IL22-6264</t>
  </si>
  <si>
    <t>IL23-236</t>
  </si>
  <si>
    <t>IL23-247</t>
  </si>
  <si>
    <t>IL23-250</t>
  </si>
  <si>
    <t>IL23-251</t>
  </si>
  <si>
    <t>IL23-259</t>
  </si>
  <si>
    <t>IL23-260</t>
  </si>
  <si>
    <t>IL23-267</t>
  </si>
  <si>
    <t>IL23-268</t>
  </si>
  <si>
    <t>IL23-271</t>
  </si>
  <si>
    <t>IL23-360</t>
  </si>
  <si>
    <t>IL23-376</t>
  </si>
  <si>
    <t>IL23-377</t>
  </si>
  <si>
    <t>IL23-415</t>
  </si>
  <si>
    <t>IL23-418</t>
  </si>
  <si>
    <t>IL23-422</t>
  </si>
  <si>
    <t>IL23-423</t>
  </si>
  <si>
    <t>IL23-445</t>
  </si>
  <si>
    <t>IL23-453</t>
  </si>
  <si>
    <t>IL23-475</t>
  </si>
  <si>
    <t>IL23-509</t>
  </si>
  <si>
    <t>IL23-512</t>
  </si>
  <si>
    <t>IL23-524</t>
  </si>
  <si>
    <t>IL23-543</t>
  </si>
  <si>
    <t>IL23-551</t>
  </si>
  <si>
    <t>IL23-558</t>
  </si>
  <si>
    <t>IL23-612</t>
  </si>
  <si>
    <t>IL23-621</t>
  </si>
  <si>
    <t>IL23-652</t>
  </si>
  <si>
    <t>IL23-660</t>
  </si>
  <si>
    <t>IL23-661</t>
  </si>
  <si>
    <t>IL23-669</t>
  </si>
  <si>
    <t>IL23-723</t>
  </si>
  <si>
    <t>IL23-739</t>
  </si>
  <si>
    <t>IL23-763</t>
  </si>
  <si>
    <t>IL23-771</t>
  </si>
  <si>
    <t>IL23-810</t>
  </si>
  <si>
    <t>IL23-875</t>
  </si>
  <si>
    <t>IL23-906</t>
  </si>
  <si>
    <t>IL23-907</t>
  </si>
  <si>
    <t>IL23-911</t>
  </si>
  <si>
    <t>IL23-913</t>
  </si>
  <si>
    <t>IL23-923</t>
  </si>
  <si>
    <t>IL23-939</t>
  </si>
  <si>
    <t>IL23-943</t>
  </si>
  <si>
    <t>IL23-951</t>
  </si>
  <si>
    <t>IL23-957</t>
  </si>
  <si>
    <t>IL23-959</t>
  </si>
  <si>
    <t>IL23-963</t>
  </si>
  <si>
    <t>IL23-965</t>
  </si>
  <si>
    <t>IL23-971</t>
  </si>
  <si>
    <t>IL23-1037</t>
  </si>
  <si>
    <t>IL23-1115</t>
  </si>
  <si>
    <t>IL23-1129</t>
  </si>
  <si>
    <t>IL23-1163</t>
  </si>
  <si>
    <t>IL23-1165</t>
  </si>
  <si>
    <t>IL23-1206</t>
  </si>
  <si>
    <t>IL23-1209</t>
  </si>
  <si>
    <t>IL23-1225</t>
  </si>
  <si>
    <t>IL23-1228</t>
  </si>
  <si>
    <t>IL23-1236</t>
  </si>
  <si>
    <t>IL23-1259</t>
  </si>
  <si>
    <t>IL23-1348</t>
  </si>
  <si>
    <t>IL23-1358</t>
  </si>
  <si>
    <t>IL23-1364</t>
  </si>
  <si>
    <t>IL23-1409</t>
  </si>
  <si>
    <t>IL23-1410</t>
  </si>
  <si>
    <t>IL23-1413</t>
  </si>
  <si>
    <t>IL23-1414</t>
  </si>
  <si>
    <t>IL23-1421</t>
  </si>
  <si>
    <t>IL23-1422</t>
  </si>
  <si>
    <t>IL23-1423</t>
  </si>
  <si>
    <t>IL23-1424</t>
  </si>
  <si>
    <t>IL23-1431</t>
  </si>
  <si>
    <t>IL23-1432</t>
  </si>
  <si>
    <t>IL23-1450</t>
  </si>
  <si>
    <t>IL23-1459</t>
  </si>
  <si>
    <t>IL23-1462</t>
  </si>
  <si>
    <t>IL23-1531</t>
  </si>
  <si>
    <t>IL23-1547</t>
  </si>
  <si>
    <t>IL23-1556</t>
  </si>
  <si>
    <t>IL23-1608</t>
  </si>
  <si>
    <t>IL23-1610</t>
  </si>
  <si>
    <t>IL23-1613</t>
  </si>
  <si>
    <t>IL23-1614</t>
  </si>
  <si>
    <t>IL23-1617</t>
  </si>
  <si>
    <t>IL23-1619</t>
  </si>
  <si>
    <t>IL23-1621</t>
  </si>
  <si>
    <t>IL23-1623</t>
  </si>
  <si>
    <t>IL23-1628</t>
  </si>
  <si>
    <t>IL23-1631</t>
  </si>
  <si>
    <t>IL23-1632</t>
  </si>
  <si>
    <t>IL23-1638</t>
  </si>
  <si>
    <t>IL23-1644</t>
  </si>
  <si>
    <t>IL23-1650</t>
  </si>
  <si>
    <t>IL23-1651</t>
  </si>
  <si>
    <t>IL23-1653</t>
  </si>
  <si>
    <t>IL23-1655</t>
  </si>
  <si>
    <t>IL23-1657</t>
  </si>
  <si>
    <t>IL23-1660</t>
  </si>
  <si>
    <t>IL23-1663</t>
  </si>
  <si>
    <t>IL23-1666</t>
  </si>
  <si>
    <t>IL23-1668</t>
  </si>
  <si>
    <t>IL23-1669</t>
  </si>
  <si>
    <t>IL23-1753</t>
  </si>
  <si>
    <t>IL23-1764</t>
  </si>
  <si>
    <t>IL23-1775</t>
  </si>
  <si>
    <t>IL23-1806</t>
  </si>
  <si>
    <t>IL23-1815</t>
  </si>
  <si>
    <t>IL23-1819</t>
  </si>
  <si>
    <t>IL23-1842</t>
  </si>
  <si>
    <t>IL23-1847</t>
  </si>
  <si>
    <t>IL23-1859</t>
  </si>
  <si>
    <t>IL23-1947</t>
  </si>
  <si>
    <t>IL23-1959</t>
  </si>
  <si>
    <t>IL23-2010</t>
  </si>
  <si>
    <t>IL23-2021</t>
  </si>
  <si>
    <t>IL23-2034</t>
  </si>
  <si>
    <t>IL23-2134</t>
  </si>
  <si>
    <t>IL23-2154</t>
  </si>
  <si>
    <t>IL23-2235</t>
  </si>
  <si>
    <t>IL23-2246</t>
  </si>
  <si>
    <t>IL23-2253</t>
  </si>
  <si>
    <t>IL23-2371</t>
  </si>
  <si>
    <t>IL23-2443</t>
  </si>
  <si>
    <t>IL23-2458</t>
  </si>
  <si>
    <t>IL23-2554</t>
  </si>
  <si>
    <t>IL23-2625</t>
  </si>
  <si>
    <t>IL23-2751</t>
  </si>
  <si>
    <t>IL23-2843</t>
  </si>
  <si>
    <t>IL23-2942</t>
  </si>
  <si>
    <t>IL23-2954</t>
  </si>
  <si>
    <t>IL23-2956</t>
  </si>
  <si>
    <t>IL23-2963</t>
  </si>
  <si>
    <t>IL23-3228</t>
  </si>
  <si>
    <t>IL23-3312</t>
  </si>
  <si>
    <t>IL23-3335</t>
  </si>
  <si>
    <t>IL23-3337</t>
  </si>
  <si>
    <t>IL23-3434</t>
  </si>
  <si>
    <t>IL23-3443</t>
  </si>
  <si>
    <t>IL23-3468</t>
  </si>
  <si>
    <t>IL23-3517</t>
  </si>
  <si>
    <t>IL23-3545</t>
  </si>
  <si>
    <t>IL23-3549</t>
  </si>
  <si>
    <t>IL23-3565</t>
  </si>
  <si>
    <t>IL23-3572</t>
  </si>
  <si>
    <t>IL23-3576</t>
  </si>
  <si>
    <t>IL23-3621</t>
  </si>
  <si>
    <t>IL23-3627</t>
  </si>
  <si>
    <t>IL23-3635</t>
  </si>
  <si>
    <t>IL23-3645</t>
  </si>
  <si>
    <t>IL23-3655</t>
  </si>
  <si>
    <t>IL23-3661</t>
  </si>
  <si>
    <t>IL23-3669</t>
  </si>
  <si>
    <t>IL23-3673</t>
  </si>
  <si>
    <t>IL23-3675</t>
  </si>
  <si>
    <t>IL23-3710</t>
  </si>
  <si>
    <t>IL23-3730</t>
  </si>
  <si>
    <t>IL23-3731</t>
  </si>
  <si>
    <t>IL23-3738</t>
  </si>
  <si>
    <t>IL23-3751</t>
  </si>
  <si>
    <t>IL23-3754</t>
  </si>
  <si>
    <t>IL23-3759</t>
  </si>
  <si>
    <t>IL23-3823</t>
  </si>
  <si>
    <t>IL23-3826</t>
  </si>
  <si>
    <t>IL23-3827</t>
  </si>
  <si>
    <t>IL23-3829</t>
  </si>
  <si>
    <t>IL23-3830</t>
  </si>
  <si>
    <t>IL23-3838</t>
  </si>
  <si>
    <t>IL23-3842</t>
  </si>
  <si>
    <t>IL23-3848</t>
  </si>
  <si>
    <t>IL23-3857</t>
  </si>
  <si>
    <t>IL23-3874</t>
  </si>
  <si>
    <t>IL23-4037</t>
  </si>
  <si>
    <t>IL23-4039</t>
  </si>
  <si>
    <t>IL23-4049</t>
  </si>
  <si>
    <t>IL23-4063</t>
  </si>
  <si>
    <t>IL23-4079</t>
  </si>
  <si>
    <t>IL23-4118</t>
  </si>
  <si>
    <t>IL23-4144</t>
  </si>
  <si>
    <t>IL23-4243</t>
  </si>
  <si>
    <t>IL23-4252</t>
  </si>
  <si>
    <t>IL23-4253</t>
  </si>
  <si>
    <t>IL23-4259</t>
  </si>
  <si>
    <t>IL23-4274</t>
  </si>
  <si>
    <t>IL23-4423</t>
  </si>
  <si>
    <t>IL23-4444</t>
  </si>
  <si>
    <t>IL23-4469</t>
  </si>
  <si>
    <t>IL23-4542</t>
  </si>
  <si>
    <t>IL23-4543</t>
  </si>
  <si>
    <t>IL23-4546</t>
  </si>
  <si>
    <t>IL23-4547</t>
  </si>
  <si>
    <t>IL23-4554</t>
  </si>
  <si>
    <t>IL23-4555</t>
  </si>
  <si>
    <t>IL23-4572</t>
  </si>
  <si>
    <t>IL23-4575</t>
  </si>
  <si>
    <t>IL23-4718</t>
  </si>
  <si>
    <t>IL23-4721</t>
  </si>
  <si>
    <t>IL23-4722</t>
  </si>
  <si>
    <t>IL23-4746</t>
  </si>
  <si>
    <t>IL23-4835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</si>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</sst>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2" fillId="0" borderId="0"/>
    <xf numFmtId="0" fontId="6" fillId="7" borderId="0" applyNumberFormat="0" applyBorder="0" applyAlignment="0" applyProtection="0"/>
    <xf numFmtId="0" fontId="7" fillId="8" borderId="13" applyNumberFormat="0" applyAlignment="0" applyProtection="0"/>
  </cellStyleXfs>
  <cellXfs count="66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2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4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4" fillId="3" borderId="0" xfId="0" applyFont="1" applyFill="1"/>
    <xf numFmtId="0" fontId="0" fillId="2" borderId="7" xfId="0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quotePrefix="1"/>
    <xf numFmtId="0" fontId="2" fillId="0" borderId="0" xfId="3" applyAlignment="1">
      <alignment vertical="center"/>
    </xf>
    <xf numFmtId="0" fontId="5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left"/>
    </xf>
    <xf numFmtId="0" fontId="1" fillId="0" borderId="1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7" borderId="15" xfId="4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" fillId="6" borderId="0" xfId="0" quotePrefix="1" applyFont="1" applyFill="1" applyAlignment="1">
      <alignment horizontal="center" vertical="center" wrapText="1"/>
    </xf>
    <xf numFmtId="2" fontId="7" fillId="8" borderId="13" xfId="5" applyNumberFormat="1" applyAlignment="1">
      <alignment horizontal="center"/>
    </xf>
    <xf numFmtId="2" fontId="0" fillId="2" borderId="4" xfId="0" applyNumberFormat="1" applyFill="1" applyBorder="1" applyAlignment="1">
      <alignment horizontal="center"/>
    </xf>
    <xf numFmtId="9" fontId="0" fillId="0" borderId="0" xfId="0" applyNumberFormat="1" applyAlignment="1">
      <alignment horizontal="right" wrapText="1"/>
    </xf>
    <xf numFmtId="9" fontId="0" fillId="2" borderId="7" xfId="0" applyNumberFormat="1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4" fontId="4" fillId="3" borderId="0" xfId="0" applyNumberFormat="1" applyFont="1" applyFill="1" applyAlignment="1">
      <alignment horizontal="left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6">
    <cellStyle name="Bad" xfId="4" builtinId="27"/>
    <cellStyle name="Calculation" xfId="5" builtinId="22"/>
    <cellStyle name="Normal" xfId="0" builtinId="0"/>
    <cellStyle name="Normal 10 2" xfId="3" xr:uid="{00000000-0005-0000-0000-000004000000}"/>
    <cellStyle name="Normal 2" xfId="1" xr:uid="{00000000-0005-0000-0000-000005000000}"/>
    <cellStyle name="Normal 2 2" xfId="2" xr:uid="{00000000-0005-0000-0000-000006000000}"/>
  </cellStyles>
  <dxfs count="62"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rgb="FF7030A0"/>
      </font>
      <fill>
        <patternFill>
          <bgColor rgb="FFE6D7F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4" tint="0.79998168889431442"/>
        </patternFill>
      </fill>
    </dxf>
    <dxf>
      <font>
        <color theme="2"/>
      </font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rgb="FF7030A0"/>
      </font>
      <fill>
        <patternFill>
          <bgColor rgb="FFE6D7F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4" tint="0.79998168889431442"/>
        </patternFill>
      </fill>
    </dxf>
    <dxf>
      <font>
        <color theme="2"/>
      </font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BD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243"/>
  <sheetViews>
    <sheetView zoomScale="130" zoomScaleNormal="130" workbookViewId="0">
      <selection sqref="A1:E1"/>
    </sheetView>
  </sheetViews>
  <sheetFormatPr baseColWidth="10" defaultColWidth="9.1640625" defaultRowHeight="15" x14ac:dyDescent="0.2"/>
  <cols>
    <col min="1" max="1" width="9.1640625" customWidth="1"/>
    <col min="2" max="2" width="17.5" customWidth="1"/>
    <col min="3" max="3" width="12.33203125" bestFit="1" customWidth="1"/>
    <col min="4" max="4" width="11.6640625" bestFit="1" customWidth="1"/>
    <col min="5" max="5" width="24.5" bestFit="1" customWidth="1"/>
    <col min="6" max="6" width="9.6640625" hidden="1" customWidth="1"/>
    <col min="7" max="7" width="17.33203125" bestFit="1" customWidth="1"/>
    <col min="8" max="8" width="10.1640625" customWidth="1"/>
    <col min="9" max="9" width="6.6640625" customWidth="1"/>
    <col min="10" max="10" width="6.5" bestFit="1" customWidth="1"/>
    <col min="11" max="11" width="7.5" customWidth="1"/>
    <col min="12" max="12" width="9.6640625" customWidth="1"/>
    <col min="13" max="13" width="2" bestFit="1" customWidth="1"/>
    <col min="14" max="14" width="10.1640625" customWidth="1"/>
    <col min="15" max="15" width="6" customWidth="1"/>
    <col min="16" max="16" width="2" customWidth="1"/>
    <col min="17" max="17" width="9.6640625" bestFit="1" customWidth="1"/>
    <col min="18" max="18" width="2.5" customWidth="1"/>
  </cols>
  <sheetData>
    <row r="1" spans="1:18" ht="19" x14ac:dyDescent="0.25">
      <c r="A1" s="47" t="s">
        <v>267</v>
      </c>
      <c r="B1" s="47"/>
      <c r="C1" s="47"/>
      <c r="D1" s="47"/>
      <c r="E1" s="47"/>
      <c r="F1" s="27"/>
      <c r="G1" s="27"/>
    </row>
    <row r="2" spans="1:18" x14ac:dyDescent="0.2">
      <c r="D2" s="3"/>
    </row>
    <row r="3" spans="1:18" ht="16" x14ac:dyDescent="0.2">
      <c r="D3" s="4"/>
      <c r="E3" s="40" t="s">
        <v>259</v>
      </c>
      <c r="F3" s="22"/>
      <c r="G3" s="22"/>
      <c r="I3" s="48" t="s">
        <v>6</v>
      </c>
      <c r="J3" s="49"/>
      <c r="K3" s="49"/>
      <c r="L3" s="50"/>
      <c r="N3" s="48" t="s">
        <v>268</v>
      </c>
      <c r="O3" s="50"/>
      <c r="Q3" s="11" t="s">
        <v>269</v>
      </c>
      <c r="R3" s="10"/>
    </row>
    <row r="4" spans="1:18" ht="15" customHeight="1" x14ac:dyDescent="0.2">
      <c r="A4" s="6" t="s">
        <v>2</v>
      </c>
      <c r="B4" s="6" t="s">
        <v>5</v>
      </c>
      <c r="C4" s="7" t="s">
        <v>14</v>
      </c>
      <c r="D4" s="6" t="s">
        <v>3</v>
      </c>
      <c r="E4" s="28" t="s">
        <v>4</v>
      </c>
      <c r="F4" s="16" t="s">
        <v>17</v>
      </c>
      <c r="G4" s="31" t="s">
        <v>271</v>
      </c>
      <c r="I4" s="44">
        <v>0.6</v>
      </c>
      <c r="J4" s="12">
        <f>(I4/I5)*J5</f>
        <v>4.8</v>
      </c>
      <c r="K4" s="45" t="s">
        <v>1</v>
      </c>
      <c r="L4" s="46"/>
      <c r="N4" s="13">
        <f>AVERAGE(D5:D243)</f>
        <v>20.830125523012548</v>
      </c>
      <c r="O4" s="14" t="s">
        <v>9</v>
      </c>
      <c r="Q4" s="42">
        <f>AVERAGE('2025_Pea_Totals'!H3:H241)</f>
        <v>98.13389121338912</v>
      </c>
      <c r="R4" s="10"/>
    </row>
    <row r="5" spans="1:18" x14ac:dyDescent="0.2">
      <c r="A5" s="1">
        <v>1</v>
      </c>
      <c r="B5" s="29" t="s">
        <v>69</v>
      </c>
      <c r="C5" s="34" t="s">
        <v>15</v>
      </c>
      <c r="D5" s="39">
        <v>19.100000000000001</v>
      </c>
      <c r="E5" s="37">
        <f>IF('2025_Pea_Totals'!$C$1="Per Trial (g)",(SUM('2025_Pea_Totals'!C3:H3)*1.1),"Per Plot Selected in Totals")</f>
        <v>720.50000000000011</v>
      </c>
      <c r="F5" s="9" t="e">
        <f>ROUNDUP(#REF!*#REF!*1.1,0)</f>
        <v>#REF!</v>
      </c>
      <c r="G5" s="32">
        <v>1082.7</v>
      </c>
      <c r="H5" s="2"/>
      <c r="I5" s="43">
        <v>1</v>
      </c>
      <c r="J5" s="2">
        <v>8</v>
      </c>
      <c r="K5" s="51" t="s">
        <v>1</v>
      </c>
      <c r="L5" s="51"/>
      <c r="N5" s="52"/>
      <c r="O5" s="52"/>
      <c r="Q5" s="15"/>
      <c r="R5" s="10"/>
    </row>
    <row r="6" spans="1:18" x14ac:dyDescent="0.2">
      <c r="A6" s="1">
        <v>2</v>
      </c>
      <c r="B6" s="29" t="s">
        <v>70</v>
      </c>
      <c r="C6" s="34" t="s">
        <v>16</v>
      </c>
      <c r="D6" s="39">
        <v>21.1</v>
      </c>
      <c r="E6" s="37">
        <f>IF('2025_Pea_Totals'!$C$1="Per Trial (g)",(SUM('2025_Pea_Totals'!C4:H4)*1.1),"Per Plot Selected in Totals")</f>
        <v>781.00000000000011</v>
      </c>
      <c r="F6" s="9" t="e">
        <f>ROUNDUP(#REF!*#REF!*1.1,0)</f>
        <v>#REF!</v>
      </c>
      <c r="G6" s="32">
        <v>1161.5</v>
      </c>
      <c r="N6" s="4"/>
      <c r="O6" s="5"/>
      <c r="Q6" s="4"/>
      <c r="R6" s="4"/>
    </row>
    <row r="7" spans="1:18" x14ac:dyDescent="0.2">
      <c r="A7" s="1">
        <v>3</v>
      </c>
      <c r="B7" s="29" t="s">
        <v>71</v>
      </c>
      <c r="C7" s="35" t="s">
        <v>15</v>
      </c>
      <c r="D7" s="39">
        <v>20.2</v>
      </c>
      <c r="E7" s="37">
        <f>IF('2025_Pea_Totals'!$C$1="Per Trial (g)",(SUM('2025_Pea_Totals'!C5:H5)*1.1),"Per Plot Selected in Totals")</f>
        <v>753.50000000000011</v>
      </c>
      <c r="F7" s="9" t="e">
        <f>ROUNDUP(#REF!*#REF!*1.1,0)</f>
        <v>#REF!</v>
      </c>
      <c r="G7" s="32">
        <v>1066.3</v>
      </c>
      <c r="I7" s="48" t="s">
        <v>0</v>
      </c>
      <c r="J7" s="49"/>
      <c r="K7" s="49"/>
      <c r="L7" s="50"/>
      <c r="N7" s="48" t="s">
        <v>10</v>
      </c>
      <c r="O7" s="49"/>
      <c r="P7" s="49"/>
      <c r="Q7" s="50"/>
    </row>
    <row r="8" spans="1:18" x14ac:dyDescent="0.2">
      <c r="A8" s="1">
        <v>4</v>
      </c>
      <c r="B8" s="29" t="s">
        <v>72</v>
      </c>
      <c r="C8" s="34" t="s">
        <v>16</v>
      </c>
      <c r="D8" s="39">
        <v>21.2</v>
      </c>
      <c r="E8" s="37">
        <f>IF('2025_Pea_Totals'!$C$1="Per Trial (g)",(SUM('2025_Pea_Totals'!C6:H6)*1.1),"Per Plot Selected in Totals")</f>
        <v>786.50000000000011</v>
      </c>
      <c r="F8" s="9" t="e">
        <f>ROUNDUP(#REF!*#REF!*1.1,0)</f>
        <v>#REF!</v>
      </c>
      <c r="G8" s="32">
        <v>935.9</v>
      </c>
      <c r="I8" s="55" t="s">
        <v>260</v>
      </c>
      <c r="J8" s="56"/>
      <c r="K8" s="57"/>
      <c r="L8" s="9">
        <v>60</v>
      </c>
      <c r="N8" s="58" t="s">
        <v>11</v>
      </c>
      <c r="O8" s="59"/>
      <c r="P8" s="59"/>
      <c r="Q8" s="60"/>
    </row>
    <row r="9" spans="1:18" x14ac:dyDescent="0.2">
      <c r="A9" s="1">
        <v>5</v>
      </c>
      <c r="B9" s="29" t="s">
        <v>73</v>
      </c>
      <c r="C9" s="35" t="s">
        <v>16</v>
      </c>
      <c r="D9" s="39">
        <v>21.8</v>
      </c>
      <c r="E9" s="37">
        <f>IF('2025_Pea_Totals'!$C$1="Per Trial (g)",(SUM('2025_Pea_Totals'!C7:H7)*1.1),"Per Plot Selected in Totals")</f>
        <v>842.6</v>
      </c>
      <c r="F9" s="9" t="e">
        <f>ROUNDUP(#REF!*#REF!*1.1,0)</f>
        <v>#REF!</v>
      </c>
      <c r="G9" s="32">
        <v>903.4</v>
      </c>
      <c r="I9" s="55" t="s">
        <v>261</v>
      </c>
      <c r="J9" s="56"/>
      <c r="K9" s="57"/>
      <c r="L9" s="9">
        <v>60</v>
      </c>
      <c r="N9" s="58" t="s">
        <v>11</v>
      </c>
      <c r="O9" s="59"/>
      <c r="P9" s="59"/>
      <c r="Q9" s="60"/>
    </row>
    <row r="10" spans="1:18" x14ac:dyDescent="0.2">
      <c r="A10" s="1">
        <v>6</v>
      </c>
      <c r="B10" s="29" t="s">
        <v>74</v>
      </c>
      <c r="C10" s="35" t="s">
        <v>16</v>
      </c>
      <c r="D10" s="39">
        <v>17.100000000000001</v>
      </c>
      <c r="E10" s="37">
        <f>IF('2025_Pea_Totals'!$C$1="Per Trial (g)",(SUM('2025_Pea_Totals'!C8:H8)*1.1),"Per Plot Selected in Totals")</f>
        <v>654.5</v>
      </c>
      <c r="F10" s="9" t="e">
        <f>ROUNDUP(#REF!*#REF!*1.1,0)</f>
        <v>#REF!</v>
      </c>
      <c r="G10" s="32">
        <v>821.5</v>
      </c>
      <c r="I10" s="55" t="s">
        <v>262</v>
      </c>
      <c r="J10" s="56"/>
      <c r="K10" s="57"/>
      <c r="L10" s="9">
        <v>60</v>
      </c>
      <c r="N10" s="58" t="s">
        <v>11</v>
      </c>
      <c r="O10" s="59"/>
      <c r="P10" s="59"/>
      <c r="Q10" s="60"/>
    </row>
    <row r="11" spans="1:18" x14ac:dyDescent="0.2">
      <c r="A11" s="1">
        <v>7</v>
      </c>
      <c r="B11" s="29" t="s">
        <v>75</v>
      </c>
      <c r="C11" s="35" t="s">
        <v>16</v>
      </c>
      <c r="D11" s="39">
        <v>17.3</v>
      </c>
      <c r="E11" s="37">
        <f>IF('2025_Pea_Totals'!$C$1="Per Trial (g)",(SUM('2025_Pea_Totals'!C9:H9)*1.1),"Per Plot Selected in Totals")</f>
        <v>660</v>
      </c>
      <c r="F11" s="9" t="e">
        <f>ROUNDUP(#REF!*#REF!*1.1,0)</f>
        <v>#REF!</v>
      </c>
      <c r="G11" s="32">
        <v>762.8</v>
      </c>
      <c r="I11" s="53" t="s">
        <v>263</v>
      </c>
      <c r="J11" s="53"/>
      <c r="K11" s="53"/>
      <c r="L11" s="9">
        <v>60</v>
      </c>
      <c r="N11" s="58" t="s">
        <v>11</v>
      </c>
      <c r="O11" s="59"/>
      <c r="P11" s="59"/>
      <c r="Q11" s="60"/>
    </row>
    <row r="12" spans="1:18" x14ac:dyDescent="0.2">
      <c r="A12" s="1">
        <v>8</v>
      </c>
      <c r="B12" s="29" t="s">
        <v>76</v>
      </c>
      <c r="C12" s="35" t="s">
        <v>16</v>
      </c>
      <c r="D12" s="39">
        <v>20</v>
      </c>
      <c r="E12" s="37">
        <f>IF('2025_Pea_Totals'!$C$1="Per Trial (g)",(SUM('2025_Pea_Totals'!C10:H10)*1.1),"Per Plot Selected in Totals")</f>
        <v>849.2</v>
      </c>
      <c r="F12" s="9" t="e">
        <f>ROUNDUP(#REF!*#REF!*1.1,0)</f>
        <v>#REF!</v>
      </c>
      <c r="G12" s="32">
        <v>965.2</v>
      </c>
      <c r="I12" s="53" t="s">
        <v>264</v>
      </c>
      <c r="J12" s="53"/>
      <c r="K12" s="53"/>
      <c r="L12" s="9">
        <v>60</v>
      </c>
      <c r="N12" s="54" t="s">
        <v>11</v>
      </c>
      <c r="O12" s="54"/>
      <c r="P12" s="54"/>
      <c r="Q12" s="54"/>
    </row>
    <row r="13" spans="1:18" x14ac:dyDescent="0.2">
      <c r="A13" s="1">
        <v>9</v>
      </c>
      <c r="B13" s="29" t="s">
        <v>77</v>
      </c>
      <c r="C13" s="35" t="s">
        <v>16</v>
      </c>
      <c r="D13" s="39">
        <v>18</v>
      </c>
      <c r="E13" s="37">
        <f>IF('2025_Pea_Totals'!$C$1="Per Trial (g)",(SUM('2025_Pea_Totals'!C11:H11)*1.1),"Per Plot Selected in Totals")</f>
        <v>682</v>
      </c>
      <c r="F13" s="9" t="e">
        <f>ROUNDUP(#REF!*#REF!*1.1,0)</f>
        <v>#REF!</v>
      </c>
      <c r="G13" s="32">
        <v>823.3</v>
      </c>
    </row>
    <row r="14" spans="1:18" x14ac:dyDescent="0.2">
      <c r="A14" s="1">
        <v>10</v>
      </c>
      <c r="B14" s="29" t="s">
        <v>78</v>
      </c>
      <c r="C14" s="35" t="s">
        <v>16</v>
      </c>
      <c r="D14" s="39">
        <v>20</v>
      </c>
      <c r="E14" s="37">
        <f>IF('2025_Pea_Totals'!$C$1="Per Trial (g)",(SUM('2025_Pea_Totals'!C12:H12)*1.1),"Per Plot Selected in Totals")</f>
        <v>748.00000000000011</v>
      </c>
      <c r="F14" s="9" t="e">
        <f>ROUNDUP(#REF!*#REF!*1.1,0)</f>
        <v>#REF!</v>
      </c>
      <c r="G14" s="32">
        <v>942.4</v>
      </c>
    </row>
    <row r="15" spans="1:18" x14ac:dyDescent="0.2">
      <c r="A15" s="1">
        <v>11</v>
      </c>
      <c r="B15" s="29" t="s">
        <v>79</v>
      </c>
      <c r="C15" s="35" t="s">
        <v>16</v>
      </c>
      <c r="D15" s="39">
        <v>23</v>
      </c>
      <c r="E15" s="37">
        <f>IF('2025_Pea_Totals'!$C$1="Per Trial (g)",(SUM('2025_Pea_Totals'!C13:H13)*1.1),"Per Plot Selected in Totals")</f>
        <v>841.50000000000011</v>
      </c>
      <c r="F15" s="9" t="e">
        <f>ROUNDUP(#REF!*#REF!*1.1,0)</f>
        <v>#REF!</v>
      </c>
      <c r="G15" s="32">
        <v>1133.7</v>
      </c>
    </row>
    <row r="16" spans="1:18" x14ac:dyDescent="0.2">
      <c r="A16" s="1">
        <v>12</v>
      </c>
      <c r="B16" s="29" t="s">
        <v>80</v>
      </c>
      <c r="C16" s="35" t="s">
        <v>16</v>
      </c>
      <c r="D16" s="39">
        <v>20.6</v>
      </c>
      <c r="E16" s="37">
        <f>IF('2025_Pea_Totals'!$C$1="Per Trial (g)",(SUM('2025_Pea_Totals'!C14:H14)*1.1),"Per Plot Selected in Totals")</f>
        <v>764.50000000000011</v>
      </c>
      <c r="F16" s="9" t="e">
        <f>ROUNDUP(#REF!*#REF!*1.1,0)</f>
        <v>#REF!</v>
      </c>
      <c r="G16" s="32">
        <v>691.5</v>
      </c>
      <c r="I16" s="23"/>
    </row>
    <row r="17" spans="1:12" x14ac:dyDescent="0.2">
      <c r="A17" s="1">
        <v>13</v>
      </c>
      <c r="B17" s="29" t="s">
        <v>81</v>
      </c>
      <c r="C17" s="35" t="s">
        <v>16</v>
      </c>
      <c r="D17" s="39">
        <v>21.6</v>
      </c>
      <c r="E17" s="37">
        <f>IF('2025_Pea_Totals'!$C$1="Per Trial (g)",(SUM('2025_Pea_Totals'!C15:H15)*1.1),"Per Plot Selected in Totals")</f>
        <v>797.50000000000011</v>
      </c>
      <c r="F17" s="9" t="e">
        <f>ROUNDUP(#REF!*#REF!*1.1,0)</f>
        <v>#REF!</v>
      </c>
      <c r="G17" s="32">
        <v>792.6</v>
      </c>
      <c r="I17" s="23"/>
    </row>
    <row r="18" spans="1:12" x14ac:dyDescent="0.2">
      <c r="A18" s="1">
        <v>14</v>
      </c>
      <c r="B18" s="29" t="s">
        <v>82</v>
      </c>
      <c r="C18" s="35" t="s">
        <v>16</v>
      </c>
      <c r="D18" s="39">
        <v>21.2</v>
      </c>
      <c r="E18" s="37">
        <f>IF('2025_Pea_Totals'!$C$1="Per Trial (g)",(SUM('2025_Pea_Totals'!C16:H16)*1.1),"Per Plot Selected in Totals")</f>
        <v>786.50000000000011</v>
      </c>
      <c r="F18" s="9" t="e">
        <f>ROUNDUP(#REF!*#REF!*1.1,0)</f>
        <v>#REF!</v>
      </c>
      <c r="G18" s="32">
        <v>784.4</v>
      </c>
    </row>
    <row r="19" spans="1:12" x14ac:dyDescent="0.2">
      <c r="A19" s="1">
        <v>15</v>
      </c>
      <c r="B19" s="29" t="s">
        <v>83</v>
      </c>
      <c r="C19" s="35" t="s">
        <v>16</v>
      </c>
      <c r="D19" s="39">
        <v>18.8</v>
      </c>
      <c r="E19" s="37">
        <f>IF('2025_Pea_Totals'!$C$1="Per Trial (g)",(SUM('2025_Pea_Totals'!C17:H17)*1.1),"Per Plot Selected in Totals")</f>
        <v>709.50000000000011</v>
      </c>
      <c r="F19" s="9" t="e">
        <f>ROUNDUP(#REF!*#REF!*1.1,0)</f>
        <v>#REF!</v>
      </c>
      <c r="G19" s="32">
        <v>842.6</v>
      </c>
    </row>
    <row r="20" spans="1:12" x14ac:dyDescent="0.2">
      <c r="A20" s="1">
        <v>16</v>
      </c>
      <c r="B20" s="29" t="s">
        <v>84</v>
      </c>
      <c r="C20" s="35" t="s">
        <v>16</v>
      </c>
      <c r="D20" s="39">
        <v>14.8</v>
      </c>
      <c r="E20" s="37">
        <f>IF('2025_Pea_Totals'!$C$1="Per Trial (g)",(SUM('2025_Pea_Totals'!C18:H18)*1.1),"Per Plot Selected in Totals")</f>
        <v>583</v>
      </c>
      <c r="F20" s="9" t="e">
        <f>ROUNDUP(#REF!*#REF!*1.1,0)</f>
        <v>#REF!</v>
      </c>
      <c r="G20" s="32">
        <v>661.3</v>
      </c>
      <c r="K20" s="25"/>
      <c r="L20" s="24"/>
    </row>
    <row r="21" spans="1:12" x14ac:dyDescent="0.2">
      <c r="A21" s="1">
        <v>17</v>
      </c>
      <c r="B21" s="29" t="s">
        <v>85</v>
      </c>
      <c r="C21" s="35" t="s">
        <v>16</v>
      </c>
      <c r="D21" s="39">
        <v>19.8</v>
      </c>
      <c r="E21" s="37">
        <f>IF('2025_Pea_Totals'!$C$1="Per Trial (g)",(SUM('2025_Pea_Totals'!C19:H19)*1.1),"Per Plot Selected in Totals")</f>
        <v>742.50000000000011</v>
      </c>
      <c r="F21" s="9" t="e">
        <f>ROUNDUP(#REF!*#REF!*1.1,0)</f>
        <v>#REF!</v>
      </c>
      <c r="G21" s="32">
        <v>896.2</v>
      </c>
      <c r="K21" s="25"/>
      <c r="L21" s="24"/>
    </row>
    <row r="22" spans="1:12" x14ac:dyDescent="0.2">
      <c r="A22" s="1">
        <v>18</v>
      </c>
      <c r="B22" s="29" t="s">
        <v>86</v>
      </c>
      <c r="C22" s="35" t="s">
        <v>16</v>
      </c>
      <c r="D22" s="39">
        <v>19.2</v>
      </c>
      <c r="E22" s="37">
        <f>IF('2025_Pea_Totals'!$C$1="Per Trial (g)",(SUM('2025_Pea_Totals'!C20:H20)*1.1),"Per Plot Selected in Totals")</f>
        <v>720.50000000000011</v>
      </c>
      <c r="F22" s="9" t="e">
        <f>ROUNDUP(#REF!*#REF!*1.1,0)</f>
        <v>#REF!</v>
      </c>
      <c r="G22" s="32">
        <v>720.5</v>
      </c>
      <c r="K22" s="25"/>
      <c r="L22" s="24"/>
    </row>
    <row r="23" spans="1:12" x14ac:dyDescent="0.2">
      <c r="A23" s="1">
        <v>19</v>
      </c>
      <c r="B23" s="29" t="s">
        <v>87</v>
      </c>
      <c r="C23" s="35" t="s">
        <v>16</v>
      </c>
      <c r="D23" s="39">
        <v>19.600000000000001</v>
      </c>
      <c r="E23" s="37">
        <f>IF('2025_Pea_Totals'!$C$1="Per Trial (g)",(SUM('2025_Pea_Totals'!C21:H21)*1.1),"Per Plot Selected in Totals")</f>
        <v>766.7</v>
      </c>
      <c r="F23" s="9" t="e">
        <f>ROUNDUP(#REF!*#REF!*1.1,0)</f>
        <v>#REF!</v>
      </c>
      <c r="G23" s="32">
        <v>1023.7</v>
      </c>
      <c r="K23" s="25"/>
      <c r="L23" s="24"/>
    </row>
    <row r="24" spans="1:12" x14ac:dyDescent="0.2">
      <c r="A24" s="1">
        <v>20</v>
      </c>
      <c r="B24" s="29" t="s">
        <v>88</v>
      </c>
      <c r="C24" s="35" t="s">
        <v>16</v>
      </c>
      <c r="D24" s="39">
        <v>22.3</v>
      </c>
      <c r="E24" s="37">
        <f>IF('2025_Pea_Totals'!$C$1="Per Trial (g)",(SUM('2025_Pea_Totals'!C22:H22)*1.1),"Per Plot Selected in Totals")</f>
        <v>819.50000000000011</v>
      </c>
      <c r="F24" s="9" t="e">
        <f>ROUNDUP(#REF!*#REF!*1.1,0)</f>
        <v>#REF!</v>
      </c>
      <c r="G24" s="32">
        <v>938.4</v>
      </c>
      <c r="K24" s="25"/>
      <c r="L24" s="24"/>
    </row>
    <row r="25" spans="1:12" x14ac:dyDescent="0.2">
      <c r="A25" s="1">
        <v>21</v>
      </c>
      <c r="B25" s="29" t="s">
        <v>89</v>
      </c>
      <c r="C25" s="35" t="s">
        <v>16</v>
      </c>
      <c r="D25" s="39">
        <v>21.6</v>
      </c>
      <c r="E25" s="37">
        <f>IF('2025_Pea_Totals'!$C$1="Per Trial (g)",(SUM('2025_Pea_Totals'!C23:H23)*1.1),"Per Plot Selected in Totals")</f>
        <v>797.50000000000011</v>
      </c>
      <c r="F25" s="9" t="e">
        <f>ROUNDUP(#REF!*#REF!*1.1,0)</f>
        <v>#REF!</v>
      </c>
      <c r="G25" s="32">
        <v>1002.3</v>
      </c>
    </row>
    <row r="26" spans="1:12" x14ac:dyDescent="0.2">
      <c r="A26" s="1">
        <v>22</v>
      </c>
      <c r="B26" s="29" t="s">
        <v>90</v>
      </c>
      <c r="C26" s="35" t="s">
        <v>16</v>
      </c>
      <c r="D26" s="39">
        <v>21.7</v>
      </c>
      <c r="E26" s="37">
        <f>IF('2025_Pea_Totals'!$C$1="Per Trial (g)",(SUM('2025_Pea_Totals'!C24:H24)*1.1),"Per Plot Selected in Totals")</f>
        <v>797.50000000000011</v>
      </c>
      <c r="F26" s="9" t="e">
        <f>ROUNDUP(#REF!*#REF!*1.1,0)</f>
        <v>#REF!</v>
      </c>
      <c r="G26" s="32">
        <v>964.6</v>
      </c>
      <c r="K26" s="26"/>
      <c r="L26" s="24"/>
    </row>
    <row r="27" spans="1:12" x14ac:dyDescent="0.2">
      <c r="A27" s="1">
        <v>23</v>
      </c>
      <c r="B27" s="29" t="s">
        <v>91</v>
      </c>
      <c r="C27" s="35" t="s">
        <v>16</v>
      </c>
      <c r="D27" s="39">
        <v>22</v>
      </c>
      <c r="E27" s="37">
        <f>IF('2025_Pea_Totals'!$C$1="Per Trial (g)",(SUM('2025_Pea_Totals'!C25:H25)*1.1),"Per Plot Selected in Totals")</f>
        <v>859.1</v>
      </c>
      <c r="F27" s="9" t="e">
        <f>ROUNDUP(#REF!*#REF!*1.1,0)</f>
        <v>#REF!</v>
      </c>
      <c r="G27" s="32">
        <v>921.6</v>
      </c>
    </row>
    <row r="28" spans="1:12" x14ac:dyDescent="0.2">
      <c r="A28" s="1">
        <v>24</v>
      </c>
      <c r="B28" s="29" t="s">
        <v>92</v>
      </c>
      <c r="C28" s="35" t="s">
        <v>15</v>
      </c>
      <c r="D28" s="39">
        <v>20</v>
      </c>
      <c r="E28" s="37">
        <f>IF('2025_Pea_Totals'!$C$1="Per Trial (g)",(SUM('2025_Pea_Totals'!C26:H26)*1.1),"Per Plot Selected in Totals")</f>
        <v>748.00000000000011</v>
      </c>
      <c r="F28" s="9" t="e">
        <f>ROUNDUP(#REF!*#REF!*1.1,0)</f>
        <v>#REF!</v>
      </c>
      <c r="G28" s="32">
        <v>1205.7</v>
      </c>
    </row>
    <row r="29" spans="1:12" x14ac:dyDescent="0.2">
      <c r="A29" s="1">
        <v>25</v>
      </c>
      <c r="B29" s="29" t="s">
        <v>93</v>
      </c>
      <c r="C29" s="35" t="s">
        <v>16</v>
      </c>
      <c r="D29" s="39">
        <v>21.4</v>
      </c>
      <c r="E29" s="37">
        <f>IF('2025_Pea_Totals'!$C$1="Per Trial (g)",(SUM('2025_Pea_Totals'!C27:H27)*1.1),"Per Plot Selected in Totals")</f>
        <v>827.2</v>
      </c>
      <c r="F29" s="9" t="e">
        <f>ROUNDUP(#REF!*#REF!*1.1,0)</f>
        <v>#REF!</v>
      </c>
      <c r="G29" s="32">
        <v>1073.9000000000001</v>
      </c>
    </row>
    <row r="30" spans="1:12" x14ac:dyDescent="0.2">
      <c r="A30" s="1">
        <v>26</v>
      </c>
      <c r="B30" s="29" t="s">
        <v>94</v>
      </c>
      <c r="C30" s="35" t="s">
        <v>16</v>
      </c>
      <c r="D30" s="39">
        <v>18.399999999999999</v>
      </c>
      <c r="E30" s="37">
        <f>IF('2025_Pea_Totals'!$C$1="Per Trial (g)",(SUM('2025_Pea_Totals'!C28:H28)*1.1),"Per Plot Selected in Totals")</f>
        <v>728.2</v>
      </c>
      <c r="F30" s="9" t="e">
        <f>ROUNDUP(#REF!*#REF!*1.1,0)</f>
        <v>#REF!</v>
      </c>
      <c r="G30" s="32">
        <v>721.1</v>
      </c>
    </row>
    <row r="31" spans="1:12" x14ac:dyDescent="0.2">
      <c r="A31" s="1">
        <v>27</v>
      </c>
      <c r="B31" s="29" t="s">
        <v>95</v>
      </c>
      <c r="C31" s="35" t="s">
        <v>15</v>
      </c>
      <c r="D31" s="39">
        <v>17</v>
      </c>
      <c r="E31" s="37">
        <f>IF('2025_Pea_Totals'!$C$1="Per Trial (g)",(SUM('2025_Pea_Totals'!C29:H29)*1.1),"Per Plot Selected in Totals")</f>
        <v>679.80000000000007</v>
      </c>
      <c r="F31" s="9" t="e">
        <f>ROUNDUP(#REF!*#REF!*1.1,0)</f>
        <v>#REF!</v>
      </c>
      <c r="G31" s="32">
        <v>687.7</v>
      </c>
    </row>
    <row r="32" spans="1:12" x14ac:dyDescent="0.2">
      <c r="A32" s="1">
        <v>28</v>
      </c>
      <c r="B32" s="29" t="s">
        <v>96</v>
      </c>
      <c r="C32" s="35" t="s">
        <v>15</v>
      </c>
      <c r="D32" s="39">
        <v>22.4</v>
      </c>
      <c r="E32" s="37">
        <f>IF('2025_Pea_Totals'!$C$1="Per Trial (g)",(SUM('2025_Pea_Totals'!C30:H30)*1.1),"Per Plot Selected in Totals")</f>
        <v>825.00000000000011</v>
      </c>
      <c r="F32" s="9" t="e">
        <f>ROUNDUP(#REF!*#REF!*1.1,0)</f>
        <v>#REF!</v>
      </c>
      <c r="G32" s="32">
        <v>750.9</v>
      </c>
    </row>
    <row r="33" spans="1:7" x14ac:dyDescent="0.2">
      <c r="A33" s="1">
        <v>29</v>
      </c>
      <c r="B33" s="29" t="s">
        <v>97</v>
      </c>
      <c r="C33" s="35" t="s">
        <v>16</v>
      </c>
      <c r="D33" s="39">
        <v>21.8</v>
      </c>
      <c r="E33" s="37">
        <f>IF('2025_Pea_Totals'!$C$1="Per Trial (g)",(SUM('2025_Pea_Totals'!C31:H31)*1.1),"Per Plot Selected in Totals")</f>
        <v>803.00000000000011</v>
      </c>
      <c r="F33" s="9" t="e">
        <f>ROUNDUP(#REF!*#REF!*1.1,0)</f>
        <v>#REF!</v>
      </c>
      <c r="G33" s="32">
        <v>477.3</v>
      </c>
    </row>
    <row r="34" spans="1:7" x14ac:dyDescent="0.2">
      <c r="A34" s="1">
        <v>30</v>
      </c>
      <c r="B34" s="29" t="s">
        <v>98</v>
      </c>
      <c r="C34" s="35" t="s">
        <v>16</v>
      </c>
      <c r="D34" s="39">
        <v>19.2</v>
      </c>
      <c r="E34" s="37">
        <f>IF('2025_Pea_Totals'!$C$1="Per Trial (g)",(SUM('2025_Pea_Totals'!C32:H32)*1.1),"Per Plot Selected in Totals")</f>
        <v>720.50000000000011</v>
      </c>
      <c r="F34" s="9" t="e">
        <f>ROUNDUP(#REF!*#REF!*1.1,0)</f>
        <v>#REF!</v>
      </c>
      <c r="G34" s="32">
        <v>667.2</v>
      </c>
    </row>
    <row r="35" spans="1:7" x14ac:dyDescent="0.2">
      <c r="A35" s="1">
        <v>31</v>
      </c>
      <c r="B35" s="29" t="s">
        <v>99</v>
      </c>
      <c r="C35" s="35" t="s">
        <v>15</v>
      </c>
      <c r="D35" s="39">
        <v>21.4</v>
      </c>
      <c r="E35" s="37">
        <f>IF('2025_Pea_Totals'!$C$1="Per Trial (g)",(SUM('2025_Pea_Totals'!C33:H33)*1.1),"Per Plot Selected in Totals")</f>
        <v>792.00000000000011</v>
      </c>
      <c r="F35" s="9" t="e">
        <f>ROUNDUP(#REF!*#REF!*1.1,0)</f>
        <v>#REF!</v>
      </c>
      <c r="G35" s="32">
        <v>691.9</v>
      </c>
    </row>
    <row r="36" spans="1:7" x14ac:dyDescent="0.2">
      <c r="A36" s="1">
        <v>32</v>
      </c>
      <c r="B36" s="29" t="s">
        <v>100</v>
      </c>
      <c r="C36" s="35" t="s">
        <v>15</v>
      </c>
      <c r="D36" s="39">
        <v>21.8</v>
      </c>
      <c r="E36" s="37">
        <f>IF('2025_Pea_Totals'!$C$1="Per Trial (g)",(SUM('2025_Pea_Totals'!C34:H34)*1.1),"Per Plot Selected in Totals")</f>
        <v>803.00000000000011</v>
      </c>
      <c r="F36" s="9" t="e">
        <f>ROUNDUP(#REF!*#REF!*1.1,0)</f>
        <v>#REF!</v>
      </c>
      <c r="G36" s="32">
        <v>733.1</v>
      </c>
    </row>
    <row r="37" spans="1:7" x14ac:dyDescent="0.2">
      <c r="A37" s="1">
        <v>33</v>
      </c>
      <c r="B37" s="29" t="s">
        <v>101</v>
      </c>
      <c r="C37" s="35" t="s">
        <v>15</v>
      </c>
      <c r="D37" s="39">
        <v>20.6</v>
      </c>
      <c r="E37" s="37">
        <f>IF('2025_Pea_Totals'!$C$1="Per Trial (g)",(SUM('2025_Pea_Totals'!C35:H35)*1.1),"Per Plot Selected in Totals")</f>
        <v>764.50000000000011</v>
      </c>
      <c r="F37" s="9" t="e">
        <f>ROUNDUP(#REF!*#REF!*1.1,0)</f>
        <v>#REF!</v>
      </c>
      <c r="G37" s="32">
        <v>728.6</v>
      </c>
    </row>
    <row r="38" spans="1:7" x14ac:dyDescent="0.2">
      <c r="A38" s="1">
        <v>34</v>
      </c>
      <c r="B38" s="29" t="s">
        <v>102</v>
      </c>
      <c r="C38" s="35" t="s">
        <v>15</v>
      </c>
      <c r="D38" s="39">
        <v>19</v>
      </c>
      <c r="E38" s="37">
        <f>IF('2025_Pea_Totals'!$C$1="Per Trial (g)",(SUM('2025_Pea_Totals'!C36:H36)*1.1),"Per Plot Selected in Totals")</f>
        <v>782.1</v>
      </c>
      <c r="F38" s="9" t="e">
        <f>ROUNDUP(#REF!*#REF!*1.1,0)</f>
        <v>#REF!</v>
      </c>
      <c r="G38" s="32">
        <v>918.1</v>
      </c>
    </row>
    <row r="39" spans="1:7" x14ac:dyDescent="0.2">
      <c r="A39" s="1">
        <v>35</v>
      </c>
      <c r="B39" s="29" t="s">
        <v>103</v>
      </c>
      <c r="C39" s="35" t="s">
        <v>15</v>
      </c>
      <c r="D39" s="39">
        <v>20.6</v>
      </c>
      <c r="E39" s="37">
        <f>IF('2025_Pea_Totals'!$C$1="Per Trial (g)",(SUM('2025_Pea_Totals'!C37:H37)*1.1),"Per Plot Selected in Totals")</f>
        <v>764.50000000000011</v>
      </c>
      <c r="F39" s="9" t="e">
        <f>ROUNDUP(#REF!*#REF!*1.1,0)</f>
        <v>#REF!</v>
      </c>
      <c r="G39" s="32">
        <v>826.5</v>
      </c>
    </row>
    <row r="40" spans="1:7" x14ac:dyDescent="0.2">
      <c r="A40" s="1">
        <v>36</v>
      </c>
      <c r="B40" s="29" t="s">
        <v>104</v>
      </c>
      <c r="C40" s="35" t="s">
        <v>15</v>
      </c>
      <c r="D40" s="39">
        <v>23.8</v>
      </c>
      <c r="E40" s="37">
        <f>IF('2025_Pea_Totals'!$C$1="Per Trial (g)",(SUM('2025_Pea_Totals'!C38:H38)*1.1),"Per Plot Selected in Totals")</f>
        <v>869.00000000000011</v>
      </c>
      <c r="F40" s="9" t="e">
        <f>ROUNDUP(#REF!*#REF!*1.1,0)</f>
        <v>#REF!</v>
      </c>
      <c r="G40" s="32">
        <v>1107.5</v>
      </c>
    </row>
    <row r="41" spans="1:7" x14ac:dyDescent="0.2">
      <c r="A41" s="1">
        <v>37</v>
      </c>
      <c r="B41" s="29" t="s">
        <v>105</v>
      </c>
      <c r="C41" s="35" t="s">
        <v>15</v>
      </c>
      <c r="D41" s="39">
        <v>22</v>
      </c>
      <c r="E41" s="37">
        <f>IF('2025_Pea_Totals'!$C$1="Per Trial (g)",(SUM('2025_Pea_Totals'!C39:H39)*1.1),"Per Plot Selected in Totals")</f>
        <v>848.1</v>
      </c>
      <c r="F41" s="9" t="e">
        <f>ROUNDUP(#REF!*#REF!*1.1,0)</f>
        <v>#REF!</v>
      </c>
      <c r="G41" s="32">
        <v>722.2</v>
      </c>
    </row>
    <row r="42" spans="1:7" x14ac:dyDescent="0.2">
      <c r="A42" s="1">
        <v>38</v>
      </c>
      <c r="B42" s="29" t="s">
        <v>106</v>
      </c>
      <c r="C42" s="35" t="s">
        <v>15</v>
      </c>
      <c r="D42" s="39">
        <v>23</v>
      </c>
      <c r="E42" s="37">
        <f>IF('2025_Pea_Totals'!$C$1="Per Trial (g)",(SUM('2025_Pea_Totals'!C40:H40)*1.1),"Per Plot Selected in Totals")</f>
        <v>841.50000000000011</v>
      </c>
      <c r="F42" s="9" t="e">
        <f>ROUNDUP(#REF!*#REF!*1.1,0)</f>
        <v>#REF!</v>
      </c>
      <c r="G42" s="32">
        <v>962.4</v>
      </c>
    </row>
    <row r="43" spans="1:7" x14ac:dyDescent="0.2">
      <c r="A43" s="1">
        <v>39</v>
      </c>
      <c r="B43" s="29" t="s">
        <v>107</v>
      </c>
      <c r="C43" s="35" t="s">
        <v>15</v>
      </c>
      <c r="D43" s="39">
        <v>24.8</v>
      </c>
      <c r="E43" s="37">
        <f>IF('2025_Pea_Totals'!$C$1="Per Trial (g)",(SUM('2025_Pea_Totals'!C41:H41)*1.1),"Per Plot Selected in Totals")</f>
        <v>896.50000000000011</v>
      </c>
      <c r="F43" s="9" t="e">
        <f>ROUNDUP(#REF!*#REF!*1.1,0)</f>
        <v>#REF!</v>
      </c>
      <c r="G43" s="32">
        <v>1179.5</v>
      </c>
    </row>
    <row r="44" spans="1:7" x14ac:dyDescent="0.2">
      <c r="A44" s="1">
        <v>40</v>
      </c>
      <c r="B44" s="29" t="s">
        <v>108</v>
      </c>
      <c r="C44" s="35" t="s">
        <v>15</v>
      </c>
      <c r="D44" s="39">
        <v>22.3</v>
      </c>
      <c r="E44" s="37">
        <f>IF('2025_Pea_Totals'!$C$1="Per Trial (g)",(SUM('2025_Pea_Totals'!C42:H42)*1.1),"Per Plot Selected in Totals")</f>
        <v>819.50000000000011</v>
      </c>
      <c r="F44" s="9" t="e">
        <f>ROUNDUP(#REF!*#REF!*1.1,0)</f>
        <v>#REF!</v>
      </c>
      <c r="G44" s="32">
        <v>879.6</v>
      </c>
    </row>
    <row r="45" spans="1:7" x14ac:dyDescent="0.2">
      <c r="A45" s="1">
        <v>41</v>
      </c>
      <c r="B45" s="29" t="s">
        <v>109</v>
      </c>
      <c r="C45" s="35" t="s">
        <v>15</v>
      </c>
      <c r="D45" s="39">
        <v>21</v>
      </c>
      <c r="E45" s="37">
        <f>IF('2025_Pea_Totals'!$C$1="Per Trial (g)",(SUM('2025_Pea_Totals'!C43:H43)*1.1),"Per Plot Selected in Totals")</f>
        <v>800.80000000000007</v>
      </c>
      <c r="F45" s="9" t="e">
        <f>ROUNDUP(#REF!*#REF!*1.1,0)</f>
        <v>#REF!</v>
      </c>
      <c r="G45" s="32">
        <v>970.4</v>
      </c>
    </row>
    <row r="46" spans="1:7" x14ac:dyDescent="0.2">
      <c r="A46" s="1">
        <v>42</v>
      </c>
      <c r="B46" s="29" t="s">
        <v>110</v>
      </c>
      <c r="C46" s="35" t="s">
        <v>15</v>
      </c>
      <c r="D46" s="39">
        <v>21.2</v>
      </c>
      <c r="E46" s="37">
        <f>IF('2025_Pea_Totals'!$C$1="Per Trial (g)",(SUM('2025_Pea_Totals'!C44:H44)*1.1),"Per Plot Selected in Totals")</f>
        <v>786.50000000000011</v>
      </c>
      <c r="F46" s="9" t="e">
        <f>ROUNDUP(#REF!*#REF!*1.1,0)</f>
        <v>#REF!</v>
      </c>
      <c r="G46" s="32">
        <v>798.8</v>
      </c>
    </row>
    <row r="47" spans="1:7" x14ac:dyDescent="0.2">
      <c r="A47" s="1">
        <v>43</v>
      </c>
      <c r="B47" s="29" t="s">
        <v>111</v>
      </c>
      <c r="C47" s="35" t="s">
        <v>15</v>
      </c>
      <c r="D47" s="39">
        <v>20.8</v>
      </c>
      <c r="E47" s="37">
        <f>IF('2025_Pea_Totals'!$C$1="Per Trial (g)",(SUM('2025_Pea_Totals'!C45:H45)*1.1),"Per Plot Selected in Totals")</f>
        <v>770.00000000000011</v>
      </c>
      <c r="F47" s="9" t="e">
        <f>ROUNDUP(#REF!*#REF!*1.1,0)</f>
        <v>#REF!</v>
      </c>
      <c r="G47" s="32">
        <v>1632.1</v>
      </c>
    </row>
    <row r="48" spans="1:7" x14ac:dyDescent="0.2">
      <c r="A48" s="1">
        <v>44</v>
      </c>
      <c r="B48" s="29" t="s">
        <v>112</v>
      </c>
      <c r="C48" s="35" t="s">
        <v>15</v>
      </c>
      <c r="D48" s="39">
        <v>21.4</v>
      </c>
      <c r="E48" s="38">
        <f>IF('2025_Pea_Totals'!$C$1="Per Trial (g)",(SUM('2025_Pea_Totals'!C46:H46)*1.1),"Per Plot Selected in Totals")</f>
        <v>792.00000000000011</v>
      </c>
      <c r="F48" s="33" t="e">
        <f>ROUNDUP(#REF!*#REF!*1.1,0)</f>
        <v>#REF!</v>
      </c>
      <c r="G48" s="32">
        <v>1257</v>
      </c>
    </row>
    <row r="49" spans="1:7" x14ac:dyDescent="0.2">
      <c r="A49" s="1">
        <v>45</v>
      </c>
      <c r="B49" s="29" t="s">
        <v>113</v>
      </c>
      <c r="C49" s="35" t="s">
        <v>15</v>
      </c>
      <c r="D49" s="39">
        <v>19.7</v>
      </c>
      <c r="E49" s="38">
        <f>IF('2025_Pea_Totals'!$C$1="Per Trial (g)",(SUM('2025_Pea_Totals'!C47:H47)*1.1),"Per Plot Selected in Totals")</f>
        <v>737.00000000000011</v>
      </c>
      <c r="F49" s="33" t="e">
        <f>ROUNDUP(#REF!*#REF!*1.1,0)</f>
        <v>#REF!</v>
      </c>
      <c r="G49" s="32">
        <v>896.7</v>
      </c>
    </row>
    <row r="50" spans="1:7" x14ac:dyDescent="0.2">
      <c r="A50" s="1">
        <v>46</v>
      </c>
      <c r="B50" s="29" t="s">
        <v>114</v>
      </c>
      <c r="C50" s="35" t="s">
        <v>15</v>
      </c>
      <c r="D50" s="39">
        <v>20.399999999999999</v>
      </c>
      <c r="E50" s="38">
        <f>IF('2025_Pea_Totals'!$C$1="Per Trial (g)",(SUM('2025_Pea_Totals'!C48:H48)*1.1),"Per Plot Selected in Totals")</f>
        <v>759.00000000000011</v>
      </c>
      <c r="F50" s="33" t="e">
        <f>ROUNDUP(#REF!*#REF!*1.1,0)</f>
        <v>#REF!</v>
      </c>
      <c r="G50" s="32">
        <v>1035.3</v>
      </c>
    </row>
    <row r="51" spans="1:7" x14ac:dyDescent="0.2">
      <c r="A51" s="1">
        <v>47</v>
      </c>
      <c r="B51" s="29" t="s">
        <v>115</v>
      </c>
      <c r="C51" s="35" t="s">
        <v>15</v>
      </c>
      <c r="D51" s="39">
        <v>18.5</v>
      </c>
      <c r="E51" s="38">
        <f>IF('2025_Pea_Totals'!$C$1="Per Trial (g)",(SUM('2025_Pea_Totals'!C49:H49)*1.1),"Per Plot Selected in Totals")</f>
        <v>698.5</v>
      </c>
      <c r="F51" s="33" t="e">
        <f>ROUNDUP(#REF!*#REF!*1.1,0)</f>
        <v>#REF!</v>
      </c>
      <c r="G51" s="32">
        <v>879.2</v>
      </c>
    </row>
    <row r="52" spans="1:7" x14ac:dyDescent="0.2">
      <c r="A52" s="1">
        <v>48</v>
      </c>
      <c r="B52" s="29" t="s">
        <v>116</v>
      </c>
      <c r="C52" s="35" t="s">
        <v>16</v>
      </c>
      <c r="D52" s="39">
        <v>17.8</v>
      </c>
      <c r="E52" s="38">
        <f>IF('2025_Pea_Totals'!$C$1="Per Trial (g)",(SUM('2025_Pea_Totals'!C50:H50)*1.1),"Per Plot Selected in Totals")</f>
        <v>693</v>
      </c>
      <c r="F52" s="33" t="e">
        <f>ROUNDUP(#REF!*#REF!*1.1,0)</f>
        <v>#REF!</v>
      </c>
      <c r="G52" s="32">
        <v>1059.4000000000001</v>
      </c>
    </row>
    <row r="53" spans="1:7" x14ac:dyDescent="0.2">
      <c r="A53" s="1">
        <v>49</v>
      </c>
      <c r="B53" s="29" t="s">
        <v>117</v>
      </c>
      <c r="C53" s="35" t="s">
        <v>16</v>
      </c>
      <c r="D53" s="39">
        <v>21</v>
      </c>
      <c r="E53" s="37">
        <f>IF('2025_Pea_Totals'!$C$1="Per Trial (g)",(SUM('2025_Pea_Totals'!C51:H51)*1.1),"Per Plot Selected in Totals")</f>
        <v>775.50000000000011</v>
      </c>
      <c r="F53" s="9" t="e">
        <f>ROUNDUP(#REF!*#REF!*1.1,0)</f>
        <v>#REF!</v>
      </c>
      <c r="G53" s="32">
        <v>926.1</v>
      </c>
    </row>
    <row r="54" spans="1:7" x14ac:dyDescent="0.2">
      <c r="A54" s="1">
        <v>50</v>
      </c>
      <c r="B54" s="29" t="s">
        <v>118</v>
      </c>
      <c r="C54" s="34" t="s">
        <v>15</v>
      </c>
      <c r="D54" s="39">
        <v>19.399999999999999</v>
      </c>
      <c r="E54" s="37">
        <f>IF('2025_Pea_Totals'!$C$1="Per Trial (g)",(SUM('2025_Pea_Totals'!C52:H52)*1.1),"Per Plot Selected in Totals")</f>
        <v>726.00000000000011</v>
      </c>
      <c r="F54" s="9" t="e">
        <f>ROUNDUP(#REF!*#REF!*1.1,0)</f>
        <v>#REF!</v>
      </c>
      <c r="G54" s="32">
        <v>918.4</v>
      </c>
    </row>
    <row r="55" spans="1:7" x14ac:dyDescent="0.2">
      <c r="A55" s="1">
        <v>51</v>
      </c>
      <c r="B55" s="29" t="s">
        <v>119</v>
      </c>
      <c r="C55" s="34" t="s">
        <v>15</v>
      </c>
      <c r="D55" s="39">
        <v>18.7</v>
      </c>
      <c r="E55" s="37">
        <f>IF('2025_Pea_Totals'!$C$1="Per Trial (g)",(SUM('2025_Pea_Totals'!C53:H53)*1.1),"Per Plot Selected in Totals")</f>
        <v>704</v>
      </c>
      <c r="F55" s="9" t="e">
        <f>ROUNDUP(#REF!*#REF!*1.1,0)</f>
        <v>#REF!</v>
      </c>
      <c r="G55" s="32">
        <v>1005</v>
      </c>
    </row>
    <row r="56" spans="1:7" x14ac:dyDescent="0.2">
      <c r="A56" s="1">
        <v>52</v>
      </c>
      <c r="B56" s="29" t="s">
        <v>120</v>
      </c>
      <c r="C56" s="34" t="s">
        <v>15</v>
      </c>
      <c r="D56" s="39">
        <v>19</v>
      </c>
      <c r="E56" s="37">
        <f>IF('2025_Pea_Totals'!$C$1="Per Trial (g)",(SUM('2025_Pea_Totals'!C54:H54)*1.1),"Per Plot Selected in Totals")</f>
        <v>715.00000000000011</v>
      </c>
      <c r="F56" s="9" t="e">
        <f>ROUNDUP(#REF!*#REF!*1.1,0)</f>
        <v>#REF!</v>
      </c>
      <c r="G56" s="32">
        <v>1192.5</v>
      </c>
    </row>
    <row r="57" spans="1:7" x14ac:dyDescent="0.2">
      <c r="A57" s="1">
        <v>53</v>
      </c>
      <c r="B57" s="29" t="s">
        <v>121</v>
      </c>
      <c r="C57" s="34" t="s">
        <v>15</v>
      </c>
      <c r="D57" s="39">
        <v>20.5</v>
      </c>
      <c r="E57" s="37">
        <f>IF('2025_Pea_Totals'!$C$1="Per Trial (g)",(SUM('2025_Pea_Totals'!C55:H55)*1.1),"Per Plot Selected in Totals")</f>
        <v>764.50000000000011</v>
      </c>
      <c r="F57" s="9" t="e">
        <f>ROUNDUP(#REF!*#REF!*1.1,0)</f>
        <v>#REF!</v>
      </c>
      <c r="G57" s="32">
        <v>1041.5</v>
      </c>
    </row>
    <row r="58" spans="1:7" x14ac:dyDescent="0.2">
      <c r="A58" s="1">
        <v>54</v>
      </c>
      <c r="B58" s="29" t="s">
        <v>122</v>
      </c>
      <c r="C58" s="34" t="s">
        <v>15</v>
      </c>
      <c r="D58" s="39">
        <v>18.399999999999999</v>
      </c>
      <c r="E58" s="37">
        <f>IF('2025_Pea_Totals'!$C$1="Per Trial (g)",(SUM('2025_Pea_Totals'!C56:H56)*1.1),"Per Plot Selected in Totals")</f>
        <v>693</v>
      </c>
      <c r="F58" s="9" t="e">
        <f>ROUNDUP(#REF!*#REF!*1.1,0)</f>
        <v>#REF!</v>
      </c>
      <c r="G58" s="32">
        <v>1107.5999999999999</v>
      </c>
    </row>
    <row r="59" spans="1:7" x14ac:dyDescent="0.2">
      <c r="A59" s="1">
        <v>55</v>
      </c>
      <c r="B59" s="29" t="s">
        <v>123</v>
      </c>
      <c r="C59" s="34" t="s">
        <v>15</v>
      </c>
      <c r="D59" s="39">
        <v>20.8</v>
      </c>
      <c r="E59" s="37">
        <f>IF('2025_Pea_Totals'!$C$1="Per Trial (g)",(SUM('2025_Pea_Totals'!C57:H57)*1.1),"Per Plot Selected in Totals")</f>
        <v>770.00000000000011</v>
      </c>
      <c r="F59" s="9" t="e">
        <f>ROUNDUP(#REF!*#REF!*1.1,0)</f>
        <v>#REF!</v>
      </c>
      <c r="G59" s="32">
        <v>1186.3</v>
      </c>
    </row>
    <row r="60" spans="1:7" x14ac:dyDescent="0.2">
      <c r="A60" s="1">
        <v>56</v>
      </c>
      <c r="B60" s="29" t="s">
        <v>124</v>
      </c>
      <c r="C60" s="34" t="s">
        <v>15</v>
      </c>
      <c r="D60" s="39">
        <v>17.899999999999999</v>
      </c>
      <c r="E60" s="37">
        <f>IF('2025_Pea_Totals'!$C$1="Per Trial (g)",(SUM('2025_Pea_Totals'!C58:H58)*1.1),"Per Plot Selected in Totals")</f>
        <v>682</v>
      </c>
      <c r="F60" s="9" t="e">
        <f>ROUNDUP(#REF!*#REF!*1.1,0)</f>
        <v>#REF!</v>
      </c>
      <c r="G60" s="32">
        <v>969.7</v>
      </c>
    </row>
    <row r="61" spans="1:7" x14ac:dyDescent="0.2">
      <c r="A61" s="1">
        <v>57</v>
      </c>
      <c r="B61" s="29" t="s">
        <v>125</v>
      </c>
      <c r="C61" s="34" t="s">
        <v>15</v>
      </c>
      <c r="D61" s="39">
        <v>17.8</v>
      </c>
      <c r="E61" s="37">
        <f>IF('2025_Pea_Totals'!$C$1="Per Trial (g)",(SUM('2025_Pea_Totals'!C59:H59)*1.1),"Per Plot Selected in Totals")</f>
        <v>676.5</v>
      </c>
      <c r="F61" s="9" t="e">
        <f>ROUNDUP(#REF!*#REF!*1.1,0)</f>
        <v>#REF!</v>
      </c>
      <c r="G61" s="32">
        <v>969.6</v>
      </c>
    </row>
    <row r="62" spans="1:7" x14ac:dyDescent="0.2">
      <c r="A62" s="1">
        <v>58</v>
      </c>
      <c r="B62" s="29" t="s">
        <v>126</v>
      </c>
      <c r="C62" s="34" t="s">
        <v>15</v>
      </c>
      <c r="D62" s="39">
        <v>20.6</v>
      </c>
      <c r="E62" s="37">
        <f>IF('2025_Pea_Totals'!$C$1="Per Trial (g)",(SUM('2025_Pea_Totals'!C60:H60)*1.1),"Per Plot Selected in Totals")</f>
        <v>785.40000000000009</v>
      </c>
      <c r="F62" s="9" t="e">
        <f>ROUNDUP(#REF!*#REF!*1.1,0)</f>
        <v>#REF!</v>
      </c>
      <c r="G62" s="32">
        <v>1057.7</v>
      </c>
    </row>
    <row r="63" spans="1:7" x14ac:dyDescent="0.2">
      <c r="A63" s="1">
        <v>59</v>
      </c>
      <c r="B63" s="29" t="s">
        <v>127</v>
      </c>
      <c r="C63" s="34" t="s">
        <v>15</v>
      </c>
      <c r="D63" s="39">
        <v>18.600000000000001</v>
      </c>
      <c r="E63" s="37">
        <f>IF('2025_Pea_Totals'!$C$1="Per Trial (g)",(SUM('2025_Pea_Totals'!C61:H61)*1.1),"Per Plot Selected in Totals")</f>
        <v>704</v>
      </c>
      <c r="F63" s="9" t="e">
        <f>ROUNDUP(#REF!*#REF!*1.1,0)</f>
        <v>#REF!</v>
      </c>
      <c r="G63" s="32">
        <v>977.3</v>
      </c>
    </row>
    <row r="64" spans="1:7" x14ac:dyDescent="0.2">
      <c r="A64" s="1">
        <v>60</v>
      </c>
      <c r="B64" s="29" t="s">
        <v>128</v>
      </c>
      <c r="C64" s="34" t="s">
        <v>15</v>
      </c>
      <c r="D64" s="39">
        <v>23.8</v>
      </c>
      <c r="E64" s="37">
        <f>IF('2025_Pea_Totals'!$C$1="Per Trial (g)",(SUM('2025_Pea_Totals'!C62:H62)*1.1),"Per Plot Selected in Totals")</f>
        <v>869.00000000000011</v>
      </c>
      <c r="F64" s="9" t="e">
        <f>ROUNDUP(#REF!*#REF!*1.1,0)</f>
        <v>#REF!</v>
      </c>
      <c r="G64" s="32">
        <v>1032.5999999999999</v>
      </c>
    </row>
    <row r="65" spans="1:7" x14ac:dyDescent="0.2">
      <c r="A65" s="1">
        <v>61</v>
      </c>
      <c r="B65" s="29" t="s">
        <v>129</v>
      </c>
      <c r="C65" s="34" t="s">
        <v>15</v>
      </c>
      <c r="D65" s="39">
        <v>24.4</v>
      </c>
      <c r="E65" s="37">
        <f>IF('2025_Pea_Totals'!$C$1="Per Trial (g)",(SUM('2025_Pea_Totals'!C63:H63)*1.1),"Per Plot Selected in Totals")</f>
        <v>910.80000000000007</v>
      </c>
      <c r="F65" s="9" t="e">
        <f>ROUNDUP(#REF!*#REF!*1.1,0)</f>
        <v>#REF!</v>
      </c>
      <c r="G65" s="32">
        <v>1012.9</v>
      </c>
    </row>
    <row r="66" spans="1:7" x14ac:dyDescent="0.2">
      <c r="A66" s="1">
        <v>62</v>
      </c>
      <c r="B66" s="29" t="s">
        <v>130</v>
      </c>
      <c r="C66" s="34" t="s">
        <v>15</v>
      </c>
      <c r="D66" s="39">
        <v>22.6</v>
      </c>
      <c r="E66" s="37">
        <f>IF('2025_Pea_Totals'!$C$1="Per Trial (g)",(SUM('2025_Pea_Totals'!C64:H64)*1.1),"Per Plot Selected in Totals")</f>
        <v>830.50000000000011</v>
      </c>
      <c r="F66" s="9" t="e">
        <f>ROUNDUP(#REF!*#REF!*1.1,0)</f>
        <v>#REF!</v>
      </c>
      <c r="G66" s="32">
        <v>1163.5</v>
      </c>
    </row>
    <row r="67" spans="1:7" x14ac:dyDescent="0.2">
      <c r="A67" s="1">
        <v>63</v>
      </c>
      <c r="B67" s="29" t="s">
        <v>131</v>
      </c>
      <c r="C67" s="34" t="s">
        <v>15</v>
      </c>
      <c r="D67" s="39">
        <v>21.8</v>
      </c>
      <c r="E67" s="37">
        <f>IF('2025_Pea_Totals'!$C$1="Per Trial (g)",(SUM('2025_Pea_Totals'!C65:H65)*1.1),"Per Plot Selected in Totals")</f>
        <v>803.00000000000011</v>
      </c>
      <c r="F67" s="9" t="e">
        <f>ROUNDUP(#REF!*#REF!*1.1,0)</f>
        <v>#REF!</v>
      </c>
      <c r="G67" s="32">
        <v>1156</v>
      </c>
    </row>
    <row r="68" spans="1:7" x14ac:dyDescent="0.2">
      <c r="A68" s="1">
        <v>64</v>
      </c>
      <c r="B68" s="29" t="s">
        <v>132</v>
      </c>
      <c r="C68" s="34" t="s">
        <v>15</v>
      </c>
      <c r="D68" s="39">
        <v>21</v>
      </c>
      <c r="E68" s="37">
        <f>IF('2025_Pea_Totals'!$C$1="Per Trial (g)",(SUM('2025_Pea_Totals'!C66:H66)*1.1),"Per Plot Selected in Totals")</f>
        <v>775.50000000000011</v>
      </c>
      <c r="F68" s="9" t="e">
        <f>ROUNDUP(#REF!*#REF!*1.1,0)</f>
        <v>#REF!</v>
      </c>
      <c r="G68" s="32">
        <v>1197.4000000000001</v>
      </c>
    </row>
    <row r="69" spans="1:7" x14ac:dyDescent="0.2">
      <c r="A69" s="1">
        <v>65</v>
      </c>
      <c r="B69" s="29" t="s">
        <v>133</v>
      </c>
      <c r="C69" s="34" t="s">
        <v>15</v>
      </c>
      <c r="D69" s="39">
        <v>20</v>
      </c>
      <c r="E69" s="37">
        <f>IF('2025_Pea_Totals'!$C$1="Per Trial (g)",(SUM('2025_Pea_Totals'!C67:H67)*1.1),"Per Plot Selected in Totals")</f>
        <v>748.00000000000011</v>
      </c>
      <c r="F69" s="9" t="e">
        <f>ROUNDUP(#REF!*#REF!*1.1,0)</f>
        <v>#REF!</v>
      </c>
      <c r="G69" s="32">
        <v>867.8</v>
      </c>
    </row>
    <row r="70" spans="1:7" x14ac:dyDescent="0.2">
      <c r="A70" s="1">
        <v>66</v>
      </c>
      <c r="B70" s="29" t="s">
        <v>134</v>
      </c>
      <c r="C70" s="34" t="s">
        <v>15</v>
      </c>
      <c r="D70" s="39">
        <v>23.1</v>
      </c>
      <c r="E70" s="37">
        <f>IF('2025_Pea_Totals'!$C$1="Per Trial (g)",(SUM('2025_Pea_Totals'!C68:H68)*1.1),"Per Plot Selected in Totals")</f>
        <v>847.00000000000011</v>
      </c>
      <c r="F70" s="9" t="e">
        <f>ROUNDUP(#REF!*#REF!*1.1,0)</f>
        <v>#REF!</v>
      </c>
      <c r="G70" s="32">
        <v>1139</v>
      </c>
    </row>
    <row r="71" spans="1:7" x14ac:dyDescent="0.2">
      <c r="A71" s="1">
        <v>67</v>
      </c>
      <c r="B71" s="29" t="s">
        <v>135</v>
      </c>
      <c r="C71" s="34" t="s">
        <v>15</v>
      </c>
      <c r="D71" s="39">
        <v>18.2</v>
      </c>
      <c r="E71" s="37">
        <f>IF('2025_Pea_Totals'!$C$1="Per Trial (g)",(SUM('2025_Pea_Totals'!C69:H69)*1.1),"Per Plot Selected in Totals")</f>
        <v>687.5</v>
      </c>
      <c r="F71" s="9" t="e">
        <f>ROUNDUP(#REF!*#REF!*1.1,0)</f>
        <v>#REF!</v>
      </c>
      <c r="G71" s="32">
        <v>923.4</v>
      </c>
    </row>
    <row r="72" spans="1:7" x14ac:dyDescent="0.2">
      <c r="A72" s="1">
        <v>68</v>
      </c>
      <c r="B72" s="29" t="s">
        <v>136</v>
      </c>
      <c r="C72" s="34" t="s">
        <v>15</v>
      </c>
      <c r="D72" s="39">
        <v>17.2</v>
      </c>
      <c r="E72" s="37">
        <f>IF('2025_Pea_Totals'!$C$1="Per Trial (g)",(SUM('2025_Pea_Totals'!C70:H70)*1.1),"Per Plot Selected in Totals")</f>
        <v>660</v>
      </c>
      <c r="F72" s="9" t="e">
        <f>ROUNDUP(#REF!*#REF!*1.1,0)</f>
        <v>#REF!</v>
      </c>
      <c r="G72" s="32">
        <v>528.5</v>
      </c>
    </row>
    <row r="73" spans="1:7" x14ac:dyDescent="0.2">
      <c r="A73" s="1">
        <v>69</v>
      </c>
      <c r="B73" s="29" t="s">
        <v>137</v>
      </c>
      <c r="C73" s="34" t="s">
        <v>15</v>
      </c>
      <c r="D73" s="39">
        <v>18</v>
      </c>
      <c r="E73" s="37">
        <f>IF('2025_Pea_Totals'!$C$1="Per Trial (g)",(SUM('2025_Pea_Totals'!C71:H71)*1.1),"Per Plot Selected in Totals")</f>
        <v>682</v>
      </c>
      <c r="F73" s="9" t="e">
        <f>ROUNDUP(#REF!*#REF!*1.1,0)</f>
        <v>#REF!</v>
      </c>
      <c r="G73" s="32">
        <v>854.9</v>
      </c>
    </row>
    <row r="74" spans="1:7" x14ac:dyDescent="0.2">
      <c r="A74" s="1">
        <v>70</v>
      </c>
      <c r="B74" s="29" t="s">
        <v>138</v>
      </c>
      <c r="C74" s="34" t="s">
        <v>15</v>
      </c>
      <c r="D74" s="39">
        <v>17.899999999999999</v>
      </c>
      <c r="E74" s="37">
        <f>IF('2025_Pea_Totals'!$C$1="Per Trial (g)",(SUM('2025_Pea_Totals'!C72:H72)*1.1),"Per Plot Selected in Totals")</f>
        <v>682</v>
      </c>
      <c r="F74" s="9" t="e">
        <f>ROUNDUP(#REF!*#REF!*1.1,0)</f>
        <v>#REF!</v>
      </c>
      <c r="G74" s="32">
        <v>864.1</v>
      </c>
    </row>
    <row r="75" spans="1:7" x14ac:dyDescent="0.2">
      <c r="A75" s="1">
        <v>71</v>
      </c>
      <c r="B75" s="29" t="s">
        <v>139</v>
      </c>
      <c r="C75" s="34" t="s">
        <v>15</v>
      </c>
      <c r="D75" s="39">
        <v>21.4</v>
      </c>
      <c r="E75" s="37">
        <f>IF('2025_Pea_Totals'!$C$1="Per Trial (g)",(SUM('2025_Pea_Totals'!C73:H73)*1.1),"Per Plot Selected in Totals")</f>
        <v>792.00000000000011</v>
      </c>
      <c r="F75" s="9" t="e">
        <f>ROUNDUP(#REF!*#REF!*1.1,0)</f>
        <v>#REF!</v>
      </c>
      <c r="G75" s="32">
        <v>1313.9</v>
      </c>
    </row>
    <row r="76" spans="1:7" x14ac:dyDescent="0.2">
      <c r="A76" s="1">
        <v>72</v>
      </c>
      <c r="B76" s="29" t="s">
        <v>140</v>
      </c>
      <c r="C76" s="34" t="s">
        <v>15</v>
      </c>
      <c r="D76" s="39">
        <v>23.6</v>
      </c>
      <c r="E76" s="37">
        <f>IF('2025_Pea_Totals'!$C$1="Per Trial (g)",(SUM('2025_Pea_Totals'!C74:H74)*1.1),"Per Plot Selected in Totals")</f>
        <v>858.00000000000011</v>
      </c>
      <c r="F76" s="9" t="e">
        <f>ROUNDUP(#REF!*#REF!*1.1,0)</f>
        <v>#REF!</v>
      </c>
      <c r="G76" s="32">
        <v>705</v>
      </c>
    </row>
    <row r="77" spans="1:7" x14ac:dyDescent="0.2">
      <c r="A77" s="1">
        <v>73</v>
      </c>
      <c r="B77" s="29" t="s">
        <v>141</v>
      </c>
      <c r="C77" s="34" t="s">
        <v>15</v>
      </c>
      <c r="D77" s="39">
        <v>19.3</v>
      </c>
      <c r="E77" s="37">
        <f>IF('2025_Pea_Totals'!$C$1="Per Trial (g)",(SUM('2025_Pea_Totals'!C75:H75)*1.1),"Per Plot Selected in Totals")</f>
        <v>726.00000000000011</v>
      </c>
      <c r="F77" s="9" t="e">
        <f>ROUNDUP(#REF!*#REF!*1.1,0)</f>
        <v>#REF!</v>
      </c>
      <c r="G77" s="32">
        <v>832.1</v>
      </c>
    </row>
    <row r="78" spans="1:7" x14ac:dyDescent="0.2">
      <c r="A78" s="1">
        <v>74</v>
      </c>
      <c r="B78" s="29" t="s">
        <v>142</v>
      </c>
      <c r="C78" s="34" t="s">
        <v>15</v>
      </c>
      <c r="D78" s="39">
        <v>20.100000000000001</v>
      </c>
      <c r="E78" s="37">
        <f>IF('2025_Pea_Totals'!$C$1="Per Trial (g)",(SUM('2025_Pea_Totals'!C76:H76)*1.1),"Per Plot Selected in Totals")</f>
        <v>768.90000000000009</v>
      </c>
      <c r="F78" s="9" t="e">
        <f>ROUNDUP(#REF!*#REF!*1.1,0)</f>
        <v>#REF!</v>
      </c>
      <c r="G78" s="32">
        <v>816.4</v>
      </c>
    </row>
    <row r="79" spans="1:7" x14ac:dyDescent="0.2">
      <c r="A79" s="1">
        <v>75</v>
      </c>
      <c r="B79" s="29" t="s">
        <v>143</v>
      </c>
      <c r="C79" s="34" t="s">
        <v>15</v>
      </c>
      <c r="D79" s="39">
        <v>21</v>
      </c>
      <c r="E79" s="37">
        <f>IF('2025_Pea_Totals'!$C$1="Per Trial (g)",(SUM('2025_Pea_Totals'!C77:H77)*1.1),"Per Plot Selected in Totals")</f>
        <v>775.50000000000011</v>
      </c>
      <c r="F79" s="9" t="e">
        <f>ROUNDUP(#REF!*#REF!*1.1,0)</f>
        <v>#REF!</v>
      </c>
      <c r="G79" s="32">
        <v>938.2</v>
      </c>
    </row>
    <row r="80" spans="1:7" x14ac:dyDescent="0.2">
      <c r="A80" s="1">
        <v>76</v>
      </c>
      <c r="B80" s="29" t="s">
        <v>144</v>
      </c>
      <c r="C80" s="34" t="s">
        <v>15</v>
      </c>
      <c r="D80" s="39">
        <v>25.2</v>
      </c>
      <c r="E80" s="37">
        <f>IF('2025_Pea_Totals'!$C$1="Per Trial (g)",(SUM('2025_Pea_Totals'!C78:H78)*1.1),"Per Plot Selected in Totals")</f>
        <v>913.00000000000011</v>
      </c>
      <c r="F80" s="9" t="e">
        <f>ROUNDUP(#REF!*#REF!*1.1,0)</f>
        <v>#REF!</v>
      </c>
      <c r="G80" s="32">
        <v>896.7</v>
      </c>
    </row>
    <row r="81" spans="1:7" x14ac:dyDescent="0.2">
      <c r="A81" s="1">
        <v>77</v>
      </c>
      <c r="B81" s="29" t="s">
        <v>145</v>
      </c>
      <c r="C81" s="35" t="s">
        <v>16</v>
      </c>
      <c r="D81" s="39">
        <v>14.5</v>
      </c>
      <c r="E81" s="37">
        <f>IF('2025_Pea_Totals'!$C$1="Per Trial (g)",(SUM('2025_Pea_Totals'!C79:H79)*1.1),"Per Plot Selected in Totals")</f>
        <v>572</v>
      </c>
      <c r="F81" s="9" t="e">
        <f>ROUNDUP(#REF!*#REF!*1.1,0)</f>
        <v>#REF!</v>
      </c>
      <c r="G81" s="32">
        <v>800.6</v>
      </c>
    </row>
    <row r="82" spans="1:7" x14ac:dyDescent="0.2">
      <c r="A82" s="1">
        <v>78</v>
      </c>
      <c r="B82" s="29" t="s">
        <v>146</v>
      </c>
      <c r="C82" s="35" t="s">
        <v>16</v>
      </c>
      <c r="D82" s="39">
        <v>17.399999999999999</v>
      </c>
      <c r="E82" s="37">
        <f>IF('2025_Pea_Totals'!$C$1="Per Trial (g)",(SUM('2025_Pea_Totals'!C80:H80)*1.1),"Per Plot Selected in Totals")</f>
        <v>665.5</v>
      </c>
      <c r="F82" s="9" t="e">
        <f>ROUNDUP(#REF!*#REF!*1.1,0)</f>
        <v>#REF!</v>
      </c>
      <c r="G82" s="32">
        <v>772.4</v>
      </c>
    </row>
    <row r="83" spans="1:7" x14ac:dyDescent="0.2">
      <c r="A83" s="1">
        <v>79</v>
      </c>
      <c r="B83" s="29" t="s">
        <v>147</v>
      </c>
      <c r="C83" s="35" t="s">
        <v>16</v>
      </c>
      <c r="D83" s="39">
        <v>20.100000000000001</v>
      </c>
      <c r="E83" s="37">
        <f>IF('2025_Pea_Totals'!$C$1="Per Trial (g)",(SUM('2025_Pea_Totals'!C81:H81)*1.1),"Per Plot Selected in Totals")</f>
        <v>783.2</v>
      </c>
      <c r="F83" s="9" t="e">
        <f>ROUNDUP(#REF!*#REF!*1.1,0)</f>
        <v>#REF!</v>
      </c>
      <c r="G83" s="32">
        <v>989.1</v>
      </c>
    </row>
    <row r="84" spans="1:7" x14ac:dyDescent="0.2">
      <c r="A84" s="1">
        <v>80</v>
      </c>
      <c r="B84" s="29" t="s">
        <v>148</v>
      </c>
      <c r="C84" s="35" t="s">
        <v>16</v>
      </c>
      <c r="D84" s="39">
        <v>17</v>
      </c>
      <c r="E84" s="37">
        <f>IF('2025_Pea_Totals'!$C$1="Per Trial (g)",(SUM('2025_Pea_Totals'!C82:H82)*1.1),"Per Plot Selected in Totals")</f>
        <v>649</v>
      </c>
      <c r="F84" s="9" t="e">
        <f>ROUNDUP(#REF!*#REF!*1.1,0)</f>
        <v>#REF!</v>
      </c>
      <c r="G84" s="32">
        <v>1108.5</v>
      </c>
    </row>
    <row r="85" spans="1:7" x14ac:dyDescent="0.2">
      <c r="A85" s="1">
        <v>81</v>
      </c>
      <c r="B85" s="29" t="s">
        <v>149</v>
      </c>
      <c r="C85" s="35" t="s">
        <v>16</v>
      </c>
      <c r="D85" s="39">
        <v>21.4</v>
      </c>
      <c r="E85" s="37">
        <f>IF('2025_Pea_Totals'!$C$1="Per Trial (g)",(SUM('2025_Pea_Totals'!C83:H83)*1.1),"Per Plot Selected in Totals")</f>
        <v>792.00000000000011</v>
      </c>
      <c r="F85" s="9" t="e">
        <f>ROUNDUP(#REF!*#REF!*1.1,0)</f>
        <v>#REF!</v>
      </c>
      <c r="G85" s="32">
        <v>886.6</v>
      </c>
    </row>
    <row r="86" spans="1:7" x14ac:dyDescent="0.2">
      <c r="A86" s="1">
        <v>82</v>
      </c>
      <c r="B86" s="29" t="s">
        <v>150</v>
      </c>
      <c r="C86" s="35" t="s">
        <v>16</v>
      </c>
      <c r="D86" s="39">
        <v>18.3</v>
      </c>
      <c r="E86" s="37">
        <f>IF('2025_Pea_Totals'!$C$1="Per Trial (g)",(SUM('2025_Pea_Totals'!C84:H84)*1.1),"Per Plot Selected in Totals")</f>
        <v>693</v>
      </c>
      <c r="F86" s="9" t="e">
        <f>ROUNDUP(#REF!*#REF!*1.1,0)</f>
        <v>#REF!</v>
      </c>
      <c r="G86" s="32">
        <v>843.6</v>
      </c>
    </row>
    <row r="87" spans="1:7" x14ac:dyDescent="0.2">
      <c r="A87" s="1">
        <v>83</v>
      </c>
      <c r="B87" s="29" t="s">
        <v>151</v>
      </c>
      <c r="C87" s="35" t="s">
        <v>16</v>
      </c>
      <c r="D87" s="39">
        <v>20.5</v>
      </c>
      <c r="E87" s="37">
        <f>IF('2025_Pea_Totals'!$C$1="Per Trial (g)",(SUM('2025_Pea_Totals'!C85:H85)*1.1),"Per Plot Selected in Totals")</f>
        <v>764.50000000000011</v>
      </c>
      <c r="F87" s="9" t="e">
        <f>ROUNDUP(#REF!*#REF!*1.1,0)</f>
        <v>#REF!</v>
      </c>
      <c r="G87" s="32">
        <v>918.9</v>
      </c>
    </row>
    <row r="88" spans="1:7" x14ac:dyDescent="0.2">
      <c r="A88" s="1">
        <v>84</v>
      </c>
      <c r="B88" s="29" t="s">
        <v>152</v>
      </c>
      <c r="C88" s="35" t="s">
        <v>16</v>
      </c>
      <c r="D88" s="39">
        <v>18.8</v>
      </c>
      <c r="E88" s="37">
        <f>IF('2025_Pea_Totals'!$C$1="Per Trial (g)",(SUM('2025_Pea_Totals'!C86:H86)*1.1),"Per Plot Selected in Totals")</f>
        <v>709.50000000000011</v>
      </c>
      <c r="F88" s="9" t="e">
        <f>ROUNDUP(#REF!*#REF!*1.1,0)</f>
        <v>#REF!</v>
      </c>
      <c r="G88" s="32">
        <v>838.8</v>
      </c>
    </row>
    <row r="89" spans="1:7" x14ac:dyDescent="0.2">
      <c r="A89" s="1">
        <v>85</v>
      </c>
      <c r="B89" s="29" t="s">
        <v>153</v>
      </c>
      <c r="C89" s="35" t="s">
        <v>16</v>
      </c>
      <c r="D89" s="39">
        <v>16.2</v>
      </c>
      <c r="E89" s="37">
        <f>IF('2025_Pea_Totals'!$C$1="Per Trial (g)",(SUM('2025_Pea_Totals'!C87:H87)*1.1),"Per Plot Selected in Totals")</f>
        <v>643.5</v>
      </c>
      <c r="F89" s="9" t="e">
        <f>ROUNDUP(#REF!*#REF!*1.1,0)</f>
        <v>#REF!</v>
      </c>
      <c r="G89" s="32">
        <v>713.4</v>
      </c>
    </row>
    <row r="90" spans="1:7" x14ac:dyDescent="0.2">
      <c r="A90" s="1">
        <v>86</v>
      </c>
      <c r="B90" s="29" t="s">
        <v>154</v>
      </c>
      <c r="C90" s="35" t="s">
        <v>16</v>
      </c>
      <c r="D90" s="39">
        <v>17.8</v>
      </c>
      <c r="E90" s="37">
        <f>IF('2025_Pea_Totals'!$C$1="Per Trial (g)",(SUM('2025_Pea_Totals'!C88:H88)*1.1),"Per Plot Selected in Totals")</f>
        <v>676.5</v>
      </c>
      <c r="F90" s="9" t="e">
        <f>ROUNDUP(#REF!*#REF!*1.1,0)</f>
        <v>#REF!</v>
      </c>
      <c r="G90" s="32">
        <v>679.1</v>
      </c>
    </row>
    <row r="91" spans="1:7" x14ac:dyDescent="0.2">
      <c r="A91" s="1">
        <v>87</v>
      </c>
      <c r="B91" s="29" t="s">
        <v>155</v>
      </c>
      <c r="C91" s="35" t="s">
        <v>16</v>
      </c>
      <c r="D91" s="39">
        <v>18.2</v>
      </c>
      <c r="E91" s="37">
        <f>IF('2025_Pea_Totals'!$C$1="Per Trial (g)",(SUM('2025_Pea_Totals'!C89:H89)*1.1),"Per Plot Selected in Totals")</f>
        <v>687.5</v>
      </c>
      <c r="F91" s="9" t="e">
        <f>ROUNDUP(#REF!*#REF!*1.1,0)</f>
        <v>#REF!</v>
      </c>
      <c r="G91" s="32">
        <v>829.9</v>
      </c>
    </row>
    <row r="92" spans="1:7" x14ac:dyDescent="0.2">
      <c r="A92" s="1">
        <v>88</v>
      </c>
      <c r="B92" s="29" t="s">
        <v>156</v>
      </c>
      <c r="C92" s="35" t="s">
        <v>16</v>
      </c>
      <c r="D92" s="39">
        <v>19.2</v>
      </c>
      <c r="E92" s="37">
        <f>IF('2025_Pea_Totals'!$C$1="Per Trial (g)",(SUM('2025_Pea_Totals'!C90:H90)*1.1),"Per Plot Selected in Totals")</f>
        <v>720.50000000000011</v>
      </c>
      <c r="F92" s="9" t="e">
        <f>ROUNDUP(#REF!*#REF!*1.1,0)</f>
        <v>#REF!</v>
      </c>
      <c r="G92" s="32">
        <v>909.1</v>
      </c>
    </row>
    <row r="93" spans="1:7" x14ac:dyDescent="0.2">
      <c r="A93" s="1">
        <v>89</v>
      </c>
      <c r="B93" s="29" t="s">
        <v>157</v>
      </c>
      <c r="C93" s="35" t="s">
        <v>16</v>
      </c>
      <c r="D93" s="39">
        <v>22.4</v>
      </c>
      <c r="E93" s="37">
        <f>IF('2025_Pea_Totals'!$C$1="Per Trial (g)",(SUM('2025_Pea_Totals'!C91:H91)*1.1),"Per Plot Selected in Totals")</f>
        <v>825.00000000000011</v>
      </c>
      <c r="F93" s="9" t="e">
        <f>ROUNDUP(#REF!*#REF!*1.1,0)</f>
        <v>#REF!</v>
      </c>
      <c r="G93" s="32">
        <v>1077.5</v>
      </c>
    </row>
    <row r="94" spans="1:7" x14ac:dyDescent="0.2">
      <c r="A94" s="1">
        <v>90</v>
      </c>
      <c r="B94" s="29" t="s">
        <v>158</v>
      </c>
      <c r="C94" s="35" t="s">
        <v>16</v>
      </c>
      <c r="D94" s="39">
        <v>21.2</v>
      </c>
      <c r="E94" s="37">
        <f>IF('2025_Pea_Totals'!$C$1="Per Trial (g)",(SUM('2025_Pea_Totals'!C92:H92)*1.1),"Per Plot Selected in Totals")</f>
        <v>786.50000000000011</v>
      </c>
      <c r="F94" s="9" t="e">
        <f>ROUNDUP(#REF!*#REF!*1.1,0)</f>
        <v>#REF!</v>
      </c>
      <c r="G94" s="32">
        <v>1013.3</v>
      </c>
    </row>
    <row r="95" spans="1:7" x14ac:dyDescent="0.2">
      <c r="A95" s="1">
        <v>91</v>
      </c>
      <c r="B95" s="29" t="s">
        <v>159</v>
      </c>
      <c r="C95" s="35" t="s">
        <v>16</v>
      </c>
      <c r="D95" s="39">
        <v>21.9</v>
      </c>
      <c r="E95" s="37">
        <f>IF('2025_Pea_Totals'!$C$1="Per Trial (g)",(SUM('2025_Pea_Totals'!C93:H93)*1.1),"Per Plot Selected in Totals")</f>
        <v>808.50000000000011</v>
      </c>
      <c r="F95" s="9" t="e">
        <f>ROUNDUP(#REF!*#REF!*1.1,0)</f>
        <v>#REF!</v>
      </c>
      <c r="G95" s="32">
        <v>869.5</v>
      </c>
    </row>
    <row r="96" spans="1:7" x14ac:dyDescent="0.2">
      <c r="A96" s="1">
        <v>92</v>
      </c>
      <c r="B96" s="29" t="s">
        <v>160</v>
      </c>
      <c r="C96" s="35" t="s">
        <v>16</v>
      </c>
      <c r="D96" s="39">
        <v>19.100000000000001</v>
      </c>
      <c r="E96" s="37">
        <f>IF('2025_Pea_Totals'!$C$1="Per Trial (g)",(SUM('2025_Pea_Totals'!C94:H94)*1.1),"Per Plot Selected in Totals")</f>
        <v>720.50000000000011</v>
      </c>
      <c r="F96" s="9" t="e">
        <f>ROUNDUP(#REF!*#REF!*1.1,0)</f>
        <v>#REF!</v>
      </c>
      <c r="G96" s="32">
        <v>487.3</v>
      </c>
    </row>
    <row r="97" spans="1:7" x14ac:dyDescent="0.2">
      <c r="A97" s="1">
        <v>93</v>
      </c>
      <c r="B97" s="29" t="s">
        <v>161</v>
      </c>
      <c r="C97" s="35" t="s">
        <v>16</v>
      </c>
      <c r="D97" s="39">
        <v>20.399999999999999</v>
      </c>
      <c r="E97" s="37">
        <f>IF('2025_Pea_Totals'!$C$1="Per Trial (g)",(SUM('2025_Pea_Totals'!C95:H95)*1.1),"Per Plot Selected in Totals")</f>
        <v>759.00000000000011</v>
      </c>
      <c r="F97" s="9" t="e">
        <f>ROUNDUP(#REF!*#REF!*1.1,0)</f>
        <v>#REF!</v>
      </c>
      <c r="G97" s="32">
        <v>810.6</v>
      </c>
    </row>
    <row r="98" spans="1:7" x14ac:dyDescent="0.2">
      <c r="A98" s="1">
        <v>94</v>
      </c>
      <c r="B98" s="29" t="s">
        <v>162</v>
      </c>
      <c r="C98" s="35" t="s">
        <v>16</v>
      </c>
      <c r="D98" s="39">
        <v>22.9</v>
      </c>
      <c r="E98" s="37">
        <f>IF('2025_Pea_Totals'!$C$1="Per Trial (g)",(SUM('2025_Pea_Totals'!C96:H96)*1.1),"Per Plot Selected in Totals")</f>
        <v>836.00000000000011</v>
      </c>
      <c r="F98" s="9" t="e">
        <f>ROUNDUP(#REF!*#REF!*1.1,0)</f>
        <v>#REF!</v>
      </c>
      <c r="G98" s="32">
        <v>836.6</v>
      </c>
    </row>
    <row r="99" spans="1:7" x14ac:dyDescent="0.2">
      <c r="A99" s="1">
        <v>95</v>
      </c>
      <c r="B99" s="29" t="s">
        <v>163</v>
      </c>
      <c r="C99" s="34" t="s">
        <v>15</v>
      </c>
      <c r="D99" s="39">
        <v>23.8</v>
      </c>
      <c r="E99" s="37">
        <f>IF('2025_Pea_Totals'!$C$1="Per Trial (g)",(SUM('2025_Pea_Totals'!C97:H97)*1.1),"Per Plot Selected in Totals")</f>
        <v>869.00000000000011</v>
      </c>
      <c r="F99" s="9" t="e">
        <f>ROUNDUP(#REF!*#REF!*1.1,0)</f>
        <v>#REF!</v>
      </c>
      <c r="G99" s="32">
        <v>768.1</v>
      </c>
    </row>
    <row r="100" spans="1:7" x14ac:dyDescent="0.2">
      <c r="A100" s="1">
        <v>96</v>
      </c>
      <c r="B100" s="29" t="s">
        <v>164</v>
      </c>
      <c r="C100" s="34" t="s">
        <v>15</v>
      </c>
      <c r="D100" s="39">
        <v>26</v>
      </c>
      <c r="E100" s="37">
        <f>IF('2025_Pea_Totals'!$C$1="Per Trial (g)",(SUM('2025_Pea_Totals'!C98:H98)*1.1),"Per Plot Selected in Totals")</f>
        <v>935.00000000000011</v>
      </c>
      <c r="F100" s="9" t="e">
        <f>ROUNDUP(#REF!*#REF!*1.1,0)</f>
        <v>#REF!</v>
      </c>
      <c r="G100" s="32">
        <v>893.1</v>
      </c>
    </row>
    <row r="101" spans="1:7" x14ac:dyDescent="0.2">
      <c r="A101" s="1">
        <v>97</v>
      </c>
      <c r="B101" s="29" t="s">
        <v>165</v>
      </c>
      <c r="C101" s="34" t="s">
        <v>15</v>
      </c>
      <c r="D101" s="39">
        <v>23.6</v>
      </c>
      <c r="E101" s="37">
        <f>IF('2025_Pea_Totals'!$C$1="Per Trial (g)",(SUM('2025_Pea_Totals'!C99:H99)*1.1),"Per Plot Selected in Totals")</f>
        <v>902.00000000000011</v>
      </c>
      <c r="F101" s="9" t="e">
        <f>ROUNDUP(#REF!*#REF!*1.1,0)</f>
        <v>#REF!</v>
      </c>
      <c r="G101" s="32">
        <v>903.6</v>
      </c>
    </row>
    <row r="102" spans="1:7" x14ac:dyDescent="0.2">
      <c r="A102" s="1">
        <v>98</v>
      </c>
      <c r="B102" s="29" t="s">
        <v>166</v>
      </c>
      <c r="C102" s="34" t="s">
        <v>15</v>
      </c>
      <c r="D102" s="39">
        <v>26</v>
      </c>
      <c r="E102" s="37">
        <f>IF('2025_Pea_Totals'!$C$1="Per Trial (g)",(SUM('2025_Pea_Totals'!C100:H100)*1.1),"Per Plot Selected in Totals")</f>
        <v>935.00000000000011</v>
      </c>
      <c r="F102" s="9" t="e">
        <f>ROUNDUP(#REF!*#REF!*1.1,0)</f>
        <v>#REF!</v>
      </c>
      <c r="G102" s="32">
        <v>904.2</v>
      </c>
    </row>
    <row r="103" spans="1:7" x14ac:dyDescent="0.2">
      <c r="A103" s="1">
        <v>99</v>
      </c>
      <c r="B103" s="29" t="s">
        <v>167</v>
      </c>
      <c r="C103" s="34" t="s">
        <v>15</v>
      </c>
      <c r="D103" s="39">
        <v>22.2</v>
      </c>
      <c r="E103" s="37">
        <f>IF('2025_Pea_Totals'!$C$1="Per Trial (g)",(SUM('2025_Pea_Totals'!C101:H101)*1.1),"Per Plot Selected in Totals")</f>
        <v>839.30000000000007</v>
      </c>
      <c r="F103" s="9" t="e">
        <f>ROUNDUP(#REF!*#REF!*1.1,0)</f>
        <v>#REF!</v>
      </c>
      <c r="G103" s="32">
        <v>739.6</v>
      </c>
    </row>
    <row r="104" spans="1:7" x14ac:dyDescent="0.2">
      <c r="A104" s="1">
        <v>100</v>
      </c>
      <c r="B104" s="29" t="s">
        <v>168</v>
      </c>
      <c r="C104" s="34" t="s">
        <v>15</v>
      </c>
      <c r="D104" s="39">
        <v>22.8</v>
      </c>
      <c r="E104" s="37">
        <f>IF('2025_Pea_Totals'!$C$1="Per Trial (g)",(SUM('2025_Pea_Totals'!C102:H102)*1.1),"Per Plot Selected in Totals")</f>
        <v>861.30000000000007</v>
      </c>
      <c r="F104" s="9" t="e">
        <f>ROUNDUP(#REF!*#REF!*1.1,0)</f>
        <v>#REF!</v>
      </c>
      <c r="G104" s="32">
        <v>854.4</v>
      </c>
    </row>
    <row r="105" spans="1:7" x14ac:dyDescent="0.2">
      <c r="A105" s="1">
        <v>101</v>
      </c>
      <c r="B105" s="29" t="s">
        <v>169</v>
      </c>
      <c r="C105" s="34" t="s">
        <v>15</v>
      </c>
      <c r="D105" s="39">
        <v>21.6</v>
      </c>
      <c r="E105" s="37">
        <f>IF('2025_Pea_Totals'!$C$1="Per Trial (g)",(SUM('2025_Pea_Totals'!C103:H103)*1.1),"Per Plot Selected in Totals")</f>
        <v>797.50000000000011</v>
      </c>
      <c r="F105" s="9" t="e">
        <f>ROUNDUP(#REF!*#REF!*1.1,0)</f>
        <v>#REF!</v>
      </c>
      <c r="G105" s="32">
        <v>1011</v>
      </c>
    </row>
    <row r="106" spans="1:7" x14ac:dyDescent="0.2">
      <c r="A106" s="1">
        <v>102</v>
      </c>
      <c r="B106" s="29" t="s">
        <v>170</v>
      </c>
      <c r="C106" s="34" t="s">
        <v>15</v>
      </c>
      <c r="D106" s="39">
        <v>19.399999999999999</v>
      </c>
      <c r="E106" s="37">
        <f>IF('2025_Pea_Totals'!$C$1="Per Trial (g)",(SUM('2025_Pea_Totals'!C104:H104)*1.1),"Per Plot Selected in Totals")</f>
        <v>761.2</v>
      </c>
      <c r="F106" s="9" t="e">
        <f>ROUNDUP(#REF!*#REF!*1.1,0)</f>
        <v>#REF!</v>
      </c>
      <c r="G106" s="32">
        <v>739.4</v>
      </c>
    </row>
    <row r="107" spans="1:7" x14ac:dyDescent="0.2">
      <c r="A107" s="1">
        <v>103</v>
      </c>
      <c r="B107" s="29" t="s">
        <v>171</v>
      </c>
      <c r="C107" s="34" t="s">
        <v>15</v>
      </c>
      <c r="D107" s="39">
        <v>21.2</v>
      </c>
      <c r="E107" s="37">
        <f>IF('2025_Pea_Totals'!$C$1="Per Trial (g)",(SUM('2025_Pea_Totals'!C105:H105)*1.1),"Per Plot Selected in Totals")</f>
        <v>786.50000000000011</v>
      </c>
      <c r="F107" s="9" t="e">
        <f>ROUNDUP(#REF!*#REF!*1.1,0)</f>
        <v>#REF!</v>
      </c>
      <c r="G107" s="32">
        <v>870.1</v>
      </c>
    </row>
    <row r="108" spans="1:7" x14ac:dyDescent="0.2">
      <c r="A108" s="1">
        <v>104</v>
      </c>
      <c r="B108" s="29" t="s">
        <v>172</v>
      </c>
      <c r="C108" s="34" t="s">
        <v>15</v>
      </c>
      <c r="D108" s="39">
        <v>21.4</v>
      </c>
      <c r="E108" s="37">
        <f>IF('2025_Pea_Totals'!$C$1="Per Trial (g)",(SUM('2025_Pea_Totals'!C106:H106)*1.1),"Per Plot Selected in Totals")</f>
        <v>792.00000000000011</v>
      </c>
      <c r="F108" s="9" t="e">
        <f>ROUNDUP(#REF!*#REF!*1.1,0)</f>
        <v>#REF!</v>
      </c>
      <c r="G108" s="32">
        <v>812.4</v>
      </c>
    </row>
    <row r="109" spans="1:7" x14ac:dyDescent="0.2">
      <c r="A109" s="1">
        <v>105</v>
      </c>
      <c r="B109" s="29" t="s">
        <v>173</v>
      </c>
      <c r="C109" s="34" t="s">
        <v>15</v>
      </c>
      <c r="D109" s="39">
        <v>20</v>
      </c>
      <c r="E109" s="37">
        <f>IF('2025_Pea_Totals'!$C$1="Per Trial (g)",(SUM('2025_Pea_Totals'!C107:H107)*1.1),"Per Plot Selected in Totals")</f>
        <v>748.00000000000011</v>
      </c>
      <c r="F109" s="9" t="e">
        <f>ROUNDUP(#REF!*#REF!*1.1,0)</f>
        <v>#REF!</v>
      </c>
      <c r="G109" s="32">
        <v>567.79999999999995</v>
      </c>
    </row>
    <row r="110" spans="1:7" x14ac:dyDescent="0.2">
      <c r="A110" s="1">
        <v>106</v>
      </c>
      <c r="B110" s="29" t="s">
        <v>174</v>
      </c>
      <c r="C110" s="34" t="s">
        <v>15</v>
      </c>
      <c r="D110" s="39">
        <v>19</v>
      </c>
      <c r="E110" s="37">
        <f>IF('2025_Pea_Totals'!$C$1="Per Trial (g)",(SUM('2025_Pea_Totals'!C108:H108)*1.1),"Per Plot Selected in Totals")</f>
        <v>735.90000000000009</v>
      </c>
      <c r="F110" s="9" t="e">
        <f>ROUNDUP(#REF!*#REF!*1.1,0)</f>
        <v>#REF!</v>
      </c>
      <c r="G110" s="32">
        <v>919.9</v>
      </c>
    </row>
    <row r="111" spans="1:7" x14ac:dyDescent="0.2">
      <c r="A111" s="1">
        <v>107</v>
      </c>
      <c r="B111" s="29" t="s">
        <v>175</v>
      </c>
      <c r="C111" s="35" t="s">
        <v>16</v>
      </c>
      <c r="D111" s="39">
        <v>21.1</v>
      </c>
      <c r="E111" s="37">
        <f>IF('2025_Pea_Totals'!$C$1="Per Trial (g)",(SUM('2025_Pea_Totals'!C109:H109)*1.1),"Per Plot Selected in Totals")</f>
        <v>781.00000000000011</v>
      </c>
      <c r="F111" s="9" t="e">
        <f>ROUNDUP(#REF!*#REF!*1.1,0)</f>
        <v>#REF!</v>
      </c>
      <c r="G111" s="32">
        <v>858.5</v>
      </c>
    </row>
    <row r="112" spans="1:7" x14ac:dyDescent="0.2">
      <c r="A112" s="1">
        <v>108</v>
      </c>
      <c r="B112" s="29" t="s">
        <v>176</v>
      </c>
      <c r="C112" s="35" t="s">
        <v>16</v>
      </c>
      <c r="D112" s="39">
        <v>19.600000000000001</v>
      </c>
      <c r="E112" s="37">
        <f>IF('2025_Pea_Totals'!$C$1="Per Trial (g)",(SUM('2025_Pea_Totals'!C110:H110)*1.1),"Per Plot Selected in Totals")</f>
        <v>731.50000000000011</v>
      </c>
      <c r="F112" s="9" t="e">
        <f>ROUNDUP(#REF!*#REF!*1.1,0)</f>
        <v>#REF!</v>
      </c>
      <c r="G112" s="32">
        <v>947.1</v>
      </c>
    </row>
    <row r="113" spans="1:7" x14ac:dyDescent="0.2">
      <c r="A113" s="1">
        <v>109</v>
      </c>
      <c r="B113" s="29" t="s">
        <v>177</v>
      </c>
      <c r="C113" s="34" t="s">
        <v>15</v>
      </c>
      <c r="D113" s="39">
        <v>23.8</v>
      </c>
      <c r="E113" s="37">
        <f>IF('2025_Pea_Totals'!$C$1="Per Trial (g)",(SUM('2025_Pea_Totals'!C111:H111)*1.1),"Per Plot Selected in Totals")</f>
        <v>869.00000000000011</v>
      </c>
      <c r="F113" s="9" t="e">
        <f>ROUNDUP(#REF!*#REF!*1.1,0)</f>
        <v>#REF!</v>
      </c>
      <c r="G113" s="32">
        <v>850.7</v>
      </c>
    </row>
    <row r="114" spans="1:7" x14ac:dyDescent="0.2">
      <c r="A114" s="1">
        <v>110</v>
      </c>
      <c r="B114" s="29" t="s">
        <v>178</v>
      </c>
      <c r="C114" s="35" t="s">
        <v>16</v>
      </c>
      <c r="D114" s="39">
        <v>22.8</v>
      </c>
      <c r="E114" s="37">
        <f>IF('2025_Pea_Totals'!$C$1="Per Trial (g)",(SUM('2025_Pea_Totals'!C112:H112)*1.1),"Per Plot Selected in Totals")</f>
        <v>836.00000000000011</v>
      </c>
      <c r="F114" s="9" t="e">
        <f>ROUNDUP(#REF!*#REF!*1.1,0)</f>
        <v>#REF!</v>
      </c>
      <c r="G114" s="32">
        <v>678.2</v>
      </c>
    </row>
    <row r="115" spans="1:7" x14ac:dyDescent="0.2">
      <c r="A115" s="1">
        <v>111</v>
      </c>
      <c r="B115" s="29" t="s">
        <v>179</v>
      </c>
      <c r="C115" s="35" t="s">
        <v>16</v>
      </c>
      <c r="D115" s="39">
        <v>22.3</v>
      </c>
      <c r="E115" s="37">
        <f>IF('2025_Pea_Totals'!$C$1="Per Trial (g)",(SUM('2025_Pea_Totals'!C113:H113)*1.1),"Per Plot Selected in Totals")</f>
        <v>819.50000000000011</v>
      </c>
      <c r="F115" s="9" t="e">
        <f>ROUNDUP(#REF!*#REF!*1.1,0)</f>
        <v>#REF!</v>
      </c>
      <c r="G115" s="32">
        <v>696.1</v>
      </c>
    </row>
    <row r="116" spans="1:7" x14ac:dyDescent="0.2">
      <c r="A116" s="1">
        <v>112</v>
      </c>
      <c r="B116" s="29" t="s">
        <v>180</v>
      </c>
      <c r="C116" s="35" t="s">
        <v>16</v>
      </c>
      <c r="D116" s="39">
        <v>20.8</v>
      </c>
      <c r="E116" s="37">
        <f>IF('2025_Pea_Totals'!$C$1="Per Trial (g)",(SUM('2025_Pea_Totals'!C114:H114)*1.1),"Per Plot Selected in Totals")</f>
        <v>770.00000000000011</v>
      </c>
      <c r="F116" s="9" t="e">
        <f>ROUNDUP(#REF!*#REF!*1.1,0)</f>
        <v>#REF!</v>
      </c>
      <c r="G116" s="32">
        <v>1084.5</v>
      </c>
    </row>
    <row r="117" spans="1:7" x14ac:dyDescent="0.2">
      <c r="A117" s="1">
        <v>113</v>
      </c>
      <c r="B117" s="29" t="s">
        <v>181</v>
      </c>
      <c r="C117" s="35" t="s">
        <v>16</v>
      </c>
      <c r="D117" s="39">
        <v>20.2</v>
      </c>
      <c r="E117" s="37">
        <f>IF('2025_Pea_Totals'!$C$1="Per Trial (g)",(SUM('2025_Pea_Totals'!C115:H115)*1.1),"Per Plot Selected in Totals")</f>
        <v>753.50000000000011</v>
      </c>
      <c r="F117" s="9" t="e">
        <f>ROUNDUP(#REF!*#REF!*1.1,0)</f>
        <v>#REF!</v>
      </c>
      <c r="G117" s="32">
        <v>819.8</v>
      </c>
    </row>
    <row r="118" spans="1:7" x14ac:dyDescent="0.2">
      <c r="A118" s="1">
        <v>114</v>
      </c>
      <c r="B118" s="29" t="s">
        <v>182</v>
      </c>
      <c r="C118" s="35" t="s">
        <v>16</v>
      </c>
      <c r="D118" s="39">
        <v>18.2</v>
      </c>
      <c r="E118" s="37">
        <f>IF('2025_Pea_Totals'!$C$1="Per Trial (g)",(SUM('2025_Pea_Totals'!C116:H116)*1.1),"Per Plot Selected in Totals")</f>
        <v>687.5</v>
      </c>
      <c r="F118" s="9" t="e">
        <f>ROUNDUP(#REF!*#REF!*1.1,0)</f>
        <v>#REF!</v>
      </c>
      <c r="G118" s="32">
        <v>710.6</v>
      </c>
    </row>
    <row r="119" spans="1:7" x14ac:dyDescent="0.2">
      <c r="A119" s="1">
        <v>115</v>
      </c>
      <c r="B119" s="29" t="s">
        <v>183</v>
      </c>
      <c r="C119" s="35" t="s">
        <v>16</v>
      </c>
      <c r="D119" s="39">
        <v>18</v>
      </c>
      <c r="E119" s="37">
        <f>IF('2025_Pea_Totals'!$C$1="Per Trial (g)",(SUM('2025_Pea_Totals'!C117:H117)*1.1),"Per Plot Selected in Totals")</f>
        <v>682</v>
      </c>
      <c r="F119" s="9" t="e">
        <f>ROUNDUP(#REF!*#REF!*1.1,0)</f>
        <v>#REF!</v>
      </c>
      <c r="G119" s="32">
        <v>532.70000000000005</v>
      </c>
    </row>
    <row r="120" spans="1:7" x14ac:dyDescent="0.2">
      <c r="A120" s="1">
        <v>116</v>
      </c>
      <c r="B120" s="29" t="s">
        <v>184</v>
      </c>
      <c r="C120" s="35" t="s">
        <v>16</v>
      </c>
      <c r="D120" s="39">
        <v>20.2</v>
      </c>
      <c r="E120" s="37">
        <f>IF('2025_Pea_Totals'!$C$1="Per Trial (g)",(SUM('2025_Pea_Totals'!C118:H118)*1.1),"Per Plot Selected in Totals")</f>
        <v>774.40000000000009</v>
      </c>
      <c r="F120" s="9" t="e">
        <f>ROUNDUP(#REF!*#REF!*1.1,0)</f>
        <v>#REF!</v>
      </c>
      <c r="G120" s="32">
        <v>847.9</v>
      </c>
    </row>
    <row r="121" spans="1:7" x14ac:dyDescent="0.2">
      <c r="A121" s="1">
        <v>117</v>
      </c>
      <c r="B121" s="29" t="s">
        <v>185</v>
      </c>
      <c r="C121" s="35" t="s">
        <v>16</v>
      </c>
      <c r="D121" s="39">
        <v>22.1</v>
      </c>
      <c r="E121" s="37">
        <f>IF('2025_Pea_Totals'!$C$1="Per Trial (g)",(SUM('2025_Pea_Totals'!C119:H119)*1.1),"Per Plot Selected in Totals")</f>
        <v>814.00000000000011</v>
      </c>
      <c r="F121" s="9" t="e">
        <f>ROUNDUP(#REF!*#REF!*1.1,0)</f>
        <v>#REF!</v>
      </c>
      <c r="G121" s="32">
        <v>605.70000000000005</v>
      </c>
    </row>
    <row r="122" spans="1:7" x14ac:dyDescent="0.2">
      <c r="A122" s="1">
        <v>118</v>
      </c>
      <c r="B122" s="29" t="s">
        <v>186</v>
      </c>
      <c r="C122" s="35" t="s">
        <v>16</v>
      </c>
      <c r="D122" s="39">
        <v>22</v>
      </c>
      <c r="E122" s="37">
        <f>IF('2025_Pea_Totals'!$C$1="Per Trial (g)",(SUM('2025_Pea_Totals'!C120:H120)*1.1),"Per Plot Selected in Totals")</f>
        <v>808.50000000000011</v>
      </c>
      <c r="F122" s="9" t="e">
        <f>ROUNDUP(#REF!*#REF!*1.1,0)</f>
        <v>#REF!</v>
      </c>
      <c r="G122" s="32">
        <v>771.8</v>
      </c>
    </row>
    <row r="123" spans="1:7" x14ac:dyDescent="0.2">
      <c r="A123" s="1">
        <v>119</v>
      </c>
      <c r="B123" s="29" t="s">
        <v>187</v>
      </c>
      <c r="C123" s="35" t="s">
        <v>16</v>
      </c>
      <c r="D123" s="39">
        <v>19.600000000000001</v>
      </c>
      <c r="E123" s="37">
        <f>IF('2025_Pea_Totals'!$C$1="Per Trial (g)",(SUM('2025_Pea_Totals'!C121:H121)*1.1),"Per Plot Selected in Totals")</f>
        <v>731.50000000000011</v>
      </c>
      <c r="F123" s="9" t="e">
        <f>ROUNDUP(#REF!*#REF!*1.1,0)</f>
        <v>#REF!</v>
      </c>
      <c r="G123" s="32">
        <v>780.6</v>
      </c>
    </row>
    <row r="124" spans="1:7" x14ac:dyDescent="0.2">
      <c r="A124" s="1">
        <v>120</v>
      </c>
      <c r="B124" s="29" t="s">
        <v>188</v>
      </c>
      <c r="C124" s="35" t="s">
        <v>16</v>
      </c>
      <c r="D124" s="39">
        <v>21</v>
      </c>
      <c r="E124" s="37">
        <f>IF('2025_Pea_Totals'!$C$1="Per Trial (g)",(SUM('2025_Pea_Totals'!C122:H122)*1.1),"Per Plot Selected in Totals")</f>
        <v>775.50000000000011</v>
      </c>
      <c r="F124" s="9" t="e">
        <f>ROUNDUP(#REF!*#REF!*1.1,0)</f>
        <v>#REF!</v>
      </c>
      <c r="G124" s="32">
        <v>1173</v>
      </c>
    </row>
    <row r="125" spans="1:7" x14ac:dyDescent="0.2">
      <c r="A125" s="1">
        <v>121</v>
      </c>
      <c r="B125" s="29" t="s">
        <v>189</v>
      </c>
      <c r="C125" s="35" t="s">
        <v>16</v>
      </c>
      <c r="D125" s="39">
        <v>23.2</v>
      </c>
      <c r="E125" s="37">
        <f>IF('2025_Pea_Totals'!$C$1="Per Trial (g)",(SUM('2025_Pea_Totals'!C123:H123)*1.1),"Per Plot Selected in Totals")</f>
        <v>847.00000000000011</v>
      </c>
      <c r="F125" s="9" t="e">
        <f>ROUNDUP(#REF!*#REF!*1.1,0)</f>
        <v>#REF!</v>
      </c>
      <c r="G125" s="32">
        <v>652.1</v>
      </c>
    </row>
    <row r="126" spans="1:7" x14ac:dyDescent="0.2">
      <c r="A126" s="1">
        <v>122</v>
      </c>
      <c r="B126" s="29" t="s">
        <v>190</v>
      </c>
      <c r="C126" s="35" t="s">
        <v>16</v>
      </c>
      <c r="D126" s="39">
        <v>24.6</v>
      </c>
      <c r="E126" s="37">
        <f>IF('2025_Pea_Totals'!$C$1="Per Trial (g)",(SUM('2025_Pea_Totals'!C124:H124)*1.1),"Per Plot Selected in Totals")</f>
        <v>939.40000000000009</v>
      </c>
      <c r="F126" s="9" t="e">
        <f>ROUNDUP(#REF!*#REF!*1.1,0)</f>
        <v>#REF!</v>
      </c>
      <c r="G126" s="32">
        <v>859.5</v>
      </c>
    </row>
    <row r="127" spans="1:7" x14ac:dyDescent="0.2">
      <c r="A127" s="1">
        <v>123</v>
      </c>
      <c r="B127" s="29" t="s">
        <v>191</v>
      </c>
      <c r="C127" s="35" t="s">
        <v>16</v>
      </c>
      <c r="D127" s="39">
        <v>21.2</v>
      </c>
      <c r="E127" s="37">
        <f>IF('2025_Pea_Totals'!$C$1="Per Trial (g)",(SUM('2025_Pea_Totals'!C125:H125)*1.1),"Per Plot Selected in Totals")</f>
        <v>786.50000000000011</v>
      </c>
      <c r="F127" s="9" t="e">
        <f>ROUNDUP(#REF!*#REF!*1.1,0)</f>
        <v>#REF!</v>
      </c>
      <c r="G127" s="32">
        <v>924.6</v>
      </c>
    </row>
    <row r="128" spans="1:7" x14ac:dyDescent="0.2">
      <c r="A128" s="1">
        <v>124</v>
      </c>
      <c r="B128" s="29" t="s">
        <v>192</v>
      </c>
      <c r="C128" s="35" t="s">
        <v>16</v>
      </c>
      <c r="D128" s="39">
        <v>21.1</v>
      </c>
      <c r="E128" s="37">
        <f>IF('2025_Pea_Totals'!$C$1="Per Trial (g)",(SUM('2025_Pea_Totals'!C126:H126)*1.1),"Per Plot Selected in Totals")</f>
        <v>781.00000000000011</v>
      </c>
      <c r="F128" s="9" t="e">
        <f>ROUNDUP(#REF!*#REF!*1.1,0)</f>
        <v>#REF!</v>
      </c>
      <c r="G128" s="32">
        <v>1207.7</v>
      </c>
    </row>
    <row r="129" spans="1:7" x14ac:dyDescent="0.2">
      <c r="A129" s="1">
        <v>125</v>
      </c>
      <c r="B129" s="29" t="s">
        <v>193</v>
      </c>
      <c r="C129" s="34" t="s">
        <v>15</v>
      </c>
      <c r="D129" s="39">
        <v>22.6</v>
      </c>
      <c r="E129" s="37">
        <f>IF('2025_Pea_Totals'!$C$1="Per Trial (g)",(SUM('2025_Pea_Totals'!C127:H127)*1.1),"Per Plot Selected in Totals")</f>
        <v>830.50000000000011</v>
      </c>
      <c r="F129" s="9" t="e">
        <f>ROUNDUP(#REF!*#REF!*1.1,0)</f>
        <v>#REF!</v>
      </c>
      <c r="G129" s="32">
        <v>1098</v>
      </c>
    </row>
    <row r="130" spans="1:7" x14ac:dyDescent="0.2">
      <c r="A130" s="1">
        <v>126</v>
      </c>
      <c r="B130" s="29" t="s">
        <v>194</v>
      </c>
      <c r="C130" s="34" t="s">
        <v>15</v>
      </c>
      <c r="D130" s="39">
        <v>23.8</v>
      </c>
      <c r="E130" s="37">
        <f>IF('2025_Pea_Totals'!$C$1="Per Trial (g)",(SUM('2025_Pea_Totals'!C128:H128)*1.1),"Per Plot Selected in Totals")</f>
        <v>869.00000000000011</v>
      </c>
      <c r="F130" s="9" t="e">
        <f>ROUNDUP(#REF!*#REF!*1.1,0)</f>
        <v>#REF!</v>
      </c>
      <c r="G130" s="32">
        <v>1074.3</v>
      </c>
    </row>
    <row r="131" spans="1:7" x14ac:dyDescent="0.2">
      <c r="A131" s="1">
        <v>127</v>
      </c>
      <c r="B131" s="29" t="s">
        <v>195</v>
      </c>
      <c r="C131" s="34" t="s">
        <v>15</v>
      </c>
      <c r="D131" s="39">
        <v>22.4</v>
      </c>
      <c r="E131" s="37">
        <f>IF('2025_Pea_Totals'!$C$1="Per Trial (g)",(SUM('2025_Pea_Totals'!C129:H129)*1.1),"Per Plot Selected in Totals")</f>
        <v>825.00000000000011</v>
      </c>
      <c r="F131" s="9" t="e">
        <f>ROUNDUP(#REF!*#REF!*1.1,0)</f>
        <v>#REF!</v>
      </c>
      <c r="G131" s="32">
        <v>1033.0999999999999</v>
      </c>
    </row>
    <row r="132" spans="1:7" x14ac:dyDescent="0.2">
      <c r="A132" s="1">
        <v>128</v>
      </c>
      <c r="B132" s="29" t="s">
        <v>196</v>
      </c>
      <c r="C132" s="34" t="s">
        <v>15</v>
      </c>
      <c r="D132" s="39">
        <v>21</v>
      </c>
      <c r="E132" s="37">
        <f>IF('2025_Pea_Totals'!$C$1="Per Trial (g)",(SUM('2025_Pea_Totals'!C130:H130)*1.1),"Per Plot Selected in Totals")</f>
        <v>775.50000000000011</v>
      </c>
      <c r="F132" s="9" t="e">
        <f>ROUNDUP(#REF!*#REF!*1.1,0)</f>
        <v>#REF!</v>
      </c>
      <c r="G132" s="32">
        <v>1149.2</v>
      </c>
    </row>
    <row r="133" spans="1:7" x14ac:dyDescent="0.2">
      <c r="A133" s="1">
        <v>129</v>
      </c>
      <c r="B133" s="29" t="s">
        <v>197</v>
      </c>
      <c r="C133" s="34" t="s">
        <v>15</v>
      </c>
      <c r="D133" s="39">
        <v>17.7</v>
      </c>
      <c r="E133" s="37">
        <f>IF('2025_Pea_Totals'!$C$1="Per Trial (g)",(SUM('2025_Pea_Totals'!C131:H131)*1.1),"Per Plot Selected in Totals")</f>
        <v>671</v>
      </c>
      <c r="F133" s="9" t="e">
        <f>ROUNDUP(#REF!*#REF!*1.1,0)</f>
        <v>#REF!</v>
      </c>
      <c r="G133" s="32">
        <v>885.7</v>
      </c>
    </row>
    <row r="134" spans="1:7" x14ac:dyDescent="0.2">
      <c r="A134" s="1">
        <v>130</v>
      </c>
      <c r="B134" s="29" t="s">
        <v>198</v>
      </c>
      <c r="C134" s="34" t="s">
        <v>15</v>
      </c>
      <c r="D134" s="39">
        <v>20.2</v>
      </c>
      <c r="E134" s="37">
        <f>IF('2025_Pea_Totals'!$C$1="Per Trial (g)",(SUM('2025_Pea_Totals'!C132:H132)*1.1),"Per Plot Selected in Totals")</f>
        <v>753.50000000000011</v>
      </c>
      <c r="F134" s="9" t="e">
        <f>ROUNDUP(#REF!*#REF!*1.1,0)</f>
        <v>#REF!</v>
      </c>
      <c r="G134" s="32">
        <v>703.6</v>
      </c>
    </row>
    <row r="135" spans="1:7" x14ac:dyDescent="0.2">
      <c r="A135" s="1">
        <v>131</v>
      </c>
      <c r="B135" s="29" t="s">
        <v>199</v>
      </c>
      <c r="C135" s="34" t="s">
        <v>15</v>
      </c>
      <c r="D135" s="39">
        <v>23.9</v>
      </c>
      <c r="E135" s="37">
        <f>IF('2025_Pea_Totals'!$C$1="Per Trial (g)",(SUM('2025_Pea_Totals'!C133:H133)*1.1),"Per Plot Selected in Totals")</f>
        <v>869.00000000000011</v>
      </c>
      <c r="F135" s="9" t="e">
        <f>ROUNDUP(#REF!*#REF!*1.1,0)</f>
        <v>#REF!</v>
      </c>
      <c r="G135" s="32">
        <v>1682.9</v>
      </c>
    </row>
    <row r="136" spans="1:7" x14ac:dyDescent="0.2">
      <c r="A136" s="1">
        <v>132</v>
      </c>
      <c r="B136" s="29" t="s">
        <v>200</v>
      </c>
      <c r="C136" s="34" t="s">
        <v>15</v>
      </c>
      <c r="D136" s="39">
        <v>19.399999999999999</v>
      </c>
      <c r="E136" s="37">
        <f>IF('2025_Pea_Totals'!$C$1="Per Trial (g)",(SUM('2025_Pea_Totals'!C134:H134)*1.1),"Per Plot Selected in Totals")</f>
        <v>726.00000000000011</v>
      </c>
      <c r="F136" s="9" t="e">
        <f>ROUNDUP(#REF!*#REF!*1.1,0)</f>
        <v>#REF!</v>
      </c>
      <c r="G136" s="32">
        <v>1037</v>
      </c>
    </row>
    <row r="137" spans="1:7" x14ac:dyDescent="0.2">
      <c r="A137" s="1">
        <v>133</v>
      </c>
      <c r="B137" s="29" t="s">
        <v>201</v>
      </c>
      <c r="C137" s="34" t="s">
        <v>15</v>
      </c>
      <c r="D137" s="39">
        <v>22.4</v>
      </c>
      <c r="E137" s="37">
        <f>IF('2025_Pea_Totals'!$C$1="Per Trial (g)",(SUM('2025_Pea_Totals'!C135:H135)*1.1),"Per Plot Selected in Totals")</f>
        <v>825.00000000000011</v>
      </c>
      <c r="F137" s="9" t="e">
        <f>ROUNDUP(#REF!*#REF!*1.1,0)</f>
        <v>#REF!</v>
      </c>
      <c r="G137" s="32">
        <v>801.4</v>
      </c>
    </row>
    <row r="138" spans="1:7" x14ac:dyDescent="0.2">
      <c r="A138" s="1">
        <v>134</v>
      </c>
      <c r="B138" s="29" t="s">
        <v>202</v>
      </c>
      <c r="C138" s="34" t="s">
        <v>15</v>
      </c>
      <c r="D138" s="39">
        <v>22.5</v>
      </c>
      <c r="E138" s="37">
        <f>IF('2025_Pea_Totals'!$C$1="Per Trial (g)",(SUM('2025_Pea_Totals'!C136:H136)*1.1),"Per Plot Selected in Totals")</f>
        <v>825.00000000000011</v>
      </c>
      <c r="F138" s="9" t="e">
        <f>ROUNDUP(#REF!*#REF!*1.1,0)</f>
        <v>#REF!</v>
      </c>
      <c r="G138" s="32">
        <v>1516.7</v>
      </c>
    </row>
    <row r="139" spans="1:7" x14ac:dyDescent="0.2">
      <c r="A139" s="1">
        <v>135</v>
      </c>
      <c r="B139" s="29" t="s">
        <v>203</v>
      </c>
      <c r="C139" s="34" t="s">
        <v>15</v>
      </c>
      <c r="D139" s="39">
        <v>21.6</v>
      </c>
      <c r="E139" s="37">
        <f>IF('2025_Pea_Totals'!$C$1="Per Trial (g)",(SUM('2025_Pea_Totals'!C137:H137)*1.1),"Per Plot Selected in Totals")</f>
        <v>797.50000000000011</v>
      </c>
      <c r="F139" s="9" t="e">
        <f>ROUNDUP(#REF!*#REF!*1.1,0)</f>
        <v>#REF!</v>
      </c>
      <c r="G139" s="32">
        <v>1172.7</v>
      </c>
    </row>
    <row r="140" spans="1:7" x14ac:dyDescent="0.2">
      <c r="A140" s="1">
        <v>136</v>
      </c>
      <c r="B140" s="29" t="s">
        <v>204</v>
      </c>
      <c r="C140" s="34" t="s">
        <v>15</v>
      </c>
      <c r="D140" s="39">
        <v>23</v>
      </c>
      <c r="E140" s="37">
        <f>IF('2025_Pea_Totals'!$C$1="Per Trial (g)",(SUM('2025_Pea_Totals'!C138:H138)*1.1),"Per Plot Selected in Totals")</f>
        <v>841.50000000000011</v>
      </c>
      <c r="F140" s="9" t="e">
        <f>ROUNDUP(#REF!*#REF!*1.1,0)</f>
        <v>#REF!</v>
      </c>
      <c r="G140" s="32">
        <v>1050</v>
      </c>
    </row>
    <row r="141" spans="1:7" x14ac:dyDescent="0.2">
      <c r="A141" s="1">
        <v>137</v>
      </c>
      <c r="B141" s="29" t="s">
        <v>205</v>
      </c>
      <c r="C141" s="34" t="s">
        <v>15</v>
      </c>
      <c r="D141" s="39">
        <v>22</v>
      </c>
      <c r="E141" s="37">
        <f>IF('2025_Pea_Totals'!$C$1="Per Trial (g)",(SUM('2025_Pea_Totals'!C139:H139)*1.1),"Per Plot Selected in Totals")</f>
        <v>808.50000000000011</v>
      </c>
      <c r="F141" s="9" t="e">
        <f>ROUNDUP(#REF!*#REF!*1.1,0)</f>
        <v>#REF!</v>
      </c>
      <c r="G141" s="32">
        <v>1270.7</v>
      </c>
    </row>
    <row r="142" spans="1:7" x14ac:dyDescent="0.2">
      <c r="A142" s="1">
        <v>138</v>
      </c>
      <c r="B142" s="29" t="s">
        <v>206</v>
      </c>
      <c r="C142" s="34" t="s">
        <v>15</v>
      </c>
      <c r="D142" s="39">
        <v>21.6</v>
      </c>
      <c r="E142" s="37">
        <f>IF('2025_Pea_Totals'!$C$1="Per Trial (g)",(SUM('2025_Pea_Totals'!C140:H140)*1.1),"Per Plot Selected in Totals")</f>
        <v>797.50000000000011</v>
      </c>
      <c r="F142" s="9" t="e">
        <f>ROUNDUP(#REF!*#REF!*1.1,0)</f>
        <v>#REF!</v>
      </c>
      <c r="G142" s="32">
        <v>1642.3</v>
      </c>
    </row>
    <row r="143" spans="1:7" x14ac:dyDescent="0.2">
      <c r="A143" s="1">
        <v>139</v>
      </c>
      <c r="B143" s="29" t="s">
        <v>207</v>
      </c>
      <c r="C143" s="34" t="s">
        <v>15</v>
      </c>
      <c r="D143" s="39">
        <v>25.4</v>
      </c>
      <c r="E143" s="37">
        <f>IF('2025_Pea_Totals'!$C$1="Per Trial (g)",(SUM('2025_Pea_Totals'!C141:H141)*1.1),"Per Plot Selected in Totals")</f>
        <v>918.50000000000011</v>
      </c>
      <c r="F143" s="9" t="e">
        <f>ROUNDUP(#REF!*#REF!*1.1,0)</f>
        <v>#REF!</v>
      </c>
      <c r="G143" s="32">
        <v>1639.6</v>
      </c>
    </row>
    <row r="144" spans="1:7" x14ac:dyDescent="0.2">
      <c r="A144" s="1">
        <v>140</v>
      </c>
      <c r="B144" s="29" t="s">
        <v>208</v>
      </c>
      <c r="C144" s="34" t="s">
        <v>15</v>
      </c>
      <c r="D144" s="39">
        <v>22.6</v>
      </c>
      <c r="E144" s="37">
        <f>IF('2025_Pea_Totals'!$C$1="Per Trial (g)",(SUM('2025_Pea_Totals'!C142:H142)*1.1),"Per Plot Selected in Totals")</f>
        <v>855.80000000000007</v>
      </c>
      <c r="F144" s="9" t="e">
        <f>ROUNDUP(#REF!*#REF!*1.1,0)</f>
        <v>#REF!</v>
      </c>
      <c r="G144" s="32">
        <v>1263</v>
      </c>
    </row>
    <row r="145" spans="1:7" x14ac:dyDescent="0.2">
      <c r="A145" s="1">
        <v>141</v>
      </c>
      <c r="B145" s="29" t="s">
        <v>209</v>
      </c>
      <c r="C145" s="34" t="s">
        <v>15</v>
      </c>
      <c r="D145" s="39">
        <v>21.2</v>
      </c>
      <c r="E145" s="37">
        <f>IF('2025_Pea_Totals'!$C$1="Per Trial (g)",(SUM('2025_Pea_Totals'!C143:H143)*1.1),"Per Plot Selected in Totals")</f>
        <v>786.50000000000011</v>
      </c>
      <c r="F145" s="9" t="e">
        <f>ROUNDUP(#REF!*#REF!*1.1,0)</f>
        <v>#REF!</v>
      </c>
      <c r="G145" s="32">
        <v>1561.2</v>
      </c>
    </row>
    <row r="146" spans="1:7" x14ac:dyDescent="0.2">
      <c r="A146" s="1">
        <v>142</v>
      </c>
      <c r="B146" s="29" t="s">
        <v>210</v>
      </c>
      <c r="C146" s="34" t="s">
        <v>15</v>
      </c>
      <c r="D146" s="39">
        <v>21.6</v>
      </c>
      <c r="E146" s="37">
        <f>IF('2025_Pea_Totals'!$C$1="Per Trial (g)",(SUM('2025_Pea_Totals'!C144:H144)*1.1),"Per Plot Selected in Totals")</f>
        <v>797.50000000000011</v>
      </c>
      <c r="F146" s="9" t="e">
        <f>ROUNDUP(#REF!*#REF!*1.1,0)</f>
        <v>#REF!</v>
      </c>
      <c r="G146" s="32">
        <v>1219</v>
      </c>
    </row>
    <row r="147" spans="1:7" x14ac:dyDescent="0.2">
      <c r="A147" s="1">
        <v>143</v>
      </c>
      <c r="B147" s="29" t="s">
        <v>211</v>
      </c>
      <c r="C147" s="34" t="s">
        <v>15</v>
      </c>
      <c r="D147" s="39">
        <v>26.2</v>
      </c>
      <c r="E147" s="37">
        <f>IF('2025_Pea_Totals'!$C$1="Per Trial (g)",(SUM('2025_Pea_Totals'!C145:H145)*1.1),"Per Plot Selected in Totals")</f>
        <v>940.50000000000011</v>
      </c>
      <c r="F147" s="9" t="e">
        <f>ROUNDUP(#REF!*#REF!*1.1,0)</f>
        <v>#REF!</v>
      </c>
      <c r="G147" s="32">
        <v>1371.7</v>
      </c>
    </row>
    <row r="148" spans="1:7" x14ac:dyDescent="0.2">
      <c r="A148" s="1">
        <v>144</v>
      </c>
      <c r="B148" s="29" t="s">
        <v>212</v>
      </c>
      <c r="C148" s="34" t="s">
        <v>15</v>
      </c>
      <c r="D148" s="39">
        <v>21</v>
      </c>
      <c r="E148" s="37">
        <f>IF('2025_Pea_Totals'!$C$1="Per Trial (g)",(SUM('2025_Pea_Totals'!C146:H146)*1.1),"Per Plot Selected in Totals")</f>
        <v>775.50000000000011</v>
      </c>
      <c r="F148" s="9" t="e">
        <f>ROUNDUP(#REF!*#REF!*1.1,0)</f>
        <v>#REF!</v>
      </c>
      <c r="G148" s="32">
        <v>1349.1</v>
      </c>
    </row>
    <row r="149" spans="1:7" x14ac:dyDescent="0.2">
      <c r="A149" s="1">
        <v>145</v>
      </c>
      <c r="B149" s="29" t="s">
        <v>213</v>
      </c>
      <c r="C149" s="34" t="s">
        <v>15</v>
      </c>
      <c r="D149" s="39">
        <v>19.8</v>
      </c>
      <c r="E149" s="37">
        <f>IF('2025_Pea_Totals'!$C$1="Per Trial (g)",(SUM('2025_Pea_Totals'!C147:H147)*1.1),"Per Plot Selected in Totals")</f>
        <v>773.30000000000007</v>
      </c>
      <c r="F149" s="9" t="e">
        <f>ROUNDUP(#REF!*#REF!*1.1,0)</f>
        <v>#REF!</v>
      </c>
      <c r="G149" s="32">
        <v>1109.5</v>
      </c>
    </row>
    <row r="150" spans="1:7" x14ac:dyDescent="0.2">
      <c r="A150" s="1">
        <v>146</v>
      </c>
      <c r="B150" s="29" t="s">
        <v>214</v>
      </c>
      <c r="C150" s="34" t="s">
        <v>15</v>
      </c>
      <c r="D150" s="39">
        <v>23.8</v>
      </c>
      <c r="E150" s="37">
        <f>IF('2025_Pea_Totals'!$C$1="Per Trial (g)",(SUM('2025_Pea_Totals'!C148:H148)*1.1),"Per Plot Selected in Totals")</f>
        <v>869.00000000000011</v>
      </c>
      <c r="F150" s="9" t="e">
        <f>ROUNDUP(#REF!*#REF!*1.1,0)</f>
        <v>#REF!</v>
      </c>
      <c r="G150" s="32">
        <v>1237.9000000000001</v>
      </c>
    </row>
    <row r="151" spans="1:7" x14ac:dyDescent="0.2">
      <c r="A151" s="1">
        <v>147</v>
      </c>
      <c r="B151" s="29" t="s">
        <v>215</v>
      </c>
      <c r="C151" s="34" t="s">
        <v>15</v>
      </c>
      <c r="D151" s="39">
        <v>23</v>
      </c>
      <c r="E151" s="37">
        <f>IF('2025_Pea_Totals'!$C$1="Per Trial (g)",(SUM('2025_Pea_Totals'!C149:H149)*1.1),"Per Plot Selected in Totals")</f>
        <v>841.50000000000011</v>
      </c>
      <c r="F151" s="9" t="e">
        <f>ROUNDUP(#REF!*#REF!*1.1,0)</f>
        <v>#REF!</v>
      </c>
      <c r="G151" s="32">
        <v>1227.9000000000001</v>
      </c>
    </row>
    <row r="152" spans="1:7" x14ac:dyDescent="0.2">
      <c r="A152" s="1">
        <v>148</v>
      </c>
      <c r="B152" s="29" t="s">
        <v>216</v>
      </c>
      <c r="C152" s="34" t="s">
        <v>15</v>
      </c>
      <c r="D152" s="39">
        <v>20.5</v>
      </c>
      <c r="E152" s="37">
        <f>IF('2025_Pea_Totals'!$C$1="Per Trial (g)",(SUM('2025_Pea_Totals'!C150:H150)*1.1),"Per Plot Selected in Totals")</f>
        <v>764.50000000000011</v>
      </c>
      <c r="F152" s="9" t="e">
        <f>ROUNDUP(#REF!*#REF!*1.1,0)</f>
        <v>#REF!</v>
      </c>
      <c r="G152" s="32">
        <v>1102.8</v>
      </c>
    </row>
    <row r="153" spans="1:7" x14ac:dyDescent="0.2">
      <c r="A153" s="1">
        <v>149</v>
      </c>
      <c r="B153" s="29" t="s">
        <v>217</v>
      </c>
      <c r="C153" s="34" t="s">
        <v>15</v>
      </c>
      <c r="D153" s="39">
        <v>22.8</v>
      </c>
      <c r="E153" s="37">
        <f>IF('2025_Pea_Totals'!$C$1="Per Trial (g)",(SUM('2025_Pea_Totals'!C151:H151)*1.1),"Per Plot Selected in Totals")</f>
        <v>836.00000000000011</v>
      </c>
      <c r="F153" s="9" t="e">
        <f>ROUNDUP(#REF!*#REF!*1.1,0)</f>
        <v>#REF!</v>
      </c>
      <c r="G153" s="32">
        <v>905.5</v>
      </c>
    </row>
    <row r="154" spans="1:7" x14ac:dyDescent="0.2">
      <c r="A154" s="1">
        <v>150</v>
      </c>
      <c r="B154" s="29" t="s">
        <v>218</v>
      </c>
      <c r="C154" s="34" t="s">
        <v>15</v>
      </c>
      <c r="D154" s="39">
        <v>21</v>
      </c>
      <c r="E154" s="37">
        <f>IF('2025_Pea_Totals'!$C$1="Per Trial (g)",(SUM('2025_Pea_Totals'!C152:H152)*1.1),"Per Plot Selected in Totals")</f>
        <v>775.50000000000011</v>
      </c>
      <c r="F154" s="9" t="e">
        <f>ROUNDUP(#REF!*#REF!*1.1,0)</f>
        <v>#REF!</v>
      </c>
      <c r="G154" s="32">
        <v>918.9</v>
      </c>
    </row>
    <row r="155" spans="1:7" x14ac:dyDescent="0.2">
      <c r="A155" s="1">
        <v>151</v>
      </c>
      <c r="B155" s="29" t="s">
        <v>219</v>
      </c>
      <c r="C155" s="34" t="s">
        <v>15</v>
      </c>
      <c r="D155" s="39">
        <v>21.9</v>
      </c>
      <c r="E155" s="37">
        <f>IF('2025_Pea_Totals'!$C$1="Per Trial (g)",(SUM('2025_Pea_Totals'!C153:H153)*1.1),"Per Plot Selected in Totals")</f>
        <v>899.80000000000007</v>
      </c>
      <c r="F155" s="9" t="e">
        <f>ROUNDUP(#REF!*#REF!*1.1,0)</f>
        <v>#REF!</v>
      </c>
      <c r="G155" s="32">
        <v>832.1</v>
      </c>
    </row>
    <row r="156" spans="1:7" x14ac:dyDescent="0.2">
      <c r="A156" s="1">
        <v>152</v>
      </c>
      <c r="B156" s="29" t="s">
        <v>220</v>
      </c>
      <c r="C156" s="34" t="s">
        <v>15</v>
      </c>
      <c r="D156" s="39">
        <v>23.8</v>
      </c>
      <c r="E156" s="37">
        <f>IF('2025_Pea_Totals'!$C$1="Per Trial (g)",(SUM('2025_Pea_Totals'!C154:H154)*1.1),"Per Plot Selected in Totals")</f>
        <v>894.30000000000007</v>
      </c>
      <c r="F156" s="9" t="e">
        <f>ROUNDUP(#REF!*#REF!*1.1,0)</f>
        <v>#REF!</v>
      </c>
      <c r="G156" s="32">
        <v>902.5</v>
      </c>
    </row>
    <row r="157" spans="1:7" x14ac:dyDescent="0.2">
      <c r="A157" s="1">
        <v>153</v>
      </c>
      <c r="B157" s="29" t="s">
        <v>221</v>
      </c>
      <c r="C157" s="34" t="s">
        <v>15</v>
      </c>
      <c r="D157" s="39">
        <v>19.600000000000001</v>
      </c>
      <c r="E157" s="37">
        <f>IF('2025_Pea_Totals'!$C$1="Per Trial (g)",(SUM('2025_Pea_Totals'!C155:H155)*1.1),"Per Plot Selected in Totals")</f>
        <v>731.50000000000011</v>
      </c>
      <c r="F157" s="9" t="e">
        <f>ROUNDUP(#REF!*#REF!*1.1,0)</f>
        <v>#REF!</v>
      </c>
      <c r="G157" s="32">
        <v>815.3</v>
      </c>
    </row>
    <row r="158" spans="1:7" x14ac:dyDescent="0.2">
      <c r="A158" s="1">
        <v>154</v>
      </c>
      <c r="B158" s="29" t="s">
        <v>222</v>
      </c>
      <c r="C158" s="34" t="s">
        <v>15</v>
      </c>
      <c r="D158" s="39">
        <v>23.8</v>
      </c>
      <c r="E158" s="37">
        <f>IF('2025_Pea_Totals'!$C$1="Per Trial (g)",(SUM('2025_Pea_Totals'!C156:H156)*1.1),"Per Plot Selected in Totals")</f>
        <v>869.00000000000011</v>
      </c>
      <c r="F158" s="9" t="e">
        <f>ROUNDUP(#REF!*#REF!*1.1,0)</f>
        <v>#REF!</v>
      </c>
      <c r="G158" s="32">
        <v>937.5</v>
      </c>
    </row>
    <row r="159" spans="1:7" x14ac:dyDescent="0.2">
      <c r="A159" s="1">
        <v>155</v>
      </c>
      <c r="B159" s="29" t="s">
        <v>223</v>
      </c>
      <c r="C159" s="35" t="s">
        <v>16</v>
      </c>
      <c r="D159" s="39">
        <v>21</v>
      </c>
      <c r="E159" s="37">
        <f>IF('2025_Pea_Totals'!$C$1="Per Trial (g)",(SUM('2025_Pea_Totals'!C157:H157)*1.1),"Per Plot Selected in Totals")</f>
        <v>775.50000000000011</v>
      </c>
      <c r="F159" s="9" t="e">
        <f>ROUNDUP(#REF!*#REF!*1.1,0)</f>
        <v>#REF!</v>
      </c>
      <c r="G159" s="32">
        <v>720.8</v>
      </c>
    </row>
    <row r="160" spans="1:7" x14ac:dyDescent="0.2">
      <c r="A160" s="1">
        <v>156</v>
      </c>
      <c r="B160" s="29" t="s">
        <v>224</v>
      </c>
      <c r="C160" s="35" t="s">
        <v>16</v>
      </c>
      <c r="D160" s="39">
        <v>18.8</v>
      </c>
      <c r="E160" s="37">
        <f>IF('2025_Pea_Totals'!$C$1="Per Trial (g)",(SUM('2025_Pea_Totals'!C158:H158)*1.1),"Per Plot Selected in Totals")</f>
        <v>709.50000000000011</v>
      </c>
      <c r="F160" s="9" t="e">
        <f>ROUNDUP(#REF!*#REF!*1.1,0)</f>
        <v>#REF!</v>
      </c>
      <c r="G160" s="32">
        <v>598.1</v>
      </c>
    </row>
    <row r="161" spans="1:7" x14ac:dyDescent="0.2">
      <c r="A161" s="1">
        <v>157</v>
      </c>
      <c r="B161" s="29" t="s">
        <v>225</v>
      </c>
      <c r="C161" s="35" t="s">
        <v>16</v>
      </c>
      <c r="D161" s="39">
        <v>20.2</v>
      </c>
      <c r="E161" s="37">
        <f>IF('2025_Pea_Totals'!$C$1="Per Trial (g)",(SUM('2025_Pea_Totals'!C159:H159)*1.1),"Per Plot Selected in Totals")</f>
        <v>753.50000000000011</v>
      </c>
      <c r="F161" s="9" t="e">
        <f>ROUNDUP(#REF!*#REF!*1.1,0)</f>
        <v>#REF!</v>
      </c>
      <c r="G161" s="32">
        <v>1105</v>
      </c>
    </row>
    <row r="162" spans="1:7" x14ac:dyDescent="0.2">
      <c r="A162" s="1">
        <v>158</v>
      </c>
      <c r="B162" s="29" t="s">
        <v>226</v>
      </c>
      <c r="C162" s="35" t="s">
        <v>16</v>
      </c>
      <c r="D162" s="39">
        <v>19.600000000000001</v>
      </c>
      <c r="E162" s="37">
        <f>IF('2025_Pea_Totals'!$C$1="Per Trial (g)",(SUM('2025_Pea_Totals'!C160:H160)*1.1),"Per Plot Selected in Totals")</f>
        <v>731.50000000000011</v>
      </c>
      <c r="F162" s="9" t="e">
        <f>ROUNDUP(#REF!*#REF!*1.1,0)</f>
        <v>#REF!</v>
      </c>
      <c r="G162" s="32">
        <v>919.1</v>
      </c>
    </row>
    <row r="163" spans="1:7" x14ac:dyDescent="0.2">
      <c r="A163" s="1">
        <v>159</v>
      </c>
      <c r="B163" s="29" t="s">
        <v>227</v>
      </c>
      <c r="C163" s="35" t="s">
        <v>16</v>
      </c>
      <c r="D163" s="39">
        <v>21.4</v>
      </c>
      <c r="E163" s="37">
        <f>IF('2025_Pea_Totals'!$C$1="Per Trial (g)",(SUM('2025_Pea_Totals'!C161:H161)*1.1),"Per Plot Selected in Totals")</f>
        <v>792.00000000000011</v>
      </c>
      <c r="F163" s="9" t="e">
        <f>ROUNDUP(#REF!*#REF!*1.1,0)</f>
        <v>#REF!</v>
      </c>
      <c r="G163" s="32">
        <v>802.2</v>
      </c>
    </row>
    <row r="164" spans="1:7" x14ac:dyDescent="0.2">
      <c r="A164" s="1">
        <v>160</v>
      </c>
      <c r="B164" s="29" t="s">
        <v>228</v>
      </c>
      <c r="C164" s="35" t="s">
        <v>16</v>
      </c>
      <c r="D164" s="39">
        <v>20.3</v>
      </c>
      <c r="E164" s="37">
        <f>IF('2025_Pea_Totals'!$C$1="Per Trial (g)",(SUM('2025_Pea_Totals'!C162:H162)*1.1),"Per Plot Selected in Totals")</f>
        <v>753.50000000000011</v>
      </c>
      <c r="F164" s="9" t="e">
        <f>ROUNDUP(#REF!*#REF!*1.1,0)</f>
        <v>#REF!</v>
      </c>
      <c r="G164" s="32">
        <v>899.8</v>
      </c>
    </row>
    <row r="165" spans="1:7" x14ac:dyDescent="0.2">
      <c r="A165" s="1">
        <v>161</v>
      </c>
      <c r="B165" s="29" t="s">
        <v>229</v>
      </c>
      <c r="C165" s="35" t="s">
        <v>16</v>
      </c>
      <c r="D165" s="39">
        <v>19.600000000000001</v>
      </c>
      <c r="E165" s="37">
        <f>IF('2025_Pea_Totals'!$C$1="Per Trial (g)",(SUM('2025_Pea_Totals'!C163:H163)*1.1),"Per Plot Selected in Totals")</f>
        <v>731.50000000000011</v>
      </c>
      <c r="F165" s="9" t="e">
        <f>ROUNDUP(#REF!*#REF!*1.1,0)</f>
        <v>#REF!</v>
      </c>
      <c r="G165" s="32">
        <v>939</v>
      </c>
    </row>
    <row r="166" spans="1:7" x14ac:dyDescent="0.2">
      <c r="A166" s="1">
        <v>162</v>
      </c>
      <c r="B166" s="29" t="s">
        <v>230</v>
      </c>
      <c r="C166" s="35" t="s">
        <v>16</v>
      </c>
      <c r="D166" s="39">
        <v>18.399999999999999</v>
      </c>
      <c r="E166" s="37">
        <f>IF('2025_Pea_Totals'!$C$1="Per Trial (g)",(SUM('2025_Pea_Totals'!C164:H164)*1.1),"Per Plot Selected in Totals")</f>
        <v>693</v>
      </c>
      <c r="F166" s="9" t="e">
        <f>ROUNDUP(#REF!*#REF!*1.1,0)</f>
        <v>#REF!</v>
      </c>
      <c r="G166" s="32">
        <v>745.9</v>
      </c>
    </row>
    <row r="167" spans="1:7" x14ac:dyDescent="0.2">
      <c r="A167" s="1">
        <v>163</v>
      </c>
      <c r="B167" s="29" t="s">
        <v>231</v>
      </c>
      <c r="C167" s="35" t="s">
        <v>16</v>
      </c>
      <c r="D167" s="39">
        <v>22.6</v>
      </c>
      <c r="E167" s="37">
        <f>IF('2025_Pea_Totals'!$C$1="Per Trial (g)",(SUM('2025_Pea_Totals'!C165:H165)*1.1),"Per Plot Selected in Totals")</f>
        <v>855.80000000000007</v>
      </c>
      <c r="F167" s="9" t="e">
        <f>ROUNDUP(#REF!*#REF!*1.1,0)</f>
        <v>#REF!</v>
      </c>
      <c r="G167" s="32">
        <v>790.3</v>
      </c>
    </row>
    <row r="168" spans="1:7" x14ac:dyDescent="0.2">
      <c r="A168" s="1">
        <v>164</v>
      </c>
      <c r="B168" s="29" t="s">
        <v>26</v>
      </c>
      <c r="C168" s="34" t="s">
        <v>15</v>
      </c>
      <c r="D168" s="39">
        <v>21.4</v>
      </c>
      <c r="E168" s="37">
        <f>IF('2025_Pea_Totals'!$C$1="Per Trial (g)",(SUM('2025_Pea_Totals'!C166:H166)*1.1),"Per Plot Selected in Totals")</f>
        <v>812.90000000000009</v>
      </c>
      <c r="F168" s="9" t="e">
        <f>ROUNDUP(#REF!*#REF!*1.1,0)</f>
        <v>#REF!</v>
      </c>
      <c r="G168" s="32">
        <v>1000</v>
      </c>
    </row>
    <row r="169" spans="1:7" x14ac:dyDescent="0.2">
      <c r="A169" s="1">
        <v>165</v>
      </c>
      <c r="B169" s="29" t="s">
        <v>27</v>
      </c>
      <c r="C169" s="35" t="s">
        <v>16</v>
      </c>
      <c r="D169" s="39">
        <v>16.5</v>
      </c>
      <c r="E169" s="37">
        <f>IF('2025_Pea_Totals'!$C$1="Per Trial (g)",(SUM('2025_Pea_Totals'!C167:H167)*1.1),"Per Plot Selected in Totals")</f>
        <v>638</v>
      </c>
      <c r="F169" s="9" t="e">
        <f>ROUNDUP(#REF!*#REF!*1.1,0)</f>
        <v>#REF!</v>
      </c>
      <c r="G169" s="32">
        <v>1000</v>
      </c>
    </row>
    <row r="170" spans="1:7" x14ac:dyDescent="0.2">
      <c r="A170" s="1">
        <v>166</v>
      </c>
      <c r="B170" s="29" t="s">
        <v>232</v>
      </c>
      <c r="C170" s="34" t="s">
        <v>15</v>
      </c>
      <c r="D170" s="39">
        <v>24.6</v>
      </c>
      <c r="E170" s="37">
        <f>IF('2025_Pea_Totals'!$C$1="Per Trial (g)",(SUM('2025_Pea_Totals'!C168:H168)*1.1),"Per Plot Selected in Totals")</f>
        <v>891.00000000000011</v>
      </c>
      <c r="F170" s="9" t="e">
        <f>ROUNDUP(#REF!*#REF!*1.1,0)</f>
        <v>#REF!</v>
      </c>
      <c r="G170" s="32">
        <v>1000</v>
      </c>
    </row>
    <row r="171" spans="1:7" x14ac:dyDescent="0.2">
      <c r="A171" s="1">
        <v>167</v>
      </c>
      <c r="B171" s="29" t="s">
        <v>233</v>
      </c>
      <c r="C171" s="34" t="s">
        <v>15</v>
      </c>
      <c r="D171" s="39">
        <v>26</v>
      </c>
      <c r="E171" s="37">
        <f>IF('2025_Pea_Totals'!$C$1="Per Trial (g)",(SUM('2025_Pea_Totals'!C169:H169)*1.1),"Per Plot Selected in Totals")</f>
        <v>935.00000000000011</v>
      </c>
      <c r="F171" s="9" t="e">
        <f>ROUNDUP(#REF!*#REF!*1.1,0)</f>
        <v>#REF!</v>
      </c>
      <c r="G171" s="32">
        <v>1000</v>
      </c>
    </row>
    <row r="172" spans="1:7" x14ac:dyDescent="0.2">
      <c r="A172" s="1">
        <v>168</v>
      </c>
      <c r="B172" s="29" t="s">
        <v>63</v>
      </c>
      <c r="C172" s="36" t="s">
        <v>258</v>
      </c>
      <c r="D172" s="39">
        <v>23</v>
      </c>
      <c r="E172" s="37">
        <f>IF('2025_Pea_Totals'!$C$1="Per Trial (g)",(SUM('2025_Pea_Totals'!C170:H170)*1.1),"Per Plot Selected in Totals")</f>
        <v>881.1</v>
      </c>
      <c r="F172" s="9" t="e">
        <f>ROUNDUP(#REF!*#REF!*1.1,0)</f>
        <v>#REF!</v>
      </c>
      <c r="G172" s="32">
        <v>1000</v>
      </c>
    </row>
    <row r="173" spans="1:7" x14ac:dyDescent="0.2">
      <c r="A173" s="1">
        <v>169</v>
      </c>
      <c r="B173" s="29" t="s">
        <v>234</v>
      </c>
      <c r="C173" s="36" t="s">
        <v>258</v>
      </c>
      <c r="D173" s="39">
        <v>21.8</v>
      </c>
      <c r="E173" s="37">
        <f>IF('2025_Pea_Totals'!$C$1="Per Trial (g)",(SUM('2025_Pea_Totals'!C171:H171)*1.1),"Per Plot Selected in Totals")</f>
        <v>842.6</v>
      </c>
      <c r="F173" s="9" t="e">
        <f>ROUNDUP(#REF!*#REF!*1.1,0)</f>
        <v>#REF!</v>
      </c>
      <c r="G173" s="32">
        <v>1000</v>
      </c>
    </row>
    <row r="174" spans="1:7" x14ac:dyDescent="0.2">
      <c r="A174" s="1">
        <v>170</v>
      </c>
      <c r="B174" s="29" t="s">
        <v>235</v>
      </c>
      <c r="C174" s="35" t="s">
        <v>16</v>
      </c>
      <c r="D174" s="39">
        <v>23.6</v>
      </c>
      <c r="E174" s="37">
        <f>IF('2025_Pea_Totals'!$C$1="Per Trial (g)",(SUM('2025_Pea_Totals'!C172:H172)*1.1),"Per Plot Selected in Totals")</f>
        <v>858.00000000000011</v>
      </c>
      <c r="F174" s="9" t="e">
        <f>ROUNDUP(#REF!*#REF!*1.1,0)</f>
        <v>#REF!</v>
      </c>
      <c r="G174" s="32">
        <v>1000</v>
      </c>
    </row>
    <row r="175" spans="1:7" x14ac:dyDescent="0.2">
      <c r="A175" s="1">
        <v>171</v>
      </c>
      <c r="B175" s="29" t="s">
        <v>64</v>
      </c>
      <c r="C175" s="34" t="s">
        <v>15</v>
      </c>
      <c r="D175" s="39">
        <v>18.7</v>
      </c>
      <c r="E175" s="37">
        <f>IF('2025_Pea_Totals'!$C$1="Per Trial (g)",(SUM('2025_Pea_Totals'!C173:H173)*1.1),"Per Plot Selected in Totals")</f>
        <v>704</v>
      </c>
      <c r="F175" s="9" t="e">
        <f>ROUNDUP(#REF!*#REF!*1.1,0)</f>
        <v>#REF!</v>
      </c>
      <c r="G175" s="32">
        <v>1000</v>
      </c>
    </row>
    <row r="176" spans="1:7" x14ac:dyDescent="0.2">
      <c r="A176" s="1">
        <v>172</v>
      </c>
      <c r="B176" s="29" t="s">
        <v>236</v>
      </c>
      <c r="C176" s="35" t="s">
        <v>16</v>
      </c>
      <c r="D176" s="39">
        <v>21.8</v>
      </c>
      <c r="E176" s="37">
        <f>IF('2025_Pea_Totals'!$C$1="Per Trial (g)",(SUM('2025_Pea_Totals'!C174:H174)*1.1),"Per Plot Selected in Totals")</f>
        <v>803.00000000000011</v>
      </c>
      <c r="F176" s="9" t="e">
        <f>ROUNDUP(#REF!*#REF!*1.1,0)</f>
        <v>#REF!</v>
      </c>
      <c r="G176" s="32">
        <v>1000</v>
      </c>
    </row>
    <row r="177" spans="1:7" x14ac:dyDescent="0.2">
      <c r="A177" s="1">
        <v>173</v>
      </c>
      <c r="B177" s="29" t="s">
        <v>237</v>
      </c>
      <c r="C177" s="34" t="s">
        <v>15</v>
      </c>
      <c r="D177" s="39">
        <v>35.4</v>
      </c>
      <c r="E177" s="37">
        <f>IF('2025_Pea_Totals'!$C$1="Per Trial (g)",(SUM('2025_Pea_Totals'!C175:H175)*1.1),"Per Plot Selected in Totals")</f>
        <v>1232</v>
      </c>
      <c r="F177" s="9" t="e">
        <f>ROUNDUP(#REF!*#REF!*1.1,0)</f>
        <v>#REF!</v>
      </c>
      <c r="G177" s="32">
        <v>1000</v>
      </c>
    </row>
    <row r="178" spans="1:7" x14ac:dyDescent="0.2">
      <c r="A178" s="1">
        <v>174</v>
      </c>
      <c r="B178" s="29" t="s">
        <v>238</v>
      </c>
      <c r="C178" s="35" t="s">
        <v>16</v>
      </c>
      <c r="D178" s="39">
        <v>20.399999999999999</v>
      </c>
      <c r="E178" s="37">
        <f>IF('2025_Pea_Totals'!$C$1="Per Trial (g)",(SUM('2025_Pea_Totals'!C176:H176)*1.1),"Per Plot Selected in Totals")</f>
        <v>759.00000000000011</v>
      </c>
      <c r="F178" s="9" t="e">
        <f>ROUNDUP(#REF!*#REF!*1.1,0)</f>
        <v>#REF!</v>
      </c>
      <c r="G178" s="32">
        <v>1000</v>
      </c>
    </row>
    <row r="179" spans="1:7" x14ac:dyDescent="0.2">
      <c r="A179" s="1">
        <v>175</v>
      </c>
      <c r="B179" s="29" t="s">
        <v>239</v>
      </c>
      <c r="C179" s="35" t="s">
        <v>16</v>
      </c>
      <c r="D179" s="39">
        <v>22.7</v>
      </c>
      <c r="E179" s="37">
        <f>IF('2025_Pea_Totals'!$C$1="Per Trial (g)",(SUM('2025_Pea_Totals'!C177:H177)*1.1),"Per Plot Selected in Totals")</f>
        <v>830.50000000000011</v>
      </c>
      <c r="F179" s="9" t="e">
        <f>ROUNDUP(#REF!*#REF!*1.1,0)</f>
        <v>#REF!</v>
      </c>
      <c r="G179" s="32">
        <v>1000</v>
      </c>
    </row>
    <row r="180" spans="1:7" x14ac:dyDescent="0.2">
      <c r="A180" s="1">
        <v>176</v>
      </c>
      <c r="B180" s="29" t="s">
        <v>240</v>
      </c>
      <c r="C180" s="34" t="s">
        <v>15</v>
      </c>
      <c r="D180" s="39">
        <v>19.3</v>
      </c>
      <c r="E180" s="37">
        <f>IF('2025_Pea_Totals'!$C$1="Per Trial (g)",(SUM('2025_Pea_Totals'!C178:H178)*1.1),"Per Plot Selected in Totals")</f>
        <v>726.00000000000011</v>
      </c>
      <c r="F180" s="9" t="e">
        <f>ROUNDUP(#REF!*#REF!*1.1,0)</f>
        <v>#REF!</v>
      </c>
      <c r="G180" s="32">
        <v>1000</v>
      </c>
    </row>
    <row r="181" spans="1:7" x14ac:dyDescent="0.2">
      <c r="A181" s="1">
        <v>177</v>
      </c>
      <c r="B181" s="29" t="s">
        <v>241</v>
      </c>
      <c r="C181" s="34" t="s">
        <v>15</v>
      </c>
      <c r="D181" s="39">
        <v>25</v>
      </c>
      <c r="E181" s="37">
        <f>IF('2025_Pea_Totals'!$C$1="Per Trial (g)",(SUM('2025_Pea_Totals'!C179:H179)*1.1),"Per Plot Selected in Totals")</f>
        <v>902.00000000000011</v>
      </c>
      <c r="F181" s="9" t="e">
        <f>ROUNDUP(#REF!*#REF!*1.1,0)</f>
        <v>#REF!</v>
      </c>
      <c r="G181" s="32">
        <v>1000</v>
      </c>
    </row>
    <row r="182" spans="1:7" x14ac:dyDescent="0.2">
      <c r="A182" s="1">
        <v>178</v>
      </c>
      <c r="B182" s="29" t="s">
        <v>242</v>
      </c>
      <c r="C182" s="34" t="s">
        <v>15</v>
      </c>
      <c r="D182" s="39">
        <v>22.7</v>
      </c>
      <c r="E182" s="37">
        <f>IF('2025_Pea_Totals'!$C$1="Per Trial (g)",(SUM('2025_Pea_Totals'!C180:H180)*1.1),"Per Plot Selected in Totals")</f>
        <v>830.50000000000011</v>
      </c>
      <c r="F182" s="9" t="e">
        <f>ROUNDUP(#REF!*#REF!*1.1,0)</f>
        <v>#REF!</v>
      </c>
      <c r="G182" s="32">
        <v>1000</v>
      </c>
    </row>
    <row r="183" spans="1:7" x14ac:dyDescent="0.2">
      <c r="A183" s="1">
        <v>179</v>
      </c>
      <c r="B183" s="29" t="s">
        <v>243</v>
      </c>
      <c r="C183" s="35" t="s">
        <v>16</v>
      </c>
      <c r="D183" s="39">
        <v>26.1</v>
      </c>
      <c r="E183" s="37">
        <f>IF('2025_Pea_Totals'!$C$1="Per Trial (g)",(SUM('2025_Pea_Totals'!C181:H181)*1.1),"Per Plot Selected in Totals")</f>
        <v>940.50000000000011</v>
      </c>
      <c r="F183" s="9" t="e">
        <f>ROUNDUP(#REF!*#REF!*1.1,0)</f>
        <v>#REF!</v>
      </c>
      <c r="G183" s="32">
        <v>1000</v>
      </c>
    </row>
    <row r="184" spans="1:7" x14ac:dyDescent="0.2">
      <c r="A184" s="1">
        <v>180</v>
      </c>
      <c r="B184" s="29" t="s">
        <v>244</v>
      </c>
      <c r="C184" s="35" t="s">
        <v>16</v>
      </c>
      <c r="D184" s="39">
        <v>25</v>
      </c>
      <c r="E184" s="37">
        <f>IF('2025_Pea_Totals'!$C$1="Per Trial (g)",(SUM('2025_Pea_Totals'!C182:H182)*1.1),"Per Plot Selected in Totals")</f>
        <v>902.00000000000011</v>
      </c>
      <c r="F184" s="9" t="e">
        <f>ROUNDUP(#REF!*#REF!*1.1,0)</f>
        <v>#REF!</v>
      </c>
      <c r="G184" s="32">
        <v>1000</v>
      </c>
    </row>
    <row r="185" spans="1:7" x14ac:dyDescent="0.2">
      <c r="A185" s="1">
        <v>181</v>
      </c>
      <c r="B185" s="29" t="s">
        <v>245</v>
      </c>
      <c r="C185" s="34" t="s">
        <v>15</v>
      </c>
      <c r="D185" s="39">
        <v>28.4</v>
      </c>
      <c r="E185" s="37">
        <f>IF('2025_Pea_Totals'!$C$1="Per Trial (g)",(SUM('2025_Pea_Totals'!C183:H183)*1.1),"Per Plot Selected in Totals")</f>
        <v>1012.0000000000001</v>
      </c>
      <c r="F185" s="9" t="e">
        <f>ROUNDUP(#REF!*#REF!*1.1,0)</f>
        <v>#REF!</v>
      </c>
      <c r="G185" s="32">
        <v>1000</v>
      </c>
    </row>
    <row r="186" spans="1:7" x14ac:dyDescent="0.2">
      <c r="A186" s="1">
        <v>182</v>
      </c>
      <c r="B186" s="29" t="s">
        <v>65</v>
      </c>
      <c r="C186" s="34" t="s">
        <v>15</v>
      </c>
      <c r="D186" s="39">
        <v>19</v>
      </c>
      <c r="E186" s="37">
        <f>IF('2025_Pea_Totals'!$C$1="Per Trial (g)",(SUM('2025_Pea_Totals'!C184:H184)*1.1),"Per Plot Selected in Totals")</f>
        <v>745.80000000000007</v>
      </c>
      <c r="F186" s="9" t="e">
        <f>ROUNDUP(#REF!*#REF!*1.1,0)</f>
        <v>#REF!</v>
      </c>
      <c r="G186" s="32">
        <v>1000</v>
      </c>
    </row>
    <row r="187" spans="1:7" x14ac:dyDescent="0.2">
      <c r="A187" s="1">
        <v>183</v>
      </c>
      <c r="B187" s="29" t="s">
        <v>246</v>
      </c>
      <c r="C187" s="34" t="s">
        <v>15</v>
      </c>
      <c r="D187" s="39">
        <v>31.2</v>
      </c>
      <c r="E187" s="37">
        <f>IF('2025_Pea_Totals'!$C$1="Per Trial (g)",(SUM('2025_Pea_Totals'!C185:H185)*1.1),"Per Plot Selected in Totals")</f>
        <v>1100</v>
      </c>
      <c r="F187" s="9" t="e">
        <f>ROUNDUP(#REF!*#REF!*1.1,0)</f>
        <v>#REF!</v>
      </c>
      <c r="G187" s="32">
        <v>1000</v>
      </c>
    </row>
    <row r="188" spans="1:7" x14ac:dyDescent="0.2">
      <c r="A188" s="1">
        <v>184</v>
      </c>
      <c r="B188" s="29" t="s">
        <v>247</v>
      </c>
      <c r="C188" s="34" t="s">
        <v>15</v>
      </c>
      <c r="D188" s="39">
        <v>24.3</v>
      </c>
      <c r="E188" s="37">
        <f>IF('2025_Pea_Totals'!$C$1="Per Trial (g)",(SUM('2025_Pea_Totals'!C186:H186)*1.1),"Per Plot Selected in Totals")</f>
        <v>880.00000000000011</v>
      </c>
      <c r="F188" s="9" t="e">
        <f>ROUNDUP(#REF!*#REF!*1.1,0)</f>
        <v>#REF!</v>
      </c>
      <c r="G188" s="32">
        <v>1000</v>
      </c>
    </row>
    <row r="189" spans="1:7" x14ac:dyDescent="0.2">
      <c r="A189" s="1">
        <v>185</v>
      </c>
      <c r="B189" s="29" t="s">
        <v>66</v>
      </c>
      <c r="C189" s="35" t="s">
        <v>16</v>
      </c>
      <c r="D189" s="39">
        <v>18.8</v>
      </c>
      <c r="E189" s="37">
        <f>IF('2025_Pea_Totals'!$C$1="Per Trial (g)",(SUM('2025_Pea_Totals'!C187:H187)*1.1),"Per Plot Selected in Totals")</f>
        <v>709.50000000000011</v>
      </c>
      <c r="F189" s="9" t="e">
        <f>ROUNDUP(#REF!*#REF!*1.1,0)</f>
        <v>#REF!</v>
      </c>
      <c r="G189" s="32">
        <v>1000</v>
      </c>
    </row>
    <row r="190" spans="1:7" x14ac:dyDescent="0.2">
      <c r="A190" s="1">
        <v>186</v>
      </c>
      <c r="B190" s="29" t="s">
        <v>248</v>
      </c>
      <c r="C190" s="35" t="s">
        <v>16</v>
      </c>
      <c r="D190" s="39">
        <v>23.6</v>
      </c>
      <c r="E190" s="37">
        <f>IF('2025_Pea_Totals'!$C$1="Per Trial (g)",(SUM('2025_Pea_Totals'!C188:H188)*1.1),"Per Plot Selected in Totals")</f>
        <v>887.7</v>
      </c>
      <c r="F190" s="9" t="e">
        <f>ROUNDUP(#REF!*#REF!*1.1,0)</f>
        <v>#REF!</v>
      </c>
      <c r="G190" s="32">
        <v>1000</v>
      </c>
    </row>
    <row r="191" spans="1:7" x14ac:dyDescent="0.2">
      <c r="A191" s="1">
        <v>187</v>
      </c>
      <c r="B191" s="29" t="s">
        <v>249</v>
      </c>
      <c r="C191" s="34" t="s">
        <v>15</v>
      </c>
      <c r="D191" s="39">
        <v>23.5</v>
      </c>
      <c r="E191" s="37">
        <f>IF('2025_Pea_Totals'!$C$1="Per Trial (g)",(SUM('2025_Pea_Totals'!C189:H189)*1.1),"Per Plot Selected in Totals")</f>
        <v>858.00000000000011</v>
      </c>
      <c r="F191" s="9" t="e">
        <f>ROUNDUP(#REF!*#REF!*1.1,0)</f>
        <v>#REF!</v>
      </c>
      <c r="G191" s="32">
        <v>1000</v>
      </c>
    </row>
    <row r="192" spans="1:7" x14ac:dyDescent="0.2">
      <c r="A192" s="1">
        <v>188</v>
      </c>
      <c r="B192" s="29" t="s">
        <v>250</v>
      </c>
      <c r="C192" s="35" t="s">
        <v>16</v>
      </c>
      <c r="D192" s="39">
        <v>23.5</v>
      </c>
      <c r="E192" s="37">
        <f>IF('2025_Pea_Totals'!$C$1="Per Trial (g)",(SUM('2025_Pea_Totals'!C190:H190)*1.1),"Per Plot Selected in Totals")</f>
        <v>858.00000000000011</v>
      </c>
      <c r="F192" s="9" t="e">
        <f>ROUNDUP(#REF!*#REF!*1.1,0)</f>
        <v>#REF!</v>
      </c>
      <c r="G192" s="32">
        <v>1000</v>
      </c>
    </row>
    <row r="193" spans="1:7" x14ac:dyDescent="0.2">
      <c r="A193" s="1">
        <v>189</v>
      </c>
      <c r="B193" s="29" t="s">
        <v>251</v>
      </c>
      <c r="C193" s="34" t="s">
        <v>15</v>
      </c>
      <c r="D193" s="39">
        <v>22.8</v>
      </c>
      <c r="E193" s="37">
        <f>IF('2025_Pea_Totals'!$C$1="Per Trial (g)",(SUM('2025_Pea_Totals'!C191:H191)*1.1),"Per Plot Selected in Totals")</f>
        <v>836.00000000000011</v>
      </c>
      <c r="F193" s="9" t="e">
        <f>ROUNDUP(#REF!*#REF!*1.1,0)</f>
        <v>#REF!</v>
      </c>
      <c r="G193" s="32">
        <v>1000</v>
      </c>
    </row>
    <row r="194" spans="1:7" x14ac:dyDescent="0.2">
      <c r="A194" s="1">
        <v>190</v>
      </c>
      <c r="B194" s="29" t="s">
        <v>252</v>
      </c>
      <c r="C194" s="34" t="s">
        <v>15</v>
      </c>
      <c r="D194" s="39">
        <v>23.5</v>
      </c>
      <c r="E194" s="37">
        <f>IF('2025_Pea_Totals'!$C$1="Per Trial (g)",(SUM('2025_Pea_Totals'!C192:H192)*1.1),"Per Plot Selected in Totals")</f>
        <v>858.00000000000011</v>
      </c>
      <c r="F194" s="9" t="e">
        <f>ROUNDUP(#REF!*#REF!*1.1,0)</f>
        <v>#REF!</v>
      </c>
      <c r="G194" s="32">
        <v>1000</v>
      </c>
    </row>
    <row r="195" spans="1:7" x14ac:dyDescent="0.2">
      <c r="A195" s="1">
        <v>191</v>
      </c>
      <c r="B195" s="29" t="s">
        <v>30</v>
      </c>
      <c r="C195" s="35" t="s">
        <v>16</v>
      </c>
      <c r="D195" s="39">
        <v>17.600000000000001</v>
      </c>
      <c r="E195" s="37">
        <f>IF('2025_Pea_Totals'!$C$1="Per Trial (g)",(SUM('2025_Pea_Totals'!C193:H193)*1.1),"Per Plot Selected in Totals")</f>
        <v>671</v>
      </c>
      <c r="F195" s="9" t="e">
        <f>ROUNDUP(#REF!*#REF!*1.1,0)</f>
        <v>#REF!</v>
      </c>
      <c r="G195" s="32">
        <v>1000</v>
      </c>
    </row>
    <row r="196" spans="1:7" x14ac:dyDescent="0.2">
      <c r="A196" s="1">
        <v>192</v>
      </c>
      <c r="B196" s="29" t="s">
        <v>34</v>
      </c>
      <c r="C196" s="35" t="s">
        <v>16</v>
      </c>
      <c r="D196" s="39">
        <v>18.2</v>
      </c>
      <c r="E196" s="37">
        <f>IF('2025_Pea_Totals'!$C$1="Per Trial (g)",(SUM('2025_Pea_Totals'!C194:H194)*1.1),"Per Plot Selected in Totals")</f>
        <v>687.5</v>
      </c>
      <c r="F196" s="9" t="e">
        <f>ROUNDUP(#REF!*#REF!*1.1,0)</f>
        <v>#REF!</v>
      </c>
      <c r="G196" s="32">
        <v>1000</v>
      </c>
    </row>
    <row r="197" spans="1:7" x14ac:dyDescent="0.2">
      <c r="A197" s="1">
        <v>193</v>
      </c>
      <c r="B197" s="29" t="s">
        <v>46</v>
      </c>
      <c r="C197" s="35" t="s">
        <v>16</v>
      </c>
      <c r="D197" s="39">
        <v>19.8</v>
      </c>
      <c r="E197" s="37">
        <f>IF('2025_Pea_Totals'!$C$1="Per Trial (g)",(SUM('2025_Pea_Totals'!C195:H195)*1.1),"Per Plot Selected in Totals")</f>
        <v>742.50000000000011</v>
      </c>
      <c r="F197" s="9" t="e">
        <f>ROUNDUP(#REF!*#REF!*1.1,0)</f>
        <v>#REF!</v>
      </c>
      <c r="G197" s="32">
        <v>1000</v>
      </c>
    </row>
    <row r="198" spans="1:7" x14ac:dyDescent="0.2">
      <c r="A198" s="1">
        <v>194</v>
      </c>
      <c r="B198" s="29" t="s">
        <v>43</v>
      </c>
      <c r="C198" s="35" t="s">
        <v>16</v>
      </c>
      <c r="D198" s="39">
        <v>19.899999999999999</v>
      </c>
      <c r="E198" s="37">
        <f>IF('2025_Pea_Totals'!$C$1="Per Trial (g)",(SUM('2025_Pea_Totals'!C196:H196)*1.1),"Per Plot Selected in Totals")</f>
        <v>777.7</v>
      </c>
      <c r="F198" s="9" t="e">
        <f>ROUNDUP(#REF!*#REF!*1.1,0)</f>
        <v>#REF!</v>
      </c>
      <c r="G198" s="32">
        <v>1000</v>
      </c>
    </row>
    <row r="199" spans="1:7" x14ac:dyDescent="0.2">
      <c r="A199" s="1">
        <v>195</v>
      </c>
      <c r="B199" s="29" t="s">
        <v>47</v>
      </c>
      <c r="C199" s="35" t="s">
        <v>16</v>
      </c>
      <c r="D199" s="39">
        <v>20</v>
      </c>
      <c r="E199" s="37">
        <f>IF('2025_Pea_Totals'!$C$1="Per Trial (g)",(SUM('2025_Pea_Totals'!C197:H197)*1.1),"Per Plot Selected in Totals")</f>
        <v>748.00000000000011</v>
      </c>
      <c r="F199" s="9" t="e">
        <f>ROUNDUP(#REF!*#REF!*1.1,0)</f>
        <v>#REF!</v>
      </c>
      <c r="G199" s="32">
        <v>1000</v>
      </c>
    </row>
    <row r="200" spans="1:7" x14ac:dyDescent="0.2">
      <c r="A200" s="1">
        <v>196</v>
      </c>
      <c r="B200" s="29" t="s">
        <v>18</v>
      </c>
      <c r="C200" s="35" t="s">
        <v>16</v>
      </c>
      <c r="D200" s="39">
        <v>20.8</v>
      </c>
      <c r="E200" s="37">
        <f>IF('2025_Pea_Totals'!$C$1="Per Trial (g)",(SUM('2025_Pea_Totals'!C198:H198)*1.1),"Per Plot Selected in Totals")</f>
        <v>809.6</v>
      </c>
      <c r="F200" s="9" t="e">
        <f>ROUNDUP(#REF!*#REF!*1.1,0)</f>
        <v>#REF!</v>
      </c>
      <c r="G200" s="32">
        <v>1000</v>
      </c>
    </row>
    <row r="201" spans="1:7" x14ac:dyDescent="0.2">
      <c r="A201" s="1">
        <v>197</v>
      </c>
      <c r="B201" s="29" t="s">
        <v>41</v>
      </c>
      <c r="C201" s="35" t="s">
        <v>16</v>
      </c>
      <c r="D201" s="39">
        <v>18.100000000000001</v>
      </c>
      <c r="E201" s="37">
        <f>IF('2025_Pea_Totals'!$C$1="Per Trial (g)",(SUM('2025_Pea_Totals'!C199:H199)*1.1),"Per Plot Selected in Totals")</f>
        <v>704</v>
      </c>
      <c r="F201" s="9" t="e">
        <f>ROUNDUP(#REF!*#REF!*1.1,0)</f>
        <v>#REF!</v>
      </c>
      <c r="G201" s="32">
        <v>1000</v>
      </c>
    </row>
    <row r="202" spans="1:7" x14ac:dyDescent="0.2">
      <c r="A202" s="1">
        <v>198</v>
      </c>
      <c r="B202" s="29" t="s">
        <v>19</v>
      </c>
      <c r="C202" s="35" t="s">
        <v>16</v>
      </c>
      <c r="D202" s="39">
        <v>22.7</v>
      </c>
      <c r="E202" s="37">
        <f>IF('2025_Pea_Totals'!$C$1="Per Trial (g)",(SUM('2025_Pea_Totals'!C200:H200)*1.1),"Per Plot Selected in Totals")</f>
        <v>830.50000000000011</v>
      </c>
      <c r="F202" s="9" t="e">
        <f>ROUNDUP(#REF!*#REF!*1.1,0)</f>
        <v>#REF!</v>
      </c>
      <c r="G202" s="32">
        <v>1000</v>
      </c>
    </row>
    <row r="203" spans="1:7" x14ac:dyDescent="0.2">
      <c r="A203" s="1">
        <v>199</v>
      </c>
      <c r="B203" s="29" t="s">
        <v>39</v>
      </c>
      <c r="C203" s="35" t="s">
        <v>16</v>
      </c>
      <c r="D203" s="39">
        <v>21</v>
      </c>
      <c r="E203" s="37">
        <f>IF('2025_Pea_Totals'!$C$1="Per Trial (g)",(SUM('2025_Pea_Totals'!C201:H201)*1.1),"Per Plot Selected in Totals")</f>
        <v>775.50000000000011</v>
      </c>
      <c r="F203" s="9" t="e">
        <f>ROUNDUP(#REF!*#REF!*1.1,0)</f>
        <v>#REF!</v>
      </c>
      <c r="G203" s="32">
        <v>1000</v>
      </c>
    </row>
    <row r="204" spans="1:7" x14ac:dyDescent="0.2">
      <c r="A204" s="1">
        <v>200</v>
      </c>
      <c r="B204" s="29" t="s">
        <v>32</v>
      </c>
      <c r="C204" s="35" t="s">
        <v>16</v>
      </c>
      <c r="D204" s="39">
        <v>18.7</v>
      </c>
      <c r="E204" s="37">
        <f>IF('2025_Pea_Totals'!$C$1="Per Trial (g)",(SUM('2025_Pea_Totals'!C202:H202)*1.1),"Per Plot Selected in Totals")</f>
        <v>704</v>
      </c>
      <c r="F204" s="9" t="e">
        <f>ROUNDUP(#REF!*#REF!*1.1,0)</f>
        <v>#REF!</v>
      </c>
      <c r="G204" s="32">
        <v>1000</v>
      </c>
    </row>
    <row r="205" spans="1:7" x14ac:dyDescent="0.2">
      <c r="A205" s="1">
        <v>201</v>
      </c>
      <c r="B205" s="29" t="s">
        <v>38</v>
      </c>
      <c r="C205" s="35" t="s">
        <v>16</v>
      </c>
      <c r="D205" s="39">
        <v>18.100000000000001</v>
      </c>
      <c r="E205" s="37">
        <f>IF('2025_Pea_Totals'!$C$1="Per Trial (g)",(SUM('2025_Pea_Totals'!C203:H203)*1.1),"Per Plot Selected in Totals")</f>
        <v>687.5</v>
      </c>
      <c r="F205" s="9" t="e">
        <f>ROUNDUP(#REF!*#REF!*1.1,0)</f>
        <v>#REF!</v>
      </c>
      <c r="G205" s="32">
        <v>1000</v>
      </c>
    </row>
    <row r="206" spans="1:7" x14ac:dyDescent="0.2">
      <c r="A206" s="1">
        <v>202</v>
      </c>
      <c r="B206" s="29" t="s">
        <v>253</v>
      </c>
      <c r="C206" s="35" t="s">
        <v>16</v>
      </c>
      <c r="D206" s="39">
        <v>20.399999999999999</v>
      </c>
      <c r="E206" s="37">
        <f>IF('2025_Pea_Totals'!$C$1="Per Trial (g)",(SUM('2025_Pea_Totals'!C204:H204)*1.1),"Per Plot Selected in Totals")</f>
        <v>759.00000000000011</v>
      </c>
      <c r="F206" s="9" t="e">
        <f>ROUNDUP(#REF!*#REF!*1.1,0)</f>
        <v>#REF!</v>
      </c>
      <c r="G206" s="32">
        <v>1000</v>
      </c>
    </row>
    <row r="207" spans="1:7" x14ac:dyDescent="0.2">
      <c r="A207" s="1">
        <v>203</v>
      </c>
      <c r="B207" s="29" t="s">
        <v>31</v>
      </c>
      <c r="C207" s="35" t="s">
        <v>16</v>
      </c>
      <c r="D207" s="39">
        <v>18.100000000000001</v>
      </c>
      <c r="E207" s="37">
        <f>IF('2025_Pea_Totals'!$C$1="Per Trial (g)",(SUM('2025_Pea_Totals'!C205:H205)*1.1),"Per Plot Selected in Totals")</f>
        <v>761.2</v>
      </c>
      <c r="F207" s="9" t="e">
        <f>ROUNDUP(#REF!*#REF!*1.1,0)</f>
        <v>#REF!</v>
      </c>
      <c r="G207" s="32">
        <v>1000</v>
      </c>
    </row>
    <row r="208" spans="1:7" x14ac:dyDescent="0.2">
      <c r="A208" s="1">
        <v>204</v>
      </c>
      <c r="B208" s="29" t="s">
        <v>28</v>
      </c>
      <c r="C208" s="35" t="s">
        <v>16</v>
      </c>
      <c r="D208" s="39">
        <v>16.899999999999999</v>
      </c>
      <c r="E208" s="37">
        <f>IF('2025_Pea_Totals'!$C$1="Per Trial (g)",(SUM('2025_Pea_Totals'!C206:H206)*1.1),"Per Plot Selected in Totals")</f>
        <v>649</v>
      </c>
      <c r="F208" s="9" t="e">
        <f>ROUNDUP(#REF!*#REF!*1.1,0)</f>
        <v>#REF!</v>
      </c>
      <c r="G208" s="32">
        <v>1000</v>
      </c>
    </row>
    <row r="209" spans="1:7" x14ac:dyDescent="0.2">
      <c r="A209" s="1">
        <v>205</v>
      </c>
      <c r="B209" s="29" t="s">
        <v>40</v>
      </c>
      <c r="C209" s="35" t="s">
        <v>16</v>
      </c>
      <c r="D209" s="39">
        <v>22.2</v>
      </c>
      <c r="E209" s="37">
        <f>IF('2025_Pea_Totals'!$C$1="Per Trial (g)",(SUM('2025_Pea_Totals'!C207:H207)*1.1),"Per Plot Selected in Totals")</f>
        <v>814.00000000000011</v>
      </c>
      <c r="F209" s="9" t="e">
        <f>ROUNDUP(#REF!*#REF!*1.1,0)</f>
        <v>#REF!</v>
      </c>
      <c r="G209" s="32">
        <v>1000</v>
      </c>
    </row>
    <row r="210" spans="1:7" x14ac:dyDescent="0.2">
      <c r="A210" s="1">
        <v>206</v>
      </c>
      <c r="B210" s="29" t="s">
        <v>254</v>
      </c>
      <c r="C210" s="34" t="s">
        <v>15</v>
      </c>
      <c r="D210" s="39">
        <v>22.1</v>
      </c>
      <c r="E210" s="37">
        <f>IF('2025_Pea_Totals'!$C$1="Per Trial (g)",(SUM('2025_Pea_Totals'!C208:H208)*1.1),"Per Plot Selected in Totals")</f>
        <v>853.6</v>
      </c>
      <c r="F210" s="9" t="e">
        <f>ROUNDUP(#REF!*#REF!*1.1,0)</f>
        <v>#REF!</v>
      </c>
      <c r="G210" s="32">
        <v>1000</v>
      </c>
    </row>
    <row r="211" spans="1:7" x14ac:dyDescent="0.2">
      <c r="A211" s="1">
        <v>207</v>
      </c>
      <c r="B211" s="29" t="s">
        <v>37</v>
      </c>
      <c r="C211" s="35" t="s">
        <v>16</v>
      </c>
      <c r="D211" s="39">
        <v>19.399999999999999</v>
      </c>
      <c r="E211" s="37">
        <f>IF('2025_Pea_Totals'!$C$1="Per Trial (g)",(SUM('2025_Pea_Totals'!C209:H209)*1.1),"Per Plot Selected in Totals")</f>
        <v>746.90000000000009</v>
      </c>
      <c r="F211" s="9" t="e">
        <f>ROUNDUP(#REF!*#REF!*1.1,0)</f>
        <v>#REF!</v>
      </c>
      <c r="G211" s="32">
        <v>1000</v>
      </c>
    </row>
    <row r="212" spans="1:7" x14ac:dyDescent="0.2">
      <c r="A212" s="1">
        <v>208</v>
      </c>
      <c r="B212" s="29" t="s">
        <v>29</v>
      </c>
      <c r="C212" s="35" t="s">
        <v>16</v>
      </c>
      <c r="D212" s="39">
        <v>16.2</v>
      </c>
      <c r="E212" s="37">
        <f>IF('2025_Pea_Totals'!$C$1="Per Trial (g)",(SUM('2025_Pea_Totals'!C210:H210)*1.1),"Per Plot Selected in Totals")</f>
        <v>643.5</v>
      </c>
      <c r="F212" s="9" t="e">
        <f>ROUNDUP(#REF!*#REF!*1.1,0)</f>
        <v>#REF!</v>
      </c>
      <c r="G212" s="32">
        <v>1000</v>
      </c>
    </row>
    <row r="213" spans="1:7" x14ac:dyDescent="0.2">
      <c r="A213" s="1">
        <v>209</v>
      </c>
      <c r="B213" s="29" t="s">
        <v>68</v>
      </c>
      <c r="C213" s="35" t="s">
        <v>16</v>
      </c>
      <c r="D213" s="39">
        <v>17.600000000000001</v>
      </c>
      <c r="E213" s="37">
        <f>IF('2025_Pea_Totals'!$C$1="Per Trial (g)",(SUM('2025_Pea_Totals'!C211:H211)*1.1),"Per Plot Selected in Totals")</f>
        <v>701.80000000000007</v>
      </c>
      <c r="F213" s="9" t="e">
        <f>ROUNDUP(#REF!*#REF!*1.1,0)</f>
        <v>#REF!</v>
      </c>
      <c r="G213" s="32">
        <v>1000</v>
      </c>
    </row>
    <row r="214" spans="1:7" x14ac:dyDescent="0.2">
      <c r="A214" s="1">
        <v>210</v>
      </c>
      <c r="B214" s="29" t="s">
        <v>45</v>
      </c>
      <c r="C214" s="35" t="s">
        <v>16</v>
      </c>
      <c r="D214" s="39">
        <v>18.3</v>
      </c>
      <c r="E214" s="37">
        <f>IF('2025_Pea_Totals'!$C$1="Per Trial (g)",(SUM('2025_Pea_Totals'!C212:H212)*1.1),"Per Plot Selected in Totals")</f>
        <v>709.50000000000011</v>
      </c>
      <c r="F214" s="9" t="e">
        <f>ROUNDUP(#REF!*#REF!*1.1,0)</f>
        <v>#REF!</v>
      </c>
      <c r="G214" s="32">
        <v>1000</v>
      </c>
    </row>
    <row r="215" spans="1:7" x14ac:dyDescent="0.2">
      <c r="A215" s="1">
        <v>211</v>
      </c>
      <c r="B215" s="29" t="s">
        <v>62</v>
      </c>
      <c r="C215" s="34" t="s">
        <v>15</v>
      </c>
      <c r="D215" s="39">
        <v>20</v>
      </c>
      <c r="E215" s="37">
        <f>IF('2025_Pea_Totals'!$C$1="Per Trial (g)",(SUM('2025_Pea_Totals'!C213:H213)*1.1),"Per Plot Selected in Totals")</f>
        <v>748.00000000000011</v>
      </c>
      <c r="F215" s="9" t="e">
        <f>ROUNDUP(#REF!*#REF!*1.1,0)</f>
        <v>#REF!</v>
      </c>
      <c r="G215" s="32">
        <v>1000</v>
      </c>
    </row>
    <row r="216" spans="1:7" x14ac:dyDescent="0.2">
      <c r="A216" s="1">
        <v>212</v>
      </c>
      <c r="B216" s="29" t="s">
        <v>42</v>
      </c>
      <c r="C216" s="35" t="s">
        <v>16</v>
      </c>
      <c r="D216" s="39">
        <v>18.3</v>
      </c>
      <c r="E216" s="37">
        <f>IF('2025_Pea_Totals'!$C$1="Per Trial (g)",(SUM('2025_Pea_Totals'!C214:H214)*1.1),"Per Plot Selected in Totals")</f>
        <v>693</v>
      </c>
      <c r="F216" s="9" t="e">
        <f>ROUNDUP(#REF!*#REF!*1.1,0)</f>
        <v>#REF!</v>
      </c>
      <c r="G216" s="32">
        <v>1000</v>
      </c>
    </row>
    <row r="217" spans="1:7" x14ac:dyDescent="0.2">
      <c r="A217" s="1">
        <v>213</v>
      </c>
      <c r="B217" s="29" t="s">
        <v>20</v>
      </c>
      <c r="C217" s="35" t="s">
        <v>16</v>
      </c>
      <c r="D217" s="39">
        <v>20.9</v>
      </c>
      <c r="E217" s="37">
        <f>IF('2025_Pea_Totals'!$C$1="Per Trial (g)",(SUM('2025_Pea_Totals'!C215:H215)*1.1),"Per Plot Selected in Totals")</f>
        <v>796.40000000000009</v>
      </c>
      <c r="F217" s="9" t="e">
        <f>ROUNDUP(#REF!*#REF!*1.1,0)</f>
        <v>#REF!</v>
      </c>
      <c r="G217" s="32">
        <v>1000</v>
      </c>
    </row>
    <row r="218" spans="1:7" x14ac:dyDescent="0.2">
      <c r="A218" s="1">
        <v>214</v>
      </c>
      <c r="B218" s="29" t="s">
        <v>21</v>
      </c>
      <c r="C218" s="34" t="s">
        <v>15</v>
      </c>
      <c r="D218" s="39">
        <v>21.4</v>
      </c>
      <c r="E218" s="37">
        <f>IF('2025_Pea_Totals'!$C$1="Per Trial (g)",(SUM('2025_Pea_Totals'!C216:H216)*1.1),"Per Plot Selected in Totals")</f>
        <v>827.2</v>
      </c>
      <c r="F218" s="9" t="e">
        <f>ROUNDUP(#REF!*#REF!*1.1,0)</f>
        <v>#REF!</v>
      </c>
      <c r="G218" s="32">
        <v>1000</v>
      </c>
    </row>
    <row r="219" spans="1:7" x14ac:dyDescent="0.2">
      <c r="A219" s="1">
        <v>215</v>
      </c>
      <c r="B219" s="29" t="s">
        <v>22</v>
      </c>
      <c r="C219" s="34" t="s">
        <v>15</v>
      </c>
      <c r="D219" s="39">
        <v>21.9</v>
      </c>
      <c r="E219" s="37">
        <f>IF('2025_Pea_Totals'!$C$1="Per Trial (g)",(SUM('2025_Pea_Totals'!C217:H217)*1.1),"Per Plot Selected in Totals")</f>
        <v>859.1</v>
      </c>
      <c r="F219" s="9" t="e">
        <f>ROUNDUP(#REF!*#REF!*1.1,0)</f>
        <v>#REF!</v>
      </c>
      <c r="G219" s="32">
        <v>1000</v>
      </c>
    </row>
    <row r="220" spans="1:7" x14ac:dyDescent="0.2">
      <c r="A220" s="1">
        <v>216</v>
      </c>
      <c r="B220" s="29" t="s">
        <v>44</v>
      </c>
      <c r="C220" s="35" t="s">
        <v>16</v>
      </c>
      <c r="D220" s="39">
        <v>20.399999999999999</v>
      </c>
      <c r="E220" s="37">
        <f>IF('2025_Pea_Totals'!$C$1="Per Trial (g)",(SUM('2025_Pea_Totals'!C218:H218)*1.1),"Per Plot Selected in Totals")</f>
        <v>759.00000000000011</v>
      </c>
      <c r="F220" s="9" t="e">
        <f>ROUNDUP(#REF!*#REF!*1.1,0)</f>
        <v>#REF!</v>
      </c>
      <c r="G220" s="32">
        <v>1000</v>
      </c>
    </row>
    <row r="221" spans="1:7" x14ac:dyDescent="0.2">
      <c r="A221" s="1">
        <v>217</v>
      </c>
      <c r="B221" s="29" t="s">
        <v>33</v>
      </c>
      <c r="C221" s="35" t="s">
        <v>16</v>
      </c>
      <c r="D221" s="39">
        <v>19.7</v>
      </c>
      <c r="E221" s="37">
        <f>IF('2025_Pea_Totals'!$C$1="Per Trial (g)",(SUM('2025_Pea_Totals'!C219:H219)*1.1),"Per Plot Selected in Totals")</f>
        <v>737.00000000000011</v>
      </c>
      <c r="F221" s="9" t="e">
        <f>ROUNDUP(#REF!*#REF!*1.1,0)</f>
        <v>#REF!</v>
      </c>
      <c r="G221" s="32">
        <v>1000</v>
      </c>
    </row>
    <row r="222" spans="1:7" x14ac:dyDescent="0.2">
      <c r="A222" s="1">
        <v>218</v>
      </c>
      <c r="B222" s="29" t="s">
        <v>54</v>
      </c>
      <c r="C222" s="34" t="s">
        <v>15</v>
      </c>
      <c r="D222" s="39">
        <v>18.600000000000001</v>
      </c>
      <c r="E222" s="37">
        <f>IF('2025_Pea_Totals'!$C$1="Per Trial (g)",(SUM('2025_Pea_Totals'!C220:H220)*1.1),"Per Plot Selected in Totals")</f>
        <v>830.50000000000011</v>
      </c>
      <c r="F222" s="9" t="e">
        <f>ROUNDUP(#REF!*#REF!*1.1,0)</f>
        <v>#REF!</v>
      </c>
      <c r="G222" s="32">
        <v>1000</v>
      </c>
    </row>
    <row r="223" spans="1:7" x14ac:dyDescent="0.2">
      <c r="A223" s="1">
        <v>219</v>
      </c>
      <c r="B223" s="29" t="s">
        <v>55</v>
      </c>
      <c r="C223" s="34" t="s">
        <v>15</v>
      </c>
      <c r="D223" s="39">
        <v>20.9</v>
      </c>
      <c r="E223" s="37">
        <f>IF('2025_Pea_Totals'!$C$1="Per Trial (g)",(SUM('2025_Pea_Totals'!C221:H221)*1.1),"Per Plot Selected in Totals")</f>
        <v>775.50000000000011</v>
      </c>
      <c r="F223" s="9" t="e">
        <f>ROUNDUP(#REF!*#REF!*1.1,0)</f>
        <v>#REF!</v>
      </c>
      <c r="G223" s="32">
        <v>1000</v>
      </c>
    </row>
    <row r="224" spans="1:7" x14ac:dyDescent="0.2">
      <c r="A224" s="1">
        <v>220</v>
      </c>
      <c r="B224" s="29" t="s">
        <v>51</v>
      </c>
      <c r="C224" s="34" t="s">
        <v>15</v>
      </c>
      <c r="D224" s="39">
        <v>20.2</v>
      </c>
      <c r="E224" s="37">
        <f>IF('2025_Pea_Totals'!$C$1="Per Trial (g)",(SUM('2025_Pea_Totals'!C222:H222)*1.1),"Per Plot Selected in Totals")</f>
        <v>788.7</v>
      </c>
      <c r="F224" s="9" t="e">
        <f>ROUNDUP(#REF!*#REF!*1.1,0)</f>
        <v>#REF!</v>
      </c>
      <c r="G224" s="32">
        <v>1000</v>
      </c>
    </row>
    <row r="225" spans="1:7" x14ac:dyDescent="0.2">
      <c r="A225" s="1">
        <v>221</v>
      </c>
      <c r="B225" s="29" t="s">
        <v>56</v>
      </c>
      <c r="C225" s="34" t="s">
        <v>15</v>
      </c>
      <c r="D225" s="39">
        <v>20</v>
      </c>
      <c r="E225" s="37">
        <f>IF('2025_Pea_Totals'!$C$1="Per Trial (g)",(SUM('2025_Pea_Totals'!C223:H223)*1.1),"Per Plot Selected in Totals")</f>
        <v>783.2</v>
      </c>
      <c r="F225" s="9" t="e">
        <f>ROUNDUP(#REF!*#REF!*1.1,0)</f>
        <v>#REF!</v>
      </c>
      <c r="G225" s="32">
        <v>1000</v>
      </c>
    </row>
    <row r="226" spans="1:7" x14ac:dyDescent="0.2">
      <c r="A226" s="1">
        <v>222</v>
      </c>
      <c r="B226" s="29" t="s">
        <v>53</v>
      </c>
      <c r="C226" s="34" t="s">
        <v>15</v>
      </c>
      <c r="D226" s="39">
        <v>16.7</v>
      </c>
      <c r="E226" s="37">
        <f>IF('2025_Pea_Totals'!$C$1="Per Trial (g)",(SUM('2025_Pea_Totals'!C224:H224)*1.1),"Per Plot Selected in Totals")</f>
        <v>643.5</v>
      </c>
      <c r="F226" s="9" t="e">
        <f>ROUNDUP(#REF!*#REF!*1.1,0)</f>
        <v>#REF!</v>
      </c>
      <c r="G226" s="32">
        <v>1000</v>
      </c>
    </row>
    <row r="227" spans="1:7" x14ac:dyDescent="0.2">
      <c r="A227" s="1">
        <v>223</v>
      </c>
      <c r="B227" s="29" t="s">
        <v>23</v>
      </c>
      <c r="C227" s="34" t="s">
        <v>15</v>
      </c>
      <c r="D227" s="39">
        <v>20.100000000000001</v>
      </c>
      <c r="E227" s="37">
        <f>IF('2025_Pea_Totals'!$C$1="Per Trial (g)",(SUM('2025_Pea_Totals'!C225:H225)*1.1),"Per Plot Selected in Totals")</f>
        <v>748.00000000000011</v>
      </c>
      <c r="F227" s="9" t="e">
        <f>ROUNDUP(#REF!*#REF!*1.1,0)</f>
        <v>#REF!</v>
      </c>
      <c r="G227" s="32">
        <v>1000</v>
      </c>
    </row>
    <row r="228" spans="1:7" x14ac:dyDescent="0.2">
      <c r="A228" s="1">
        <v>224</v>
      </c>
      <c r="B228" s="29" t="s">
        <v>24</v>
      </c>
      <c r="C228" s="34" t="s">
        <v>15</v>
      </c>
      <c r="D228" s="39">
        <v>19.100000000000001</v>
      </c>
      <c r="E228" s="37">
        <f>IF('2025_Pea_Totals'!$C$1="Per Trial (g)",(SUM('2025_Pea_Totals'!C226:H226)*1.1),"Per Plot Selected in Totals")</f>
        <v>720.50000000000011</v>
      </c>
      <c r="F228" s="9" t="e">
        <f>ROUNDUP(#REF!*#REF!*1.1,0)</f>
        <v>#REF!</v>
      </c>
      <c r="G228" s="32">
        <v>1000</v>
      </c>
    </row>
    <row r="229" spans="1:7" x14ac:dyDescent="0.2">
      <c r="A229" s="1">
        <v>225</v>
      </c>
      <c r="B229" s="29" t="s">
        <v>49</v>
      </c>
      <c r="C229" s="34" t="s">
        <v>15</v>
      </c>
      <c r="D229" s="39">
        <v>18.399999999999999</v>
      </c>
      <c r="E229" s="37">
        <f>IF('2025_Pea_Totals'!$C$1="Per Trial (g)",(SUM('2025_Pea_Totals'!C227:H227)*1.1),"Per Plot Selected in Totals")</f>
        <v>728.2</v>
      </c>
      <c r="F229" s="9" t="e">
        <f>ROUNDUP(#REF!*#REF!*1.1,0)</f>
        <v>#REF!</v>
      </c>
      <c r="G229" s="32">
        <v>1000</v>
      </c>
    </row>
    <row r="230" spans="1:7" x14ac:dyDescent="0.2">
      <c r="A230" s="1">
        <v>226</v>
      </c>
      <c r="B230" s="29" t="s">
        <v>255</v>
      </c>
      <c r="C230" s="34" t="s">
        <v>15</v>
      </c>
      <c r="D230" s="39">
        <v>20.7</v>
      </c>
      <c r="E230" s="37">
        <f>IF('2025_Pea_Totals'!$C$1="Per Trial (g)",(SUM('2025_Pea_Totals'!C228:H228)*1.1),"Per Plot Selected in Totals")</f>
        <v>770.00000000000011</v>
      </c>
      <c r="F230" s="9" t="e">
        <f>ROUNDUP(#REF!*#REF!*1.1,0)</f>
        <v>#REF!</v>
      </c>
      <c r="G230" s="32">
        <v>1000</v>
      </c>
    </row>
    <row r="231" spans="1:7" x14ac:dyDescent="0.2">
      <c r="A231" s="1">
        <v>227</v>
      </c>
      <c r="B231" s="29" t="s">
        <v>61</v>
      </c>
      <c r="C231" s="34" t="s">
        <v>15</v>
      </c>
      <c r="D231" s="39">
        <v>20.8</v>
      </c>
      <c r="E231" s="37">
        <f>IF('2025_Pea_Totals'!$C$1="Per Trial (g)",(SUM('2025_Pea_Totals'!C229:H229)*1.1),"Per Plot Selected in Totals")</f>
        <v>861.30000000000007</v>
      </c>
      <c r="F231" s="9" t="e">
        <f>ROUNDUP(#REF!*#REF!*1.1,0)</f>
        <v>#REF!</v>
      </c>
      <c r="G231" s="32">
        <v>1000</v>
      </c>
    </row>
    <row r="232" spans="1:7" x14ac:dyDescent="0.2">
      <c r="A232" s="1">
        <v>228</v>
      </c>
      <c r="B232" s="29" t="s">
        <v>57</v>
      </c>
      <c r="C232" s="34" t="s">
        <v>15</v>
      </c>
      <c r="D232" s="39">
        <v>17.600000000000001</v>
      </c>
      <c r="E232" s="37">
        <f>IF('2025_Pea_Totals'!$C$1="Per Trial (g)",(SUM('2025_Pea_Totals'!C230:H230)*1.1),"Per Plot Selected in Totals")</f>
        <v>671</v>
      </c>
      <c r="F232" s="9" t="e">
        <f>ROUNDUP(#REF!*#REF!*1.1,0)</f>
        <v>#REF!</v>
      </c>
      <c r="G232" s="32">
        <v>1000</v>
      </c>
    </row>
    <row r="233" spans="1:7" x14ac:dyDescent="0.2">
      <c r="A233" s="1">
        <v>229</v>
      </c>
      <c r="B233" s="29" t="s">
        <v>59</v>
      </c>
      <c r="C233" s="34" t="s">
        <v>15</v>
      </c>
      <c r="D233" s="39">
        <v>18.100000000000001</v>
      </c>
      <c r="E233" s="37">
        <f>IF('2025_Pea_Totals'!$C$1="Per Trial (g)",(SUM('2025_Pea_Totals'!C231:H231)*1.1),"Per Plot Selected in Totals")</f>
        <v>761.2</v>
      </c>
      <c r="F233" s="9" t="e">
        <f>ROUNDUP(#REF!*#REF!*1.1,0)</f>
        <v>#REF!</v>
      </c>
      <c r="G233" s="32">
        <v>1000</v>
      </c>
    </row>
    <row r="234" spans="1:7" x14ac:dyDescent="0.2">
      <c r="A234" s="1">
        <v>230</v>
      </c>
      <c r="B234" s="29" t="s">
        <v>25</v>
      </c>
      <c r="C234" s="34" t="s">
        <v>15</v>
      </c>
      <c r="D234" s="39">
        <v>19.3</v>
      </c>
      <c r="E234" s="37">
        <f>IF('2025_Pea_Totals'!$C$1="Per Trial (g)",(SUM('2025_Pea_Totals'!C232:H232)*1.1),"Per Plot Selected in Totals")</f>
        <v>726.00000000000011</v>
      </c>
      <c r="F234" s="9" t="e">
        <f>ROUNDUP(#REF!*#REF!*1.1,0)</f>
        <v>#REF!</v>
      </c>
      <c r="G234" s="32">
        <v>1000</v>
      </c>
    </row>
    <row r="235" spans="1:7" x14ac:dyDescent="0.2">
      <c r="A235" s="1">
        <v>231</v>
      </c>
      <c r="B235" s="29" t="s">
        <v>60</v>
      </c>
      <c r="C235" s="34" t="s">
        <v>15</v>
      </c>
      <c r="D235" s="39">
        <v>19.399999999999999</v>
      </c>
      <c r="E235" s="37">
        <f>IF('2025_Pea_Totals'!$C$1="Per Trial (g)",(SUM('2025_Pea_Totals'!C233:H233)*1.1),"Per Plot Selected in Totals")</f>
        <v>746.90000000000009</v>
      </c>
      <c r="F235" s="9" t="e">
        <f>ROUNDUP(#REF!*#REF!*1.1,0)</f>
        <v>#REF!</v>
      </c>
      <c r="G235" s="32">
        <v>1000</v>
      </c>
    </row>
    <row r="236" spans="1:7" x14ac:dyDescent="0.2">
      <c r="A236" s="1">
        <v>232</v>
      </c>
      <c r="B236" s="29" t="s">
        <v>58</v>
      </c>
      <c r="C236" s="34" t="s">
        <v>15</v>
      </c>
      <c r="D236" s="39">
        <v>19.2</v>
      </c>
      <c r="E236" s="37">
        <f>IF('2025_Pea_Totals'!$C$1="Per Trial (g)",(SUM('2025_Pea_Totals'!C234:H234)*1.1),"Per Plot Selected in Totals")</f>
        <v>720.50000000000011</v>
      </c>
      <c r="F236" s="9" t="e">
        <f>ROUNDUP(#REF!*#REF!*1.1,0)</f>
        <v>#REF!</v>
      </c>
      <c r="G236" s="32">
        <v>1000</v>
      </c>
    </row>
    <row r="237" spans="1:7" x14ac:dyDescent="0.2">
      <c r="A237" s="1">
        <v>233</v>
      </c>
      <c r="B237" s="29" t="s">
        <v>256</v>
      </c>
      <c r="C237" s="34" t="s">
        <v>15</v>
      </c>
      <c r="D237" s="39">
        <v>15.4</v>
      </c>
      <c r="E237" s="37">
        <f>IF('2025_Pea_Totals'!$C$1="Per Trial (g)",(SUM('2025_Pea_Totals'!C235:H235)*1.1),"Per Plot Selected in Totals")</f>
        <v>599.5</v>
      </c>
      <c r="F237" s="9" t="e">
        <f>ROUNDUP(#REF!*#REF!*1.1,0)</f>
        <v>#REF!</v>
      </c>
      <c r="G237" s="32">
        <v>1000</v>
      </c>
    </row>
    <row r="238" spans="1:7" x14ac:dyDescent="0.2">
      <c r="A238" s="1">
        <v>234</v>
      </c>
      <c r="B238" s="29" t="s">
        <v>50</v>
      </c>
      <c r="C238" s="34" t="s">
        <v>15</v>
      </c>
      <c r="D238" s="39">
        <v>19.399999999999999</v>
      </c>
      <c r="E238" s="37">
        <f>IF('2025_Pea_Totals'!$C$1="Per Trial (g)",(SUM('2025_Pea_Totals'!C236:H236)*1.1),"Per Plot Selected in Totals")</f>
        <v>726.00000000000011</v>
      </c>
      <c r="F238" s="9" t="e">
        <f>ROUNDUP(#REF!*#REF!*1.1,0)</f>
        <v>#REF!</v>
      </c>
      <c r="G238" s="32">
        <v>1000</v>
      </c>
    </row>
    <row r="239" spans="1:7" x14ac:dyDescent="0.2">
      <c r="A239" s="1">
        <v>235</v>
      </c>
      <c r="B239" s="29" t="s">
        <v>48</v>
      </c>
      <c r="C239" s="34" t="s">
        <v>15</v>
      </c>
      <c r="D239" s="39">
        <v>20.399999999999999</v>
      </c>
      <c r="E239" s="37">
        <f>IF('2025_Pea_Totals'!$C$1="Per Trial (g)",(SUM('2025_Pea_Totals'!C237:H237)*1.1),"Per Plot Selected in Totals")</f>
        <v>845.90000000000009</v>
      </c>
      <c r="F239" s="9" t="e">
        <f>ROUNDUP(#REF!*#REF!*1.1,0)</f>
        <v>#REF!</v>
      </c>
      <c r="G239" s="32">
        <v>1000</v>
      </c>
    </row>
    <row r="240" spans="1:7" x14ac:dyDescent="0.2">
      <c r="A240" s="1">
        <v>236</v>
      </c>
      <c r="B240" s="29" t="s">
        <v>52</v>
      </c>
      <c r="C240" s="34" t="s">
        <v>15</v>
      </c>
      <c r="D240" s="39">
        <v>19.8</v>
      </c>
      <c r="E240" s="37">
        <f>IF('2025_Pea_Totals'!$C$1="Per Trial (g)",(SUM('2025_Pea_Totals'!C238:H238)*1.1),"Per Plot Selected in Totals")</f>
        <v>742.50000000000011</v>
      </c>
      <c r="F240" s="9" t="e">
        <f>ROUNDUP(#REF!*#REF!*1.1,0)</f>
        <v>#REF!</v>
      </c>
      <c r="G240" s="32">
        <v>1000</v>
      </c>
    </row>
    <row r="241" spans="1:7" x14ac:dyDescent="0.2">
      <c r="A241" s="1">
        <v>237</v>
      </c>
      <c r="B241" s="29" t="s">
        <v>35</v>
      </c>
      <c r="C241" s="35" t="s">
        <v>16</v>
      </c>
      <c r="D241" s="39">
        <v>21.5</v>
      </c>
      <c r="E241" s="37">
        <f>IF('2025_Pea_Totals'!$C$1="Per Trial (g)",(SUM('2025_Pea_Totals'!C239:H239)*1.1),"Per Plot Selected in Totals")</f>
        <v>792.00000000000011</v>
      </c>
      <c r="F241" s="9" t="e">
        <f>ROUNDUP(#REF!*#REF!*1.1,0)</f>
        <v>#REF!</v>
      </c>
      <c r="G241" s="32">
        <v>1000</v>
      </c>
    </row>
    <row r="242" spans="1:7" x14ac:dyDescent="0.2">
      <c r="A242" s="1">
        <v>238</v>
      </c>
      <c r="B242" s="29" t="s">
        <v>36</v>
      </c>
      <c r="C242" s="35" t="s">
        <v>16</v>
      </c>
      <c r="D242" s="39">
        <v>17.7</v>
      </c>
      <c r="E242" s="37">
        <f>IF('2025_Pea_Totals'!$C$1="Per Trial (g)",(SUM('2025_Pea_Totals'!C240:H240)*1.1),"Per Plot Selected in Totals")</f>
        <v>671</v>
      </c>
      <c r="F242" s="9" t="e">
        <f>ROUNDUP(#REF!*#REF!*1.1,0)</f>
        <v>#REF!</v>
      </c>
      <c r="G242" s="32">
        <v>1000</v>
      </c>
    </row>
    <row r="243" spans="1:7" x14ac:dyDescent="0.2">
      <c r="A243" s="1">
        <v>239</v>
      </c>
      <c r="B243" s="29" t="s">
        <v>257</v>
      </c>
      <c r="C243" s="34" t="s">
        <v>15</v>
      </c>
      <c r="D243" s="39">
        <v>20.100000000000001</v>
      </c>
      <c r="E243" s="37">
        <f>IF('2025_Pea_Totals'!$C$1="Per Trial (g)",(SUM('2025_Pea_Totals'!C241:H241)*1.1),"Per Plot Selected in Totals")</f>
        <v>748.00000000000011</v>
      </c>
      <c r="F243" s="9" t="e">
        <f>ROUNDUP(#REF!*#REF!*1.1,0)</f>
        <v>#REF!</v>
      </c>
      <c r="G243" s="32">
        <v>1000</v>
      </c>
    </row>
  </sheetData>
  <sortState xmlns:xlrd2="http://schemas.microsoft.com/office/spreadsheetml/2017/richdata2" ref="B5:B56">
    <sortCondition ref="B5:B56"/>
  </sortState>
  <mergeCells count="18">
    <mergeCell ref="I12:K12"/>
    <mergeCell ref="N12:Q12"/>
    <mergeCell ref="I7:L7"/>
    <mergeCell ref="N7:Q7"/>
    <mergeCell ref="I8:K8"/>
    <mergeCell ref="N8:Q8"/>
    <mergeCell ref="I10:K10"/>
    <mergeCell ref="N10:Q10"/>
    <mergeCell ref="N11:Q11"/>
    <mergeCell ref="I11:K11"/>
    <mergeCell ref="I9:K9"/>
    <mergeCell ref="N9:Q9"/>
    <mergeCell ref="K4:L4"/>
    <mergeCell ref="A1:E1"/>
    <mergeCell ref="I3:L3"/>
    <mergeCell ref="N3:O3"/>
    <mergeCell ref="K5:L5"/>
    <mergeCell ref="N5:O5"/>
  </mergeCells>
  <conditionalFormatting sqref="B5:B243">
    <cfRule type="duplicateValues" dxfId="61" priority="358"/>
    <cfRule type="duplicateValues" dxfId="60" priority="354"/>
    <cfRule type="duplicateValues" dxfId="59" priority="76"/>
    <cfRule type="duplicateValues" dxfId="58" priority="77"/>
    <cfRule type="duplicateValues" dxfId="57" priority="78"/>
    <cfRule type="duplicateValues" dxfId="56" priority="79"/>
  </conditionalFormatting>
  <conditionalFormatting sqref="B8">
    <cfRule type="duplicateValues" dxfId="55" priority="119"/>
  </conditionalFormatting>
  <conditionalFormatting sqref="B9">
    <cfRule type="duplicateValues" dxfId="54" priority="118"/>
  </conditionalFormatting>
  <conditionalFormatting sqref="B10:B16 B7:B8">
    <cfRule type="duplicateValues" dxfId="53" priority="315"/>
  </conditionalFormatting>
  <conditionalFormatting sqref="B17:B38">
    <cfRule type="duplicateValues" dxfId="52" priority="379"/>
  </conditionalFormatting>
  <conditionalFormatting sqref="B39:B42">
    <cfRule type="duplicateValues" dxfId="51" priority="90"/>
    <cfRule type="duplicateValues" dxfId="50" priority="91"/>
    <cfRule type="duplicateValues" dxfId="49" priority="92"/>
    <cfRule type="duplicateValues" dxfId="48" priority="93"/>
  </conditionalFormatting>
  <conditionalFormatting sqref="C5:C243">
    <cfRule type="containsText" dxfId="47" priority="1" operator="containsText" text="G">
      <formula>NOT(ISERROR(SEARCH("G",C5)))</formula>
    </cfRule>
    <cfRule type="containsText" dxfId="46" priority="2" operator="containsText" text="Y">
      <formula>NOT(ISERROR(SEARCH("Y",C5)))</formula>
    </cfRule>
  </conditionalFormatting>
  <conditionalFormatting sqref="E5:F243">
    <cfRule type="containsText" dxfId="45" priority="124" operator="containsText" text="Selected">
      <formula>NOT(ISERROR(SEARCH("Selected",E5)))</formula>
    </cfRule>
    <cfRule type="cellIs" dxfId="44" priority="125" operator="equal">
      <formula>0</formula>
    </cfRule>
  </conditionalFormatting>
  <conditionalFormatting sqref="I6">
    <cfRule type="duplicateValues" dxfId="43" priority="174"/>
  </conditionalFormatting>
  <conditionalFormatting sqref="K20:K24 B5:B243 K26">
    <cfRule type="duplicateValues" dxfId="42" priority="359"/>
  </conditionalFormatting>
  <conditionalFormatting sqref="L20:L24 B5:B243 L26">
    <cfRule type="duplicateValues" dxfId="41" priority="361"/>
  </conditionalFormatting>
  <conditionalFormatting sqref="L22:L24 B5:B243 L45:L46 L26">
    <cfRule type="duplicateValues" dxfId="40" priority="71"/>
  </conditionalFormatting>
  <conditionalFormatting sqref="N8:N12">
    <cfRule type="expression" dxfId="39" priority="114">
      <formula>ISERROR(N8)</formula>
    </cfRule>
    <cfRule type="cellIs" dxfId="38" priority="115" operator="equal">
      <formula>0</formula>
    </cfRule>
    <cfRule type="containsText" dxfId="37" priority="112" operator="containsText" text="TREATED">
      <formula>NOT(ISERROR(SEARCH("TREATED",N8)))</formula>
    </cfRule>
    <cfRule type="containsText" dxfId="36" priority="111" operator="containsText" text="PACKAGED">
      <formula>NOT(ISERROR(SEARCH("PACKAGED",N8)))</formula>
    </cfRule>
    <cfRule type="containsText" dxfId="35" priority="110" operator="containsText" text="SENT">
      <formula>NOT(ISERROR(SEARCH("SENT",N8)))</formula>
    </cfRule>
    <cfRule type="containsText" dxfId="34" priority="113" operator="containsText" text="CLEANED">
      <formula>NOT(ISERROR(SEARCH("CLEANED",N8)))</formula>
    </cfRule>
  </conditionalFormatting>
  <dataValidations count="1">
    <dataValidation type="list" allowBlank="1" showInputMessage="1" showErrorMessage="1" sqref="N8:N12" xr:uid="{00000000-0002-0000-0000-000001000000}">
      <formula1>"NOT STARTED,PACKAGED,SENT"</formula1>
    </dataValidation>
  </dataValidations>
  <pageMargins left="0.38" right="0.38" top="0.5" bottom="0.5" header="0.5118033683289589" footer="0.5118033683289589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41"/>
  <sheetViews>
    <sheetView zoomScale="120" zoomScaleNormal="120" workbookViewId="0">
      <selection activeCell="I3" sqref="I3:I241"/>
    </sheetView>
  </sheetViews>
  <sheetFormatPr baseColWidth="10" defaultColWidth="9.1640625" defaultRowHeight="15" x14ac:dyDescent="0.2"/>
  <cols>
    <col min="2" max="2" width="24.5" bestFit="1" customWidth="1"/>
    <col min="3" max="3" width="10.83203125" customWidth="1"/>
    <col min="4" max="4" width="10.5" customWidth="1"/>
    <col min="5" max="5" width="10.5" bestFit="1" customWidth="1"/>
    <col min="6" max="6" width="12.33203125" customWidth="1"/>
    <col min="7" max="7" width="12.5" customWidth="1"/>
    <col min="8" max="8" width="8.33203125" customWidth="1"/>
    <col min="9" max="9" width="9.1640625" customWidth="1"/>
    <col min="10" max="10" width="28.33203125" bestFit="1" customWidth="1"/>
    <col min="11" max="11" width="9.1640625" customWidth="1"/>
    <col min="12" max="12" width="7.1640625" customWidth="1"/>
    <col min="13" max="13" width="8" customWidth="1"/>
    <col min="14" max="14" width="8.5" customWidth="1"/>
    <col min="15" max="15" width="7.6640625" customWidth="1"/>
    <col min="16" max="16" width="7.5" customWidth="1"/>
    <col min="17" max="17" width="8.1640625" customWidth="1"/>
    <col min="22" max="22" width="16.5" customWidth="1"/>
  </cols>
  <sheetData>
    <row r="1" spans="1:20" ht="19" x14ac:dyDescent="0.25">
      <c r="A1" s="17" t="s">
        <v>267</v>
      </c>
      <c r="B1" s="17"/>
      <c r="C1" s="64" t="s">
        <v>67</v>
      </c>
      <c r="D1" s="64"/>
      <c r="E1" s="64"/>
      <c r="F1" s="64"/>
      <c r="G1" s="3"/>
      <c r="H1" s="3"/>
      <c r="I1" s="3"/>
      <c r="J1" s="3"/>
      <c r="K1" s="3"/>
      <c r="N1" s="3"/>
      <c r="T1" s="20" t="s">
        <v>12</v>
      </c>
    </row>
    <row r="2" spans="1:20" ht="17.25" customHeight="1" x14ac:dyDescent="0.2">
      <c r="A2" s="6" t="s">
        <v>2</v>
      </c>
      <c r="B2" s="6" t="s">
        <v>5</v>
      </c>
      <c r="C2" s="7" t="s">
        <v>260</v>
      </c>
      <c r="D2" s="7" t="s">
        <v>261</v>
      </c>
      <c r="E2" s="7" t="s">
        <v>262</v>
      </c>
      <c r="F2" s="7" t="s">
        <v>263</v>
      </c>
      <c r="G2" s="7" t="s">
        <v>264</v>
      </c>
      <c r="H2" s="7" t="s">
        <v>265</v>
      </c>
      <c r="I2" s="20" t="s">
        <v>266</v>
      </c>
      <c r="J2" s="20" t="s">
        <v>272</v>
      </c>
      <c r="K2" s="20"/>
    </row>
    <row r="3" spans="1:20" x14ac:dyDescent="0.2">
      <c r="A3" s="9">
        <v>1</v>
      </c>
      <c r="B3" s="8" t="str">
        <f>'2025_Pea_Fill_Sheet'!B5</f>
        <v>NDP250027G</v>
      </c>
      <c r="C3" s="8">
        <f>IF($C$1="Per Trial (g)",(ROUNDUP(('2025_Pea_Totals'!$O$8*$P$8*('2025_Pea_Fill_Sheet'!$D5/$H3)*$M$4),0)),(ROUNDUP(('2025_Pea_Totals'!$O$8*$P$8*('2025_Pea_Fill_Sheet'!$D5/$H3)*$M$4),0))/$P$8)</f>
        <v>111</v>
      </c>
      <c r="D3" s="8">
        <f>IF($C$1="Per Trial (g)",(ROUNDUP(('2025_Pea_Totals'!$O$9*$P$9*('2025_Pea_Fill_Sheet'!$D5/$H3)*$M$4),0)),(ROUNDUP(('2025_Pea_Totals'!$O$9*$P$9*('2025_Pea_Fill_Sheet'!$D5/$H3)*$M$4),0))/$P$9)</f>
        <v>111</v>
      </c>
      <c r="E3" s="8">
        <f>IF($C$1="Per Trial (g)",(ROUNDUP(('2025_Pea_Totals'!$O$10*$P$10*('2025_Pea_Fill_Sheet'!$D5/$H$3)*$M$4),0)),(ROUNDUP(('2025_Pea_Totals'!$O$10*$P$10*('2025_Pea_Fill_Sheet'!$D5/$H$3)*$M$4),0))/$P$10)</f>
        <v>111</v>
      </c>
      <c r="F3" s="8">
        <f>IF($C$1="Per Trial (g)",(ROUNDUP(('2025_Pea_Totals'!$O$11*$P$11*('2025_Pea_Fill_Sheet'!$D5/$H3)*$M$4),0)),(ROUNDUP(('2025_Pea_Totals'!$O$11*$P$11*('2025_Pea_Fill_Sheet'!$D5/$H3)*$M$4),0))/$P$11)</f>
        <v>111</v>
      </c>
      <c r="G3" s="8">
        <f>IF($C$1="Per Trial (g)",(ROUNDUP(('2025_Pea_Totals'!$O$12*$P$12*('2025_Pea_Fill_Sheet'!$D5/$H3)*$M$4),0)),(ROUNDUP(('2025_Pea_Totals'!$O$12*$P$12*('2025_Pea_Fill_Sheet'!$D5/$H3)*$M$4),0))/$P$12)</f>
        <v>111</v>
      </c>
      <c r="H3" s="41">
        <v>100</v>
      </c>
      <c r="I3" s="30">
        <f t="shared" ref="I3:I34" si="0">SUM(G3,F3,E3,D3,C3)</f>
        <v>555</v>
      </c>
      <c r="J3" s="30">
        <f>'2025_Pea_Fill_Sheet'!G5/'2025_Pea_Totals'!C3</f>
        <v>9.7540540540540537</v>
      </c>
      <c r="K3" s="30"/>
      <c r="L3" s="11" t="s">
        <v>8</v>
      </c>
      <c r="M3" s="65" t="s">
        <v>6</v>
      </c>
      <c r="N3" s="65"/>
      <c r="O3" s="65"/>
      <c r="Q3" s="48" t="s">
        <v>7</v>
      </c>
      <c r="R3" s="50"/>
    </row>
    <row r="4" spans="1:20" x14ac:dyDescent="0.2">
      <c r="A4" s="9">
        <v>2</v>
      </c>
      <c r="B4" s="8" t="str">
        <f>'2025_Pea_Fill_Sheet'!B6</f>
        <v>NDP250028Y</v>
      </c>
      <c r="C4" s="8">
        <f>IF($C$1="Per Trial (g)",(ROUNDUP(('2025_Pea_Totals'!$O$8*$P$8*('2025_Pea_Fill_Sheet'!$D6/$H4)*$M$4),0)),(ROUNDUP(('2025_Pea_Totals'!$O$8*$P$8*('2025_Pea_Fill_Sheet'!$D6/$H4)*$M$4),0))/$P$8)</f>
        <v>122</v>
      </c>
      <c r="D4" s="8">
        <f>IF($C$1="Per Trial (g)",(ROUNDUP(('2025_Pea_Totals'!$O$9*$P$9*('2025_Pea_Fill_Sheet'!$D6/$H4)*$M$4),0)),(ROUNDUP(('2025_Pea_Totals'!$O$9*$P$9*('2025_Pea_Fill_Sheet'!$D6/$H4)*$M$4),0))/$P$9)</f>
        <v>122</v>
      </c>
      <c r="E4" s="8">
        <f>IF($C$1="Per Trial (g)",(ROUNDUP(('2025_Pea_Totals'!$O$10*$P$10*('2025_Pea_Fill_Sheet'!$D6/$H$3)*$M$4),0)),(ROUNDUP(('2025_Pea_Totals'!$O$10*$P$10*('2025_Pea_Fill_Sheet'!$D6/$H$3)*$M$4),0))/$P$10)</f>
        <v>122</v>
      </c>
      <c r="F4" s="8">
        <f>IF($C$1="Per Trial (g)",(ROUNDUP(('2025_Pea_Totals'!$O$11*$P$11*('2025_Pea_Fill_Sheet'!$D6/$H4)*$M$4),0)),(ROUNDUP(('2025_Pea_Totals'!$O$11*$P$11*('2025_Pea_Fill_Sheet'!$D6/$H4)*$M$4),0))/$P$11)</f>
        <v>122</v>
      </c>
      <c r="G4" s="8">
        <f>IF($C$1="Per Trial (g)",(ROUNDUP(('2025_Pea_Totals'!$O$12*$P$12*('2025_Pea_Fill_Sheet'!$D6/$H4)*$M$4),0)),(ROUNDUP(('2025_Pea_Totals'!$O$12*$P$12*('2025_Pea_Fill_Sheet'!$D6/$H4)*$M$4),0))/$P$12)</f>
        <v>122</v>
      </c>
      <c r="H4" s="41">
        <v>100</v>
      </c>
      <c r="I4" s="30">
        <f t="shared" si="0"/>
        <v>610</v>
      </c>
      <c r="J4" s="30">
        <f>'2025_Pea_Fill_Sheet'!G6/'2025_Pea_Totals'!C4</f>
        <v>9.5204918032786878</v>
      </c>
      <c r="K4" s="30"/>
      <c r="L4" s="42">
        <f>'2025_Pea_Fill_Sheet'!Q4</f>
        <v>98.13389121338912</v>
      </c>
      <c r="M4" s="18">
        <f>'2025_Pea_Fill_Sheet'!J4</f>
        <v>4.8</v>
      </c>
      <c r="N4" s="45" t="s">
        <v>1</v>
      </c>
      <c r="O4" s="46"/>
      <c r="Q4" s="13">
        <f>'2025_Pea_Fill_Sheet'!N4</f>
        <v>20.830125523012548</v>
      </c>
      <c r="R4" s="14" t="s">
        <v>9</v>
      </c>
    </row>
    <row r="5" spans="1:20" x14ac:dyDescent="0.2">
      <c r="A5" s="9">
        <v>3</v>
      </c>
      <c r="B5" s="8" t="str">
        <f>'2025_Pea_Fill_Sheet'!B7</f>
        <v>NDP250029Y</v>
      </c>
      <c r="C5" s="8">
        <f>IF($C$1="Per Trial (g)",(ROUNDUP(('2025_Pea_Totals'!$O$8*$P$8*('2025_Pea_Fill_Sheet'!$D7/$H5)*$M$4),0)),(ROUNDUP(('2025_Pea_Totals'!$O$8*$P$8*('2025_Pea_Fill_Sheet'!$D7/$H5)*$M$4),0))/$P$8)</f>
        <v>117</v>
      </c>
      <c r="D5" s="8">
        <f>IF($C$1="Per Trial (g)",(ROUNDUP(('2025_Pea_Totals'!$O$9*$P$9*('2025_Pea_Fill_Sheet'!$D7/$H5)*$M$4),0)),(ROUNDUP(('2025_Pea_Totals'!$O$9*$P$9*('2025_Pea_Fill_Sheet'!$D7/$H5)*$M$4),0))/$P$9)</f>
        <v>117</v>
      </c>
      <c r="E5" s="8">
        <f>IF($C$1="Per Trial (g)",(ROUNDUP(('2025_Pea_Totals'!$O$10*$P$10*('2025_Pea_Fill_Sheet'!$D7/$H$3)*$M$4),0)),(ROUNDUP(('2025_Pea_Totals'!$O$10*$P$10*('2025_Pea_Fill_Sheet'!$D7/$H$3)*$M$4),0))/$P$10)</f>
        <v>117</v>
      </c>
      <c r="F5" s="8">
        <f>IF($C$1="Per Trial (g)",(ROUNDUP(('2025_Pea_Totals'!$O$11*$P$11*('2025_Pea_Fill_Sheet'!$D7/$H5)*$M$4),0)),(ROUNDUP(('2025_Pea_Totals'!$O$11*$P$11*('2025_Pea_Fill_Sheet'!$D7/$H5)*$M$4),0))/$P$11)</f>
        <v>117</v>
      </c>
      <c r="G5" s="8">
        <f>IF($C$1="Per Trial (g)",(ROUNDUP(('2025_Pea_Totals'!$O$12*$P$12*('2025_Pea_Fill_Sheet'!$D7/$H5)*$M$4),0)),(ROUNDUP(('2025_Pea_Totals'!$O$12*$P$12*('2025_Pea_Fill_Sheet'!$D7/$H5)*$M$4),0))/$P$12)</f>
        <v>117</v>
      </c>
      <c r="H5" s="41">
        <v>100</v>
      </c>
      <c r="I5" s="30">
        <f t="shared" si="0"/>
        <v>585</v>
      </c>
      <c r="J5" s="30">
        <f>'2025_Pea_Fill_Sheet'!G7/'2025_Pea_Totals'!C5</f>
        <v>9.1136752136752133</v>
      </c>
      <c r="K5" s="30"/>
      <c r="L5" s="21"/>
      <c r="M5" s="2"/>
      <c r="N5" s="51"/>
      <c r="O5" s="51"/>
      <c r="Q5" s="2"/>
      <c r="R5" s="2"/>
      <c r="S5" s="2"/>
    </row>
    <row r="6" spans="1:20" x14ac:dyDescent="0.2">
      <c r="A6" s="9">
        <v>4</v>
      </c>
      <c r="B6" s="8" t="str">
        <f>'2025_Pea_Fill_Sheet'!B8</f>
        <v>NDP250030Y</v>
      </c>
      <c r="C6" s="8">
        <f>IF($C$1="Per Trial (g)",(ROUNDUP(('2025_Pea_Totals'!$O$8*$P$8*('2025_Pea_Fill_Sheet'!$D8/$H6)*$M$4),0)),(ROUNDUP(('2025_Pea_Totals'!$O$8*$P$8*('2025_Pea_Fill_Sheet'!$D8/$H6)*$M$4),0))/$P$8)</f>
        <v>123</v>
      </c>
      <c r="D6" s="8">
        <f>IF($C$1="Per Trial (g)",(ROUNDUP(('2025_Pea_Totals'!$O$9*$P$9*('2025_Pea_Fill_Sheet'!$D8/$H6)*$M$4),0)),(ROUNDUP(('2025_Pea_Totals'!$O$9*$P$9*('2025_Pea_Fill_Sheet'!$D8/$H6)*$M$4),0))/$P$9)</f>
        <v>123</v>
      </c>
      <c r="E6" s="8">
        <f>IF($C$1="Per Trial (g)",(ROUNDUP(('2025_Pea_Totals'!$O$10*$P$10*('2025_Pea_Fill_Sheet'!$D8/$H$3)*$M$4),0)),(ROUNDUP(('2025_Pea_Totals'!$O$10*$P$10*('2025_Pea_Fill_Sheet'!$D8/$H$3)*$M$4),0))/$P$10)</f>
        <v>123</v>
      </c>
      <c r="F6" s="8">
        <f>IF($C$1="Per Trial (g)",(ROUNDUP(('2025_Pea_Totals'!$O$11*$P$11*('2025_Pea_Fill_Sheet'!$D8/$H6)*$M$4),0)),(ROUNDUP(('2025_Pea_Totals'!$O$11*$P$11*('2025_Pea_Fill_Sheet'!$D8/$H6)*$M$4),0))/$P$11)</f>
        <v>123</v>
      </c>
      <c r="G6" s="8">
        <f>IF($C$1="Per Trial (g)",(ROUNDUP(('2025_Pea_Totals'!$O$12*$P$12*('2025_Pea_Fill_Sheet'!$D8/$H6)*$M$4),0)),(ROUNDUP(('2025_Pea_Totals'!$O$12*$P$12*('2025_Pea_Fill_Sheet'!$D8/$H6)*$M$4),0))/$P$12)</f>
        <v>123</v>
      </c>
      <c r="H6" s="41">
        <v>100</v>
      </c>
      <c r="I6" s="30">
        <f t="shared" si="0"/>
        <v>615</v>
      </c>
      <c r="J6" s="30">
        <f>'2025_Pea_Fill_Sheet'!G8/'2025_Pea_Totals'!C6</f>
        <v>7.6089430894308938</v>
      </c>
      <c r="K6" s="30"/>
    </row>
    <row r="7" spans="1:20" x14ac:dyDescent="0.2">
      <c r="A7" s="9">
        <v>5</v>
      </c>
      <c r="B7" s="8" t="str">
        <f>'2025_Pea_Fill_Sheet'!B9</f>
        <v>NDP250031Y</v>
      </c>
      <c r="C7" s="8">
        <f>IF($C$1="Per Trial (g)",(ROUNDUP(('2025_Pea_Totals'!$O$8*$P$8*('2025_Pea_Fill_Sheet'!$D9/$H7)*$M$4),0)),(ROUNDUP(('2025_Pea_Totals'!$O$8*$P$8*('2025_Pea_Fill_Sheet'!$D9/$H7)*$M$4),0))/$P$8)</f>
        <v>137</v>
      </c>
      <c r="D7" s="8">
        <f>IF($C$1="Per Trial (g)",(ROUNDUP(('2025_Pea_Totals'!$O$9*$P$9*('2025_Pea_Fill_Sheet'!$D9/$H7)*$M$4),0)),(ROUNDUP(('2025_Pea_Totals'!$O$9*$P$9*('2025_Pea_Fill_Sheet'!$D9/$H7)*$M$4),0))/$P$9)</f>
        <v>137</v>
      </c>
      <c r="E7" s="8">
        <f>IF($C$1="Per Trial (g)",(ROUNDUP(('2025_Pea_Totals'!$O$10*$P$10*('2025_Pea_Fill_Sheet'!$D9/$H$3)*$M$4),0)),(ROUNDUP(('2025_Pea_Totals'!$O$10*$P$10*('2025_Pea_Fill_Sheet'!$D9/$H$3)*$M$4),0))/$P$10)</f>
        <v>126</v>
      </c>
      <c r="F7" s="8">
        <f>IF($C$1="Per Trial (g)",(ROUNDUP(('2025_Pea_Totals'!$O$11*$P$11*('2025_Pea_Fill_Sheet'!$D9/$H7)*$M$4),0)),(ROUNDUP(('2025_Pea_Totals'!$O$11*$P$11*('2025_Pea_Fill_Sheet'!$D9/$H7)*$M$4),0))/$P$11)</f>
        <v>137</v>
      </c>
      <c r="G7" s="8">
        <f>IF($C$1="Per Trial (g)",(ROUNDUP(('2025_Pea_Totals'!$O$12*$P$12*('2025_Pea_Fill_Sheet'!$D9/$H7)*$M$4),0)),(ROUNDUP(('2025_Pea_Totals'!$O$12*$P$12*('2025_Pea_Fill_Sheet'!$D9/$H7)*$M$4),0))/$P$12)</f>
        <v>137</v>
      </c>
      <c r="H7" s="41">
        <v>92</v>
      </c>
      <c r="I7" s="30">
        <f t="shared" si="0"/>
        <v>674</v>
      </c>
      <c r="J7" s="30">
        <f>'2025_Pea_Fill_Sheet'!G9/'2025_Pea_Totals'!C7</f>
        <v>6.5941605839416058</v>
      </c>
      <c r="K7" s="30"/>
      <c r="L7" s="61" t="s">
        <v>0</v>
      </c>
      <c r="M7" s="62"/>
      <c r="N7" s="62"/>
      <c r="O7" s="63"/>
      <c r="P7" s="19" t="s">
        <v>13</v>
      </c>
    </row>
    <row r="8" spans="1:20" x14ac:dyDescent="0.2">
      <c r="A8" s="9">
        <v>6</v>
      </c>
      <c r="B8" s="8" t="str">
        <f>'2025_Pea_Fill_Sheet'!B10</f>
        <v>NDP250032Y</v>
      </c>
      <c r="C8" s="8">
        <f>IF($C$1="Per Trial (g)",(ROUNDUP(('2025_Pea_Totals'!$O$8*$P$8*('2025_Pea_Fill_Sheet'!$D10/$H8)*$M$4),0)),(ROUNDUP(('2025_Pea_Totals'!$O$8*$P$8*('2025_Pea_Fill_Sheet'!$D10/$H8)*$M$4),0))/$P$8)</f>
        <v>99</v>
      </c>
      <c r="D8" s="8">
        <f>IF($C$1="Per Trial (g)",(ROUNDUP(('2025_Pea_Totals'!$O$9*$P$9*('2025_Pea_Fill_Sheet'!$D10/$H8)*$M$4),0)),(ROUNDUP(('2025_Pea_Totals'!$O$9*$P$9*('2025_Pea_Fill_Sheet'!$D10/$H8)*$M$4),0))/$P$9)</f>
        <v>99</v>
      </c>
      <c r="E8" s="8">
        <f>IF($C$1="Per Trial (g)",(ROUNDUP(('2025_Pea_Totals'!$O$10*$P$10*('2025_Pea_Fill_Sheet'!$D10/$H$3)*$M$4),0)),(ROUNDUP(('2025_Pea_Totals'!$O$10*$P$10*('2025_Pea_Fill_Sheet'!$D10/$H$3)*$M$4),0))/$P$10)</f>
        <v>99</v>
      </c>
      <c r="F8" s="8">
        <f>IF($C$1="Per Trial (g)",(ROUNDUP(('2025_Pea_Totals'!$O$11*$P$11*('2025_Pea_Fill_Sheet'!$D10/$H8)*$M$4),0)),(ROUNDUP(('2025_Pea_Totals'!$O$11*$P$11*('2025_Pea_Fill_Sheet'!$D10/$H8)*$M$4),0))/$P$11)</f>
        <v>99</v>
      </c>
      <c r="G8" s="8">
        <f>IF($C$1="Per Trial (g)",(ROUNDUP(('2025_Pea_Totals'!$O$12*$P$12*('2025_Pea_Fill_Sheet'!$D10/$H8)*$M$4),0)),(ROUNDUP(('2025_Pea_Totals'!$O$12*$P$12*('2025_Pea_Fill_Sheet'!$D10/$H8)*$M$4),0))/$P$12)</f>
        <v>99</v>
      </c>
      <c r="H8" s="41">
        <v>100</v>
      </c>
      <c r="I8" s="30">
        <f t="shared" si="0"/>
        <v>495</v>
      </c>
      <c r="J8" s="30">
        <f>'2025_Pea_Fill_Sheet'!G10/'2025_Pea_Totals'!C8</f>
        <v>8.2979797979797976</v>
      </c>
      <c r="K8" s="30"/>
      <c r="L8" s="55" t="s">
        <v>260</v>
      </c>
      <c r="M8" s="56"/>
      <c r="N8" s="57"/>
      <c r="O8" s="9">
        <v>60</v>
      </c>
      <c r="P8" s="1">
        <v>2</v>
      </c>
    </row>
    <row r="9" spans="1:20" x14ac:dyDescent="0.2">
      <c r="A9" s="9">
        <v>7</v>
      </c>
      <c r="B9" s="8" t="str">
        <f>'2025_Pea_Fill_Sheet'!B11</f>
        <v>NDP250033Y</v>
      </c>
      <c r="C9" s="8">
        <f>IF($C$1="Per Trial (g)",(ROUNDUP(('2025_Pea_Totals'!$O$8*$P$8*('2025_Pea_Fill_Sheet'!$D11/$H9)*$M$4),0)),(ROUNDUP(('2025_Pea_Totals'!$O$8*$P$8*('2025_Pea_Fill_Sheet'!$D11/$H9)*$M$4),0))/$P$8)</f>
        <v>100</v>
      </c>
      <c r="D9" s="8">
        <f>IF($C$1="Per Trial (g)",(ROUNDUP(('2025_Pea_Totals'!$O$9*$P$9*('2025_Pea_Fill_Sheet'!$D11/$H9)*$M$4),0)),(ROUNDUP(('2025_Pea_Totals'!$O$9*$P$9*('2025_Pea_Fill_Sheet'!$D11/$H9)*$M$4),0))/$P$9)</f>
        <v>100</v>
      </c>
      <c r="E9" s="8">
        <f>IF($C$1="Per Trial (g)",(ROUNDUP(('2025_Pea_Totals'!$O$10*$P$10*('2025_Pea_Fill_Sheet'!$D11/$H$3)*$M$4),0)),(ROUNDUP(('2025_Pea_Totals'!$O$10*$P$10*('2025_Pea_Fill_Sheet'!$D11/$H$3)*$M$4),0))/$P$10)</f>
        <v>100</v>
      </c>
      <c r="F9" s="8">
        <f>IF($C$1="Per Trial (g)",(ROUNDUP(('2025_Pea_Totals'!$O$11*$P$11*('2025_Pea_Fill_Sheet'!$D11/$H9)*$M$4),0)),(ROUNDUP(('2025_Pea_Totals'!$O$11*$P$11*('2025_Pea_Fill_Sheet'!$D11/$H9)*$M$4),0))/$P$11)</f>
        <v>100</v>
      </c>
      <c r="G9" s="8">
        <f>IF($C$1="Per Trial (g)",(ROUNDUP(('2025_Pea_Totals'!$O$12*$P$12*('2025_Pea_Fill_Sheet'!$D11/$H9)*$M$4),0)),(ROUNDUP(('2025_Pea_Totals'!$O$12*$P$12*('2025_Pea_Fill_Sheet'!$D11/$H9)*$M$4),0))/$P$12)</f>
        <v>100</v>
      </c>
      <c r="H9" s="41">
        <v>100</v>
      </c>
      <c r="I9" s="30">
        <f t="shared" si="0"/>
        <v>500</v>
      </c>
      <c r="J9" s="30">
        <f>'2025_Pea_Fill_Sheet'!G11/'2025_Pea_Totals'!C9</f>
        <v>7.6279999999999992</v>
      </c>
      <c r="K9" s="30"/>
      <c r="L9" s="55" t="s">
        <v>261</v>
      </c>
      <c r="M9" s="56"/>
      <c r="N9" s="57"/>
      <c r="O9" s="9">
        <v>60</v>
      </c>
      <c r="P9" s="1">
        <v>2</v>
      </c>
    </row>
    <row r="10" spans="1:20" x14ac:dyDescent="0.2">
      <c r="A10" s="9">
        <v>8</v>
      </c>
      <c r="B10" s="8" t="str">
        <f>'2025_Pea_Fill_Sheet'!B12</f>
        <v>NDP250034Y</v>
      </c>
      <c r="C10" s="8">
        <f>IF($C$1="Per Trial (g)",(ROUNDUP(('2025_Pea_Totals'!$O$8*$P$8*('2025_Pea_Fill_Sheet'!$D12/$H10)*$M$4),0)),(ROUNDUP(('2025_Pea_Totals'!$O$8*$P$8*('2025_Pea_Fill_Sheet'!$D12/$H10)*$M$4),0))/$P$8)</f>
        <v>144</v>
      </c>
      <c r="D10" s="8">
        <f>IF($C$1="Per Trial (g)",(ROUNDUP(('2025_Pea_Totals'!$O$9*$P$9*('2025_Pea_Fill_Sheet'!$D12/$H10)*$M$4),0)),(ROUNDUP(('2025_Pea_Totals'!$O$9*$P$9*('2025_Pea_Fill_Sheet'!$D12/$H10)*$M$4),0))/$P$9)</f>
        <v>144</v>
      </c>
      <c r="E10" s="8">
        <f>IF($C$1="Per Trial (g)",(ROUNDUP(('2025_Pea_Totals'!$O$10*$P$10*('2025_Pea_Fill_Sheet'!$D12/$H$3)*$M$4),0)),(ROUNDUP(('2025_Pea_Totals'!$O$10*$P$10*('2025_Pea_Fill_Sheet'!$D12/$H$3)*$M$4),0))/$P$10)</f>
        <v>116</v>
      </c>
      <c r="F10" s="8">
        <f>IF($C$1="Per Trial (g)",(ROUNDUP(('2025_Pea_Totals'!$O$11*$P$11*('2025_Pea_Fill_Sheet'!$D12/$H10)*$M$4),0)),(ROUNDUP(('2025_Pea_Totals'!$O$11*$P$11*('2025_Pea_Fill_Sheet'!$D12/$H10)*$M$4),0))/$P$11)</f>
        <v>144</v>
      </c>
      <c r="G10" s="8">
        <f>IF($C$1="Per Trial (g)",(ROUNDUP(('2025_Pea_Totals'!$O$12*$P$12*('2025_Pea_Fill_Sheet'!$D12/$H10)*$M$4),0)),(ROUNDUP(('2025_Pea_Totals'!$O$12*$P$12*('2025_Pea_Fill_Sheet'!$D12/$H10)*$M$4),0))/$P$12)</f>
        <v>144</v>
      </c>
      <c r="H10" s="41">
        <v>80</v>
      </c>
      <c r="I10" s="30">
        <f t="shared" si="0"/>
        <v>692</v>
      </c>
      <c r="J10" s="30">
        <f>'2025_Pea_Fill_Sheet'!G12/'2025_Pea_Totals'!C10</f>
        <v>6.7027777777777784</v>
      </c>
      <c r="K10" s="30"/>
      <c r="L10" s="55" t="s">
        <v>262</v>
      </c>
      <c r="M10" s="56"/>
      <c r="N10" s="57"/>
      <c r="O10" s="9">
        <v>60</v>
      </c>
      <c r="P10" s="1">
        <v>2</v>
      </c>
    </row>
    <row r="11" spans="1:20" x14ac:dyDescent="0.2">
      <c r="A11" s="9">
        <v>9</v>
      </c>
      <c r="B11" s="8" t="str">
        <f>'2025_Pea_Fill_Sheet'!B13</f>
        <v>NDP250035G</v>
      </c>
      <c r="C11" s="8">
        <f>IF($C$1="Per Trial (g)",(ROUNDUP(('2025_Pea_Totals'!$O$8*$P$8*('2025_Pea_Fill_Sheet'!$D13/$H11)*$M$4),0)),(ROUNDUP(('2025_Pea_Totals'!$O$8*$P$8*('2025_Pea_Fill_Sheet'!$D13/$H11)*$M$4),0))/$P$8)</f>
        <v>104</v>
      </c>
      <c r="D11" s="8">
        <f>IF($C$1="Per Trial (g)",(ROUNDUP(('2025_Pea_Totals'!$O$9*$P$9*('2025_Pea_Fill_Sheet'!$D13/$H11)*$M$4),0)),(ROUNDUP(('2025_Pea_Totals'!$O$9*$P$9*('2025_Pea_Fill_Sheet'!$D13/$H11)*$M$4),0))/$P$9)</f>
        <v>104</v>
      </c>
      <c r="E11" s="8">
        <f>IF($C$1="Per Trial (g)",(ROUNDUP(('2025_Pea_Totals'!$O$10*$P$10*('2025_Pea_Fill_Sheet'!$D13/$H$3)*$M$4),0)),(ROUNDUP(('2025_Pea_Totals'!$O$10*$P$10*('2025_Pea_Fill_Sheet'!$D13/$H$3)*$M$4),0))/$P$10)</f>
        <v>104</v>
      </c>
      <c r="F11" s="8">
        <f>IF($C$1="Per Trial (g)",(ROUNDUP(('2025_Pea_Totals'!$O$11*$P$11*('2025_Pea_Fill_Sheet'!$D13/$H11)*$M$4),0)),(ROUNDUP(('2025_Pea_Totals'!$O$11*$P$11*('2025_Pea_Fill_Sheet'!$D13/$H11)*$M$4),0))/$P$11)</f>
        <v>104</v>
      </c>
      <c r="G11" s="8">
        <f>IF($C$1="Per Trial (g)",(ROUNDUP(('2025_Pea_Totals'!$O$12*$P$12*('2025_Pea_Fill_Sheet'!$D13/$H11)*$M$4),0)),(ROUNDUP(('2025_Pea_Totals'!$O$12*$P$12*('2025_Pea_Fill_Sheet'!$D13/$H11)*$M$4),0))/$P$12)</f>
        <v>104</v>
      </c>
      <c r="H11" s="41">
        <v>100</v>
      </c>
      <c r="I11" s="30">
        <f t="shared" si="0"/>
        <v>520</v>
      </c>
      <c r="J11" s="30">
        <f>'2025_Pea_Fill_Sheet'!G13/'2025_Pea_Totals'!C11</f>
        <v>7.9163461538461535</v>
      </c>
      <c r="K11" s="30"/>
      <c r="L11" s="53" t="s">
        <v>263</v>
      </c>
      <c r="M11" s="53"/>
      <c r="N11" s="53"/>
      <c r="O11" s="9">
        <v>60</v>
      </c>
      <c r="P11" s="1">
        <v>2</v>
      </c>
    </row>
    <row r="12" spans="1:20" x14ac:dyDescent="0.2">
      <c r="A12" s="9">
        <v>10</v>
      </c>
      <c r="B12" s="8" t="str">
        <f>'2025_Pea_Fill_Sheet'!B14</f>
        <v>NDP250036Y</v>
      </c>
      <c r="C12" s="8">
        <f>IF($C$1="Per Trial (g)",(ROUNDUP(('2025_Pea_Totals'!$O$8*$P$8*('2025_Pea_Fill_Sheet'!$D14/$H12)*$M$4),0)),(ROUNDUP(('2025_Pea_Totals'!$O$8*$P$8*('2025_Pea_Fill_Sheet'!$D14/$H12)*$M$4),0))/$P$8)</f>
        <v>116</v>
      </c>
      <c r="D12" s="8">
        <f>IF($C$1="Per Trial (g)",(ROUNDUP(('2025_Pea_Totals'!$O$9*$P$9*('2025_Pea_Fill_Sheet'!$D14/$H12)*$M$4),0)),(ROUNDUP(('2025_Pea_Totals'!$O$9*$P$9*('2025_Pea_Fill_Sheet'!$D14/$H12)*$M$4),0))/$P$9)</f>
        <v>116</v>
      </c>
      <c r="E12" s="8">
        <f>IF($C$1="Per Trial (g)",(ROUNDUP(('2025_Pea_Totals'!$O$10*$P$10*('2025_Pea_Fill_Sheet'!$D14/$H$3)*$M$4),0)),(ROUNDUP(('2025_Pea_Totals'!$O$10*$P$10*('2025_Pea_Fill_Sheet'!$D14/$H$3)*$M$4),0))/$P$10)</f>
        <v>116</v>
      </c>
      <c r="F12" s="8">
        <f>IF($C$1="Per Trial (g)",(ROUNDUP(('2025_Pea_Totals'!$O$11*$P$11*('2025_Pea_Fill_Sheet'!$D14/$H12)*$M$4),0)),(ROUNDUP(('2025_Pea_Totals'!$O$11*$P$11*('2025_Pea_Fill_Sheet'!$D14/$H12)*$M$4),0))/$P$11)</f>
        <v>116</v>
      </c>
      <c r="G12" s="8">
        <f>IF($C$1="Per Trial (g)",(ROUNDUP(('2025_Pea_Totals'!$O$12*$P$12*('2025_Pea_Fill_Sheet'!$D14/$H12)*$M$4),0)),(ROUNDUP(('2025_Pea_Totals'!$O$12*$P$12*('2025_Pea_Fill_Sheet'!$D14/$H12)*$M$4),0))/$P$12)</f>
        <v>116</v>
      </c>
      <c r="H12" s="41">
        <v>100</v>
      </c>
      <c r="I12" s="30">
        <f t="shared" si="0"/>
        <v>580</v>
      </c>
      <c r="J12" s="30">
        <f>'2025_Pea_Fill_Sheet'!G14/'2025_Pea_Totals'!C12</f>
        <v>8.1241379310344826</v>
      </c>
      <c r="K12" s="30"/>
      <c r="L12" s="53" t="s">
        <v>264</v>
      </c>
      <c r="M12" s="53"/>
      <c r="N12" s="53"/>
      <c r="O12" s="9">
        <v>60</v>
      </c>
      <c r="P12" s="1">
        <v>2</v>
      </c>
    </row>
    <row r="13" spans="1:20" x14ac:dyDescent="0.2">
      <c r="A13" s="9">
        <v>11</v>
      </c>
      <c r="B13" s="8" t="str">
        <f>'2025_Pea_Fill_Sheet'!B15</f>
        <v>NDP250037Y</v>
      </c>
      <c r="C13" s="8">
        <f>IF($C$1="Per Trial (g)",(ROUNDUP(('2025_Pea_Totals'!$O$8*$P$8*('2025_Pea_Fill_Sheet'!$D15/$H13)*$M$4),0)),(ROUNDUP(('2025_Pea_Totals'!$O$8*$P$8*('2025_Pea_Fill_Sheet'!$D15/$H13)*$M$4),0))/$P$8)</f>
        <v>133</v>
      </c>
      <c r="D13" s="8">
        <f>IF($C$1="Per Trial (g)",(ROUNDUP(('2025_Pea_Totals'!$O$9*$P$9*('2025_Pea_Fill_Sheet'!$D15/$H13)*$M$4),0)),(ROUNDUP(('2025_Pea_Totals'!$O$9*$P$9*('2025_Pea_Fill_Sheet'!$D15/$H13)*$M$4),0))/$P$9)</f>
        <v>133</v>
      </c>
      <c r="E13" s="8">
        <f>IF($C$1="Per Trial (g)",(ROUNDUP(('2025_Pea_Totals'!$O$10*$P$10*('2025_Pea_Fill_Sheet'!$D15/$H$3)*$M$4),0)),(ROUNDUP(('2025_Pea_Totals'!$O$10*$P$10*('2025_Pea_Fill_Sheet'!$D15/$H$3)*$M$4),0))/$P$10)</f>
        <v>133</v>
      </c>
      <c r="F13" s="8">
        <f>IF($C$1="Per Trial (g)",(ROUNDUP(('2025_Pea_Totals'!$O$11*$P$11*('2025_Pea_Fill_Sheet'!$D15/$H13)*$M$4),0)),(ROUNDUP(('2025_Pea_Totals'!$O$11*$P$11*('2025_Pea_Fill_Sheet'!$D15/$H13)*$M$4),0))/$P$11)</f>
        <v>133</v>
      </c>
      <c r="G13" s="8">
        <f>IF($C$1="Per Trial (g)",(ROUNDUP(('2025_Pea_Totals'!$O$12*$P$12*('2025_Pea_Fill_Sheet'!$D15/$H13)*$M$4),0)),(ROUNDUP(('2025_Pea_Totals'!$O$12*$P$12*('2025_Pea_Fill_Sheet'!$D15/$H13)*$M$4),0))/$P$12)</f>
        <v>133</v>
      </c>
      <c r="H13" s="41">
        <v>100</v>
      </c>
      <c r="I13" s="30">
        <f t="shared" si="0"/>
        <v>665</v>
      </c>
      <c r="J13" s="30">
        <f>'2025_Pea_Fill_Sheet'!G15/'2025_Pea_Totals'!C13</f>
        <v>8.5240601503759397</v>
      </c>
      <c r="K13" s="30"/>
    </row>
    <row r="14" spans="1:20" x14ac:dyDescent="0.2">
      <c r="A14" s="9">
        <v>12</v>
      </c>
      <c r="B14" s="8" t="str">
        <f>'2025_Pea_Fill_Sheet'!B16</f>
        <v>NDP250038Y</v>
      </c>
      <c r="C14" s="8">
        <f>IF($C$1="Per Trial (g)",(ROUNDUP(('2025_Pea_Totals'!$O$8*$P$8*('2025_Pea_Fill_Sheet'!$D16/$H14)*$M$4),0)),(ROUNDUP(('2025_Pea_Totals'!$O$8*$P$8*('2025_Pea_Fill_Sheet'!$D16/$H14)*$M$4),0))/$P$8)</f>
        <v>119</v>
      </c>
      <c r="D14" s="8">
        <f>IF($C$1="Per Trial (g)",(ROUNDUP(('2025_Pea_Totals'!$O$9*$P$9*('2025_Pea_Fill_Sheet'!$D16/$H14)*$M$4),0)),(ROUNDUP(('2025_Pea_Totals'!$O$9*$P$9*('2025_Pea_Fill_Sheet'!$D16/$H14)*$M$4),0))/$P$9)</f>
        <v>119</v>
      </c>
      <c r="E14" s="8">
        <f>IF($C$1="Per Trial (g)",(ROUNDUP(('2025_Pea_Totals'!$O$10*$P$10*('2025_Pea_Fill_Sheet'!$D16/$H$3)*$M$4),0)),(ROUNDUP(('2025_Pea_Totals'!$O$10*$P$10*('2025_Pea_Fill_Sheet'!$D16/$H$3)*$M$4),0))/$P$10)</f>
        <v>119</v>
      </c>
      <c r="F14" s="8">
        <f>IF($C$1="Per Trial (g)",(ROUNDUP(('2025_Pea_Totals'!$O$11*$P$11*('2025_Pea_Fill_Sheet'!$D16/$H14)*$M$4),0)),(ROUNDUP(('2025_Pea_Totals'!$O$11*$P$11*('2025_Pea_Fill_Sheet'!$D16/$H14)*$M$4),0))/$P$11)</f>
        <v>119</v>
      </c>
      <c r="G14" s="8">
        <f>IF($C$1="Per Trial (g)",(ROUNDUP(('2025_Pea_Totals'!$O$12*$P$12*('2025_Pea_Fill_Sheet'!$D16/$H14)*$M$4),0)),(ROUNDUP(('2025_Pea_Totals'!$O$12*$P$12*('2025_Pea_Fill_Sheet'!$D16/$H14)*$M$4),0))/$P$12)</f>
        <v>119</v>
      </c>
      <c r="H14" s="41">
        <v>100</v>
      </c>
      <c r="I14" s="30">
        <f t="shared" si="0"/>
        <v>595</v>
      </c>
      <c r="J14" s="30">
        <f>'2025_Pea_Fill_Sheet'!G16/'2025_Pea_Totals'!C14</f>
        <v>5.8109243697478989</v>
      </c>
      <c r="K14" s="30"/>
    </row>
    <row r="15" spans="1:20" x14ac:dyDescent="0.2">
      <c r="A15" s="9">
        <v>13</v>
      </c>
      <c r="B15" s="8" t="str">
        <f>'2025_Pea_Fill_Sheet'!B17</f>
        <v>NDP250039Y</v>
      </c>
      <c r="C15" s="8">
        <f>IF($C$1="Per Trial (g)",(ROUNDUP(('2025_Pea_Totals'!$O$8*$P$8*('2025_Pea_Fill_Sheet'!$D17/$H15)*$M$4),0)),(ROUNDUP(('2025_Pea_Totals'!$O$8*$P$8*('2025_Pea_Fill_Sheet'!$D17/$H15)*$M$4),0))/$P$8)</f>
        <v>125</v>
      </c>
      <c r="D15" s="8">
        <f>IF($C$1="Per Trial (g)",(ROUNDUP(('2025_Pea_Totals'!$O$9*$P$9*('2025_Pea_Fill_Sheet'!$D17/$H15)*$M$4),0)),(ROUNDUP(('2025_Pea_Totals'!$O$9*$P$9*('2025_Pea_Fill_Sheet'!$D17/$H15)*$M$4),0))/$P$9)</f>
        <v>125</v>
      </c>
      <c r="E15" s="8">
        <f>IF($C$1="Per Trial (g)",(ROUNDUP(('2025_Pea_Totals'!$O$10*$P$10*('2025_Pea_Fill_Sheet'!$D17/$H$3)*$M$4),0)),(ROUNDUP(('2025_Pea_Totals'!$O$10*$P$10*('2025_Pea_Fill_Sheet'!$D17/$H$3)*$M$4),0))/$P$10)</f>
        <v>125</v>
      </c>
      <c r="F15" s="8">
        <f>IF($C$1="Per Trial (g)",(ROUNDUP(('2025_Pea_Totals'!$O$11*$P$11*('2025_Pea_Fill_Sheet'!$D17/$H15)*$M$4),0)),(ROUNDUP(('2025_Pea_Totals'!$O$11*$P$11*('2025_Pea_Fill_Sheet'!$D17/$H15)*$M$4),0))/$P$11)</f>
        <v>125</v>
      </c>
      <c r="G15" s="8">
        <f>IF($C$1="Per Trial (g)",(ROUNDUP(('2025_Pea_Totals'!$O$12*$P$12*('2025_Pea_Fill_Sheet'!$D17/$H15)*$M$4),0)),(ROUNDUP(('2025_Pea_Totals'!$O$12*$P$12*('2025_Pea_Fill_Sheet'!$D17/$H15)*$M$4),0))/$P$12)</f>
        <v>125</v>
      </c>
      <c r="H15" s="41">
        <v>100</v>
      </c>
      <c r="I15" s="30">
        <f t="shared" si="0"/>
        <v>625</v>
      </c>
      <c r="J15" s="30">
        <f>'2025_Pea_Fill_Sheet'!G17/'2025_Pea_Totals'!C15</f>
        <v>6.3407999999999998</v>
      </c>
      <c r="K15" s="30"/>
    </row>
    <row r="16" spans="1:20" x14ac:dyDescent="0.2">
      <c r="A16" s="9">
        <v>14</v>
      </c>
      <c r="B16" s="8" t="str">
        <f>'2025_Pea_Fill_Sheet'!B18</f>
        <v>NDP250040Y</v>
      </c>
      <c r="C16" s="8">
        <f>IF($C$1="Per Trial (g)",(ROUNDUP(('2025_Pea_Totals'!$O$8*$P$8*('2025_Pea_Fill_Sheet'!$D18/$H16)*$M$4),0)),(ROUNDUP(('2025_Pea_Totals'!$O$8*$P$8*('2025_Pea_Fill_Sheet'!$D18/$H16)*$M$4),0))/$P$8)</f>
        <v>123</v>
      </c>
      <c r="D16" s="8">
        <f>IF($C$1="Per Trial (g)",(ROUNDUP(('2025_Pea_Totals'!$O$9*$P$9*('2025_Pea_Fill_Sheet'!$D18/$H16)*$M$4),0)),(ROUNDUP(('2025_Pea_Totals'!$O$9*$P$9*('2025_Pea_Fill_Sheet'!$D18/$H16)*$M$4),0))/$P$9)</f>
        <v>123</v>
      </c>
      <c r="E16" s="8">
        <f>IF($C$1="Per Trial (g)",(ROUNDUP(('2025_Pea_Totals'!$O$10*$P$10*('2025_Pea_Fill_Sheet'!$D18/$H$3)*$M$4),0)),(ROUNDUP(('2025_Pea_Totals'!$O$10*$P$10*('2025_Pea_Fill_Sheet'!$D18/$H$3)*$M$4),0))/$P$10)</f>
        <v>123</v>
      </c>
      <c r="F16" s="8">
        <f>IF($C$1="Per Trial (g)",(ROUNDUP(('2025_Pea_Totals'!$O$11*$P$11*('2025_Pea_Fill_Sheet'!$D18/$H16)*$M$4),0)),(ROUNDUP(('2025_Pea_Totals'!$O$11*$P$11*('2025_Pea_Fill_Sheet'!$D18/$H16)*$M$4),0))/$P$11)</f>
        <v>123</v>
      </c>
      <c r="G16" s="8">
        <f>IF($C$1="Per Trial (g)",(ROUNDUP(('2025_Pea_Totals'!$O$12*$P$12*('2025_Pea_Fill_Sheet'!$D18/$H16)*$M$4),0)),(ROUNDUP(('2025_Pea_Totals'!$O$12*$P$12*('2025_Pea_Fill_Sheet'!$D18/$H16)*$M$4),0))/$P$12)</f>
        <v>123</v>
      </c>
      <c r="H16" s="41">
        <v>100</v>
      </c>
      <c r="I16" s="30">
        <f t="shared" si="0"/>
        <v>615</v>
      </c>
      <c r="J16" s="30">
        <f>'2025_Pea_Fill_Sheet'!G18/'2025_Pea_Totals'!C16</f>
        <v>6.3772357723577233</v>
      </c>
      <c r="K16" s="30"/>
    </row>
    <row r="17" spans="1:11" x14ac:dyDescent="0.2">
      <c r="A17" s="9">
        <v>15</v>
      </c>
      <c r="B17" s="8" t="str">
        <f>'2025_Pea_Fill_Sheet'!B19</f>
        <v>NDP250041Y</v>
      </c>
      <c r="C17" s="8">
        <f>IF($C$1="Per Trial (g)",(ROUNDUP(('2025_Pea_Totals'!$O$8*$P$8*('2025_Pea_Fill_Sheet'!$D19/$H17)*$M$4),0)),(ROUNDUP(('2025_Pea_Totals'!$O$8*$P$8*('2025_Pea_Fill_Sheet'!$D19/$H17)*$M$4),0))/$P$8)</f>
        <v>109</v>
      </c>
      <c r="D17" s="8">
        <f>IF($C$1="Per Trial (g)",(ROUNDUP(('2025_Pea_Totals'!$O$9*$P$9*('2025_Pea_Fill_Sheet'!$D19/$H17)*$M$4),0)),(ROUNDUP(('2025_Pea_Totals'!$O$9*$P$9*('2025_Pea_Fill_Sheet'!$D19/$H17)*$M$4),0))/$P$9)</f>
        <v>109</v>
      </c>
      <c r="E17" s="8">
        <f>IF($C$1="Per Trial (g)",(ROUNDUP(('2025_Pea_Totals'!$O$10*$P$10*('2025_Pea_Fill_Sheet'!$D19/$H$3)*$M$4),0)),(ROUNDUP(('2025_Pea_Totals'!$O$10*$P$10*('2025_Pea_Fill_Sheet'!$D19/$H$3)*$M$4),0))/$P$10)</f>
        <v>109</v>
      </c>
      <c r="F17" s="8">
        <f>IF($C$1="Per Trial (g)",(ROUNDUP(('2025_Pea_Totals'!$O$11*$P$11*('2025_Pea_Fill_Sheet'!$D19/$H17)*$M$4),0)),(ROUNDUP(('2025_Pea_Totals'!$O$11*$P$11*('2025_Pea_Fill_Sheet'!$D19/$H17)*$M$4),0))/$P$11)</f>
        <v>109</v>
      </c>
      <c r="G17" s="8">
        <f>IF($C$1="Per Trial (g)",(ROUNDUP(('2025_Pea_Totals'!$O$12*$P$12*('2025_Pea_Fill_Sheet'!$D19/$H17)*$M$4),0)),(ROUNDUP(('2025_Pea_Totals'!$O$12*$P$12*('2025_Pea_Fill_Sheet'!$D19/$H17)*$M$4),0))/$P$12)</f>
        <v>109</v>
      </c>
      <c r="H17" s="41">
        <v>100</v>
      </c>
      <c r="I17" s="30">
        <f t="shared" si="0"/>
        <v>545</v>
      </c>
      <c r="J17" s="30">
        <f>'2025_Pea_Fill_Sheet'!G19/'2025_Pea_Totals'!C17</f>
        <v>7.7302752293577983</v>
      </c>
      <c r="K17" s="30"/>
    </row>
    <row r="18" spans="1:11" x14ac:dyDescent="0.2">
      <c r="A18" s="9">
        <v>16</v>
      </c>
      <c r="B18" s="8" t="str">
        <f>'2025_Pea_Fill_Sheet'!B20</f>
        <v>NDP250042Y</v>
      </c>
      <c r="C18" s="8">
        <f>IF($C$1="Per Trial (g)",(ROUNDUP(('2025_Pea_Totals'!$O$8*$P$8*('2025_Pea_Fill_Sheet'!$D20/$H18)*$M$4),0)),(ROUNDUP(('2025_Pea_Totals'!$O$8*$P$8*('2025_Pea_Fill_Sheet'!$D20/$H18)*$M$4),0))/$P$8)</f>
        <v>86</v>
      </c>
      <c r="D18" s="8">
        <f>IF($C$1="Per Trial (g)",(ROUNDUP(('2025_Pea_Totals'!$O$9*$P$9*('2025_Pea_Fill_Sheet'!$D20/$H18)*$M$4),0)),(ROUNDUP(('2025_Pea_Totals'!$O$9*$P$9*('2025_Pea_Fill_Sheet'!$D20/$H18)*$M$4),0))/$P$9)</f>
        <v>86</v>
      </c>
      <c r="E18" s="8">
        <f>IF($C$1="Per Trial (g)",(ROUNDUP(('2025_Pea_Totals'!$O$10*$P$10*('2025_Pea_Fill_Sheet'!$D20/$H$3)*$M$4),0)),(ROUNDUP(('2025_Pea_Totals'!$O$10*$P$10*('2025_Pea_Fill_Sheet'!$D20/$H$3)*$M$4),0))/$P$10)</f>
        <v>86</v>
      </c>
      <c r="F18" s="8">
        <f>IF($C$1="Per Trial (g)",(ROUNDUP(('2025_Pea_Totals'!$O$11*$P$11*('2025_Pea_Fill_Sheet'!$D20/$H18)*$M$4),0)),(ROUNDUP(('2025_Pea_Totals'!$O$11*$P$11*('2025_Pea_Fill_Sheet'!$D20/$H18)*$M$4),0))/$P$11)</f>
        <v>86</v>
      </c>
      <c r="G18" s="8">
        <f>IF($C$1="Per Trial (g)",(ROUNDUP(('2025_Pea_Totals'!$O$12*$P$12*('2025_Pea_Fill_Sheet'!$D20/$H18)*$M$4),0)),(ROUNDUP(('2025_Pea_Totals'!$O$12*$P$12*('2025_Pea_Fill_Sheet'!$D20/$H18)*$M$4),0))/$P$12)</f>
        <v>86</v>
      </c>
      <c r="H18" s="41">
        <v>100</v>
      </c>
      <c r="I18" s="30">
        <f t="shared" si="0"/>
        <v>430</v>
      </c>
      <c r="J18" s="30">
        <f>'2025_Pea_Fill_Sheet'!G20/'2025_Pea_Totals'!C18</f>
        <v>7.6895348837209294</v>
      </c>
      <c r="K18" s="30"/>
    </row>
    <row r="19" spans="1:11" ht="15.5" customHeight="1" x14ac:dyDescent="0.2">
      <c r="A19" s="9">
        <v>17</v>
      </c>
      <c r="B19" s="8" t="str">
        <f>'2025_Pea_Fill_Sheet'!B21</f>
        <v>NDP250043Y</v>
      </c>
      <c r="C19" s="8">
        <f>IF($C$1="Per Trial (g)",(ROUNDUP(('2025_Pea_Totals'!$O$8*$P$8*('2025_Pea_Fill_Sheet'!$D21/$H19)*$M$4),0)),(ROUNDUP(('2025_Pea_Totals'!$O$8*$P$8*('2025_Pea_Fill_Sheet'!$D21/$H19)*$M$4),0))/$P$8)</f>
        <v>115</v>
      </c>
      <c r="D19" s="8">
        <f>IF($C$1="Per Trial (g)",(ROUNDUP(('2025_Pea_Totals'!$O$9*$P$9*('2025_Pea_Fill_Sheet'!$D21/$H19)*$M$4),0)),(ROUNDUP(('2025_Pea_Totals'!$O$9*$P$9*('2025_Pea_Fill_Sheet'!$D21/$H19)*$M$4),0))/$P$9)</f>
        <v>115</v>
      </c>
      <c r="E19" s="8">
        <f>IF($C$1="Per Trial (g)",(ROUNDUP(('2025_Pea_Totals'!$O$10*$P$10*('2025_Pea_Fill_Sheet'!$D21/$H$3)*$M$4),0)),(ROUNDUP(('2025_Pea_Totals'!$O$10*$P$10*('2025_Pea_Fill_Sheet'!$D21/$H$3)*$M$4),0))/$P$10)</f>
        <v>115</v>
      </c>
      <c r="F19" s="8">
        <f>IF($C$1="Per Trial (g)",(ROUNDUP(('2025_Pea_Totals'!$O$11*$P$11*('2025_Pea_Fill_Sheet'!$D21/$H19)*$M$4),0)),(ROUNDUP(('2025_Pea_Totals'!$O$11*$P$11*('2025_Pea_Fill_Sheet'!$D21/$H19)*$M$4),0))/$P$11)</f>
        <v>115</v>
      </c>
      <c r="G19" s="8">
        <f>IF($C$1="Per Trial (g)",(ROUNDUP(('2025_Pea_Totals'!$O$12*$P$12*('2025_Pea_Fill_Sheet'!$D21/$H19)*$M$4),0)),(ROUNDUP(('2025_Pea_Totals'!$O$12*$P$12*('2025_Pea_Fill_Sheet'!$D21/$H19)*$M$4),0))/$P$12)</f>
        <v>115</v>
      </c>
      <c r="H19" s="41">
        <v>100</v>
      </c>
      <c r="I19" s="30">
        <f t="shared" si="0"/>
        <v>575</v>
      </c>
      <c r="J19" s="30">
        <f>'2025_Pea_Fill_Sheet'!G21/'2025_Pea_Totals'!C19</f>
        <v>7.79304347826087</v>
      </c>
      <c r="K19" s="30"/>
    </row>
    <row r="20" spans="1:11" x14ac:dyDescent="0.2">
      <c r="A20" s="9">
        <v>18</v>
      </c>
      <c r="B20" s="8" t="str">
        <f>'2025_Pea_Fill_Sheet'!B22</f>
        <v>NDP250044Y</v>
      </c>
      <c r="C20" s="8">
        <f>IF($C$1="Per Trial (g)",(ROUNDUP(('2025_Pea_Totals'!$O$8*$P$8*('2025_Pea_Fill_Sheet'!$D22/$H20)*$M$4),0)),(ROUNDUP(('2025_Pea_Totals'!$O$8*$P$8*('2025_Pea_Fill_Sheet'!$D22/$H20)*$M$4),0))/$P$8)</f>
        <v>111</v>
      </c>
      <c r="D20" s="8">
        <f>IF($C$1="Per Trial (g)",(ROUNDUP(('2025_Pea_Totals'!$O$9*$P$9*('2025_Pea_Fill_Sheet'!$D22/$H20)*$M$4),0)),(ROUNDUP(('2025_Pea_Totals'!$O$9*$P$9*('2025_Pea_Fill_Sheet'!$D22/$H20)*$M$4),0))/$P$9)</f>
        <v>111</v>
      </c>
      <c r="E20" s="8">
        <f>IF($C$1="Per Trial (g)",(ROUNDUP(('2025_Pea_Totals'!$O$10*$P$10*('2025_Pea_Fill_Sheet'!$D22/$H$3)*$M$4),0)),(ROUNDUP(('2025_Pea_Totals'!$O$10*$P$10*('2025_Pea_Fill_Sheet'!$D22/$H$3)*$M$4),0))/$P$10)</f>
        <v>111</v>
      </c>
      <c r="F20" s="8">
        <f>IF($C$1="Per Trial (g)",(ROUNDUP(('2025_Pea_Totals'!$O$11*$P$11*('2025_Pea_Fill_Sheet'!$D22/$H20)*$M$4),0)),(ROUNDUP(('2025_Pea_Totals'!$O$11*$P$11*('2025_Pea_Fill_Sheet'!$D22/$H20)*$M$4),0))/$P$11)</f>
        <v>111</v>
      </c>
      <c r="G20" s="8">
        <f>IF($C$1="Per Trial (g)",(ROUNDUP(('2025_Pea_Totals'!$O$12*$P$12*('2025_Pea_Fill_Sheet'!$D22/$H20)*$M$4),0)),(ROUNDUP(('2025_Pea_Totals'!$O$12*$P$12*('2025_Pea_Fill_Sheet'!$D22/$H20)*$M$4),0))/$P$12)</f>
        <v>111</v>
      </c>
      <c r="H20" s="41">
        <v>100</v>
      </c>
      <c r="I20" s="30">
        <f t="shared" si="0"/>
        <v>555</v>
      </c>
      <c r="J20" s="30">
        <f>'2025_Pea_Fill_Sheet'!G22/'2025_Pea_Totals'!C20</f>
        <v>6.4909909909909906</v>
      </c>
      <c r="K20" s="30"/>
    </row>
    <row r="21" spans="1:11" x14ac:dyDescent="0.2">
      <c r="A21" s="9">
        <v>19</v>
      </c>
      <c r="B21" s="8" t="str">
        <f>'2025_Pea_Fill_Sheet'!B23</f>
        <v>NDP250045Y</v>
      </c>
      <c r="C21" s="8">
        <f>IF($C$1="Per Trial (g)",(ROUNDUP(('2025_Pea_Totals'!$O$8*$P$8*('2025_Pea_Fill_Sheet'!$D23/$H21)*$M$4),0)),(ROUNDUP(('2025_Pea_Totals'!$O$8*$P$8*('2025_Pea_Fill_Sheet'!$D23/$H21)*$M$4),0))/$P$8)</f>
        <v>123</v>
      </c>
      <c r="D21" s="8">
        <f>IF($C$1="Per Trial (g)",(ROUNDUP(('2025_Pea_Totals'!$O$9*$P$9*('2025_Pea_Fill_Sheet'!$D23/$H21)*$M$4),0)),(ROUNDUP(('2025_Pea_Totals'!$O$9*$P$9*('2025_Pea_Fill_Sheet'!$D23/$H21)*$M$4),0))/$P$9)</f>
        <v>123</v>
      </c>
      <c r="E21" s="8">
        <f>IF($C$1="Per Trial (g)",(ROUNDUP(('2025_Pea_Totals'!$O$10*$P$10*('2025_Pea_Fill_Sheet'!$D23/$H$3)*$M$4),0)),(ROUNDUP(('2025_Pea_Totals'!$O$10*$P$10*('2025_Pea_Fill_Sheet'!$D23/$H$3)*$M$4),0))/$P$10)</f>
        <v>113</v>
      </c>
      <c r="F21" s="8">
        <f>IF($C$1="Per Trial (g)",(ROUNDUP(('2025_Pea_Totals'!$O$11*$P$11*('2025_Pea_Fill_Sheet'!$D23/$H21)*$M$4),0)),(ROUNDUP(('2025_Pea_Totals'!$O$11*$P$11*('2025_Pea_Fill_Sheet'!$D23/$H21)*$M$4),0))/$P$11)</f>
        <v>123</v>
      </c>
      <c r="G21" s="8">
        <f>IF($C$1="Per Trial (g)",(ROUNDUP(('2025_Pea_Totals'!$O$12*$P$12*('2025_Pea_Fill_Sheet'!$D23/$H21)*$M$4),0)),(ROUNDUP(('2025_Pea_Totals'!$O$12*$P$12*('2025_Pea_Fill_Sheet'!$D23/$H21)*$M$4),0))/$P$12)</f>
        <v>123</v>
      </c>
      <c r="H21" s="41">
        <v>92</v>
      </c>
      <c r="I21" s="30">
        <f t="shared" si="0"/>
        <v>605</v>
      </c>
      <c r="J21" s="30">
        <f>'2025_Pea_Fill_Sheet'!G23/'2025_Pea_Totals'!C21</f>
        <v>8.322764227642276</v>
      </c>
      <c r="K21" s="30"/>
    </row>
    <row r="22" spans="1:11" x14ac:dyDescent="0.2">
      <c r="A22" s="9">
        <v>20</v>
      </c>
      <c r="B22" s="8" t="str">
        <f>'2025_Pea_Fill_Sheet'!B24</f>
        <v>NDP250046Y</v>
      </c>
      <c r="C22" s="8">
        <f>IF($C$1="Per Trial (g)",(ROUNDUP(('2025_Pea_Totals'!$O$8*$P$8*('2025_Pea_Fill_Sheet'!$D24/$H22)*$M$4),0)),(ROUNDUP(('2025_Pea_Totals'!$O$8*$P$8*('2025_Pea_Fill_Sheet'!$D24/$H22)*$M$4),0))/$P$8)</f>
        <v>129</v>
      </c>
      <c r="D22" s="8">
        <f>IF($C$1="Per Trial (g)",(ROUNDUP(('2025_Pea_Totals'!$O$9*$P$9*('2025_Pea_Fill_Sheet'!$D24/$H22)*$M$4),0)),(ROUNDUP(('2025_Pea_Totals'!$O$9*$P$9*('2025_Pea_Fill_Sheet'!$D24/$H22)*$M$4),0))/$P$9)</f>
        <v>129</v>
      </c>
      <c r="E22" s="8">
        <f>IF($C$1="Per Trial (g)",(ROUNDUP(('2025_Pea_Totals'!$O$10*$P$10*('2025_Pea_Fill_Sheet'!$D24/$H$3)*$M$4),0)),(ROUNDUP(('2025_Pea_Totals'!$O$10*$P$10*('2025_Pea_Fill_Sheet'!$D24/$H$3)*$M$4),0))/$P$10)</f>
        <v>129</v>
      </c>
      <c r="F22" s="8">
        <f>IF($C$1="Per Trial (g)",(ROUNDUP(('2025_Pea_Totals'!$O$11*$P$11*('2025_Pea_Fill_Sheet'!$D24/$H22)*$M$4),0)),(ROUNDUP(('2025_Pea_Totals'!$O$11*$P$11*('2025_Pea_Fill_Sheet'!$D24/$H22)*$M$4),0))/$P$11)</f>
        <v>129</v>
      </c>
      <c r="G22" s="8">
        <f>IF($C$1="Per Trial (g)",(ROUNDUP(('2025_Pea_Totals'!$O$12*$P$12*('2025_Pea_Fill_Sheet'!$D24/$H22)*$M$4),0)),(ROUNDUP(('2025_Pea_Totals'!$O$12*$P$12*('2025_Pea_Fill_Sheet'!$D24/$H22)*$M$4),0))/$P$12)</f>
        <v>129</v>
      </c>
      <c r="H22" s="41">
        <v>100</v>
      </c>
      <c r="I22" s="30">
        <f t="shared" si="0"/>
        <v>645</v>
      </c>
      <c r="J22" s="30">
        <f>'2025_Pea_Fill_Sheet'!G24/'2025_Pea_Totals'!C22</f>
        <v>7.2744186046511627</v>
      </c>
      <c r="K22" s="30"/>
    </row>
    <row r="23" spans="1:11" x14ac:dyDescent="0.2">
      <c r="A23" s="9">
        <v>21</v>
      </c>
      <c r="B23" s="8" t="str">
        <f>'2025_Pea_Fill_Sheet'!B25</f>
        <v>NDP250047Y</v>
      </c>
      <c r="C23" s="8">
        <f>IF($C$1="Per Trial (g)",(ROUNDUP(('2025_Pea_Totals'!$O$8*$P$8*('2025_Pea_Fill_Sheet'!$D25/$H23)*$M$4),0)),(ROUNDUP(('2025_Pea_Totals'!$O$8*$P$8*('2025_Pea_Fill_Sheet'!$D25/$H23)*$M$4),0))/$P$8)</f>
        <v>125</v>
      </c>
      <c r="D23" s="8">
        <f>IF($C$1="Per Trial (g)",(ROUNDUP(('2025_Pea_Totals'!$O$9*$P$9*('2025_Pea_Fill_Sheet'!$D25/$H23)*$M$4),0)),(ROUNDUP(('2025_Pea_Totals'!$O$9*$P$9*('2025_Pea_Fill_Sheet'!$D25/$H23)*$M$4),0))/$P$9)</f>
        <v>125</v>
      </c>
      <c r="E23" s="8">
        <f>IF($C$1="Per Trial (g)",(ROUNDUP(('2025_Pea_Totals'!$O$10*$P$10*('2025_Pea_Fill_Sheet'!$D25/$H$3)*$M$4),0)),(ROUNDUP(('2025_Pea_Totals'!$O$10*$P$10*('2025_Pea_Fill_Sheet'!$D25/$H$3)*$M$4),0))/$P$10)</f>
        <v>125</v>
      </c>
      <c r="F23" s="8">
        <f>IF($C$1="Per Trial (g)",(ROUNDUP(('2025_Pea_Totals'!$O$11*$P$11*('2025_Pea_Fill_Sheet'!$D25/$H23)*$M$4),0)),(ROUNDUP(('2025_Pea_Totals'!$O$11*$P$11*('2025_Pea_Fill_Sheet'!$D25/$H23)*$M$4),0))/$P$11)</f>
        <v>125</v>
      </c>
      <c r="G23" s="8">
        <f>IF($C$1="Per Trial (g)",(ROUNDUP(('2025_Pea_Totals'!$O$12*$P$12*('2025_Pea_Fill_Sheet'!$D25/$H23)*$M$4),0)),(ROUNDUP(('2025_Pea_Totals'!$O$12*$P$12*('2025_Pea_Fill_Sheet'!$D25/$H23)*$M$4),0))/$P$12)</f>
        <v>125</v>
      </c>
      <c r="H23" s="41">
        <v>100</v>
      </c>
      <c r="I23" s="30">
        <f t="shared" si="0"/>
        <v>625</v>
      </c>
      <c r="J23" s="30">
        <f>'2025_Pea_Fill_Sheet'!G25/'2025_Pea_Totals'!C23</f>
        <v>8.0183999999999997</v>
      </c>
      <c r="K23" s="30"/>
    </row>
    <row r="24" spans="1:11" x14ac:dyDescent="0.2">
      <c r="A24" s="9">
        <v>22</v>
      </c>
      <c r="B24" s="8" t="str">
        <f>'2025_Pea_Fill_Sheet'!B26</f>
        <v>NDP250048Y</v>
      </c>
      <c r="C24" s="8">
        <f>IF($C$1="Per Trial (g)",(ROUNDUP(('2025_Pea_Totals'!$O$8*$P$8*('2025_Pea_Fill_Sheet'!$D26/$H24)*$M$4),0)),(ROUNDUP(('2025_Pea_Totals'!$O$8*$P$8*('2025_Pea_Fill_Sheet'!$D26/$H24)*$M$4),0))/$P$8)</f>
        <v>125</v>
      </c>
      <c r="D24" s="8">
        <f>IF($C$1="Per Trial (g)",(ROUNDUP(('2025_Pea_Totals'!$O$9*$P$9*('2025_Pea_Fill_Sheet'!$D26/$H24)*$M$4),0)),(ROUNDUP(('2025_Pea_Totals'!$O$9*$P$9*('2025_Pea_Fill_Sheet'!$D26/$H24)*$M$4),0))/$P$9)</f>
        <v>125</v>
      </c>
      <c r="E24" s="8">
        <f>IF($C$1="Per Trial (g)",(ROUNDUP(('2025_Pea_Totals'!$O$10*$P$10*('2025_Pea_Fill_Sheet'!$D26/$H$3)*$M$4),0)),(ROUNDUP(('2025_Pea_Totals'!$O$10*$P$10*('2025_Pea_Fill_Sheet'!$D26/$H$3)*$M$4),0))/$P$10)</f>
        <v>125</v>
      </c>
      <c r="F24" s="8">
        <f>IF($C$1="Per Trial (g)",(ROUNDUP(('2025_Pea_Totals'!$O$11*$P$11*('2025_Pea_Fill_Sheet'!$D26/$H24)*$M$4),0)),(ROUNDUP(('2025_Pea_Totals'!$O$11*$P$11*('2025_Pea_Fill_Sheet'!$D26/$H24)*$M$4),0))/$P$11)</f>
        <v>125</v>
      </c>
      <c r="G24" s="8">
        <f>IF($C$1="Per Trial (g)",(ROUNDUP(('2025_Pea_Totals'!$O$12*$P$12*('2025_Pea_Fill_Sheet'!$D26/$H24)*$M$4),0)),(ROUNDUP(('2025_Pea_Totals'!$O$12*$P$12*('2025_Pea_Fill_Sheet'!$D26/$H24)*$M$4),0))/$P$12)</f>
        <v>125</v>
      </c>
      <c r="H24" s="41">
        <v>100</v>
      </c>
      <c r="I24" s="30">
        <f t="shared" si="0"/>
        <v>625</v>
      </c>
      <c r="J24" s="30">
        <f>'2025_Pea_Fill_Sheet'!G26/'2025_Pea_Totals'!C24</f>
        <v>7.7168000000000001</v>
      </c>
      <c r="K24" s="30"/>
    </row>
    <row r="25" spans="1:11" x14ac:dyDescent="0.2">
      <c r="A25" s="9">
        <v>23</v>
      </c>
      <c r="B25" s="8" t="str">
        <f>'2025_Pea_Fill_Sheet'!B27</f>
        <v>NDP250049Y</v>
      </c>
      <c r="C25" s="8">
        <f>IF($C$1="Per Trial (g)",(ROUNDUP(('2025_Pea_Totals'!$O$8*$P$8*('2025_Pea_Fill_Sheet'!$D27/$H25)*$M$4),0)),(ROUNDUP(('2025_Pea_Totals'!$O$8*$P$8*('2025_Pea_Fill_Sheet'!$D27/$H25)*$M$4),0))/$P$8)</f>
        <v>141</v>
      </c>
      <c r="D25" s="8">
        <f>IF($C$1="Per Trial (g)",(ROUNDUP(('2025_Pea_Totals'!$O$9*$P$9*('2025_Pea_Fill_Sheet'!$D27/$H25)*$M$4),0)),(ROUNDUP(('2025_Pea_Totals'!$O$9*$P$9*('2025_Pea_Fill_Sheet'!$D27/$H25)*$M$4),0))/$P$9)</f>
        <v>141</v>
      </c>
      <c r="E25" s="8">
        <f>IF($C$1="Per Trial (g)",(ROUNDUP(('2025_Pea_Totals'!$O$10*$P$10*('2025_Pea_Fill_Sheet'!$D27/$H$3)*$M$4),0)),(ROUNDUP(('2025_Pea_Totals'!$O$10*$P$10*('2025_Pea_Fill_Sheet'!$D27/$H$3)*$M$4),0))/$P$10)</f>
        <v>127</v>
      </c>
      <c r="F25" s="8">
        <f>IF($C$1="Per Trial (g)",(ROUNDUP(('2025_Pea_Totals'!$O$11*$P$11*('2025_Pea_Fill_Sheet'!$D27/$H25)*$M$4),0)),(ROUNDUP(('2025_Pea_Totals'!$O$11*$P$11*('2025_Pea_Fill_Sheet'!$D27/$H25)*$M$4),0))/$P$11)</f>
        <v>141</v>
      </c>
      <c r="G25" s="8">
        <f>IF($C$1="Per Trial (g)",(ROUNDUP(('2025_Pea_Totals'!$O$12*$P$12*('2025_Pea_Fill_Sheet'!$D27/$H25)*$M$4),0)),(ROUNDUP(('2025_Pea_Totals'!$O$12*$P$12*('2025_Pea_Fill_Sheet'!$D27/$H25)*$M$4),0))/$P$12)</f>
        <v>141</v>
      </c>
      <c r="H25" s="41">
        <v>90</v>
      </c>
      <c r="I25" s="30">
        <f t="shared" si="0"/>
        <v>691</v>
      </c>
      <c r="J25" s="30">
        <f>'2025_Pea_Fill_Sheet'!G27/'2025_Pea_Totals'!C25</f>
        <v>6.536170212765958</v>
      </c>
      <c r="K25" s="30"/>
    </row>
    <row r="26" spans="1:11" x14ac:dyDescent="0.2">
      <c r="A26" s="9">
        <v>24</v>
      </c>
      <c r="B26" s="8" t="str">
        <f>'2025_Pea_Fill_Sheet'!B28</f>
        <v>NDP250050Y</v>
      </c>
      <c r="C26" s="8">
        <f>IF($C$1="Per Trial (g)",(ROUNDUP(('2025_Pea_Totals'!$O$8*$P$8*('2025_Pea_Fill_Sheet'!$D28/$H26)*$M$4),0)),(ROUNDUP(('2025_Pea_Totals'!$O$8*$P$8*('2025_Pea_Fill_Sheet'!$D28/$H26)*$M$4),0))/$P$8)</f>
        <v>116</v>
      </c>
      <c r="D26" s="8">
        <f>IF($C$1="Per Trial (g)",(ROUNDUP(('2025_Pea_Totals'!$O$9*$P$9*('2025_Pea_Fill_Sheet'!$D28/$H26)*$M$4),0)),(ROUNDUP(('2025_Pea_Totals'!$O$9*$P$9*('2025_Pea_Fill_Sheet'!$D28/$H26)*$M$4),0))/$P$9)</f>
        <v>116</v>
      </c>
      <c r="E26" s="8">
        <f>IF($C$1="Per Trial (g)",(ROUNDUP(('2025_Pea_Totals'!$O$10*$P$10*('2025_Pea_Fill_Sheet'!$D28/$H$3)*$M$4),0)),(ROUNDUP(('2025_Pea_Totals'!$O$10*$P$10*('2025_Pea_Fill_Sheet'!$D28/$H$3)*$M$4),0))/$P$10)</f>
        <v>116</v>
      </c>
      <c r="F26" s="8">
        <f>IF($C$1="Per Trial (g)",(ROUNDUP(('2025_Pea_Totals'!$O$11*$P$11*('2025_Pea_Fill_Sheet'!$D28/$H26)*$M$4),0)),(ROUNDUP(('2025_Pea_Totals'!$O$11*$P$11*('2025_Pea_Fill_Sheet'!$D28/$H26)*$M$4),0))/$P$11)</f>
        <v>116</v>
      </c>
      <c r="G26" s="8">
        <f>IF($C$1="Per Trial (g)",(ROUNDUP(('2025_Pea_Totals'!$O$12*$P$12*('2025_Pea_Fill_Sheet'!$D28/$H26)*$M$4),0)),(ROUNDUP(('2025_Pea_Totals'!$O$12*$P$12*('2025_Pea_Fill_Sheet'!$D28/$H26)*$M$4),0))/$P$12)</f>
        <v>116</v>
      </c>
      <c r="H26" s="41">
        <v>100</v>
      </c>
      <c r="I26" s="30">
        <f t="shared" si="0"/>
        <v>580</v>
      </c>
      <c r="J26" s="30">
        <f>'2025_Pea_Fill_Sheet'!G28/'2025_Pea_Totals'!C26</f>
        <v>10.39396551724138</v>
      </c>
      <c r="K26" s="30"/>
    </row>
    <row r="27" spans="1:11" x14ac:dyDescent="0.2">
      <c r="A27" s="9">
        <v>25</v>
      </c>
      <c r="B27" s="8" t="str">
        <f>'2025_Pea_Fill_Sheet'!B29</f>
        <v>NDP250051Y</v>
      </c>
      <c r="C27" s="8">
        <f>IF($C$1="Per Trial (g)",(ROUNDUP(('2025_Pea_Totals'!$O$8*$P$8*('2025_Pea_Fill_Sheet'!$D29/$H27)*$M$4),0)),(ROUNDUP(('2025_Pea_Totals'!$O$8*$P$8*('2025_Pea_Fill_Sheet'!$D29/$H27)*$M$4),0))/$P$8)</f>
        <v>134</v>
      </c>
      <c r="D27" s="8">
        <f>IF($C$1="Per Trial (g)",(ROUNDUP(('2025_Pea_Totals'!$O$9*$P$9*('2025_Pea_Fill_Sheet'!$D29/$H27)*$M$4),0)),(ROUNDUP(('2025_Pea_Totals'!$O$9*$P$9*('2025_Pea_Fill_Sheet'!$D29/$H27)*$M$4),0))/$P$9)</f>
        <v>134</v>
      </c>
      <c r="E27" s="8">
        <f>IF($C$1="Per Trial (g)",(ROUNDUP(('2025_Pea_Totals'!$O$10*$P$10*('2025_Pea_Fill_Sheet'!$D29/$H$3)*$M$4),0)),(ROUNDUP(('2025_Pea_Totals'!$O$10*$P$10*('2025_Pea_Fill_Sheet'!$D29/$H$3)*$M$4),0))/$P$10)</f>
        <v>124</v>
      </c>
      <c r="F27" s="8">
        <f>IF($C$1="Per Trial (g)",(ROUNDUP(('2025_Pea_Totals'!$O$11*$P$11*('2025_Pea_Fill_Sheet'!$D29/$H27)*$M$4),0)),(ROUNDUP(('2025_Pea_Totals'!$O$11*$P$11*('2025_Pea_Fill_Sheet'!$D29/$H27)*$M$4),0))/$P$11)</f>
        <v>134</v>
      </c>
      <c r="G27" s="8">
        <f>IF($C$1="Per Trial (g)",(ROUNDUP(('2025_Pea_Totals'!$O$12*$P$12*('2025_Pea_Fill_Sheet'!$D29/$H27)*$M$4),0)),(ROUNDUP(('2025_Pea_Totals'!$O$12*$P$12*('2025_Pea_Fill_Sheet'!$D29/$H27)*$M$4),0))/$P$12)</f>
        <v>134</v>
      </c>
      <c r="H27" s="41">
        <v>92</v>
      </c>
      <c r="I27" s="30">
        <f t="shared" si="0"/>
        <v>660</v>
      </c>
      <c r="J27" s="30">
        <f>'2025_Pea_Fill_Sheet'!G29/'2025_Pea_Totals'!C27</f>
        <v>8.0141791044776127</v>
      </c>
      <c r="K27" s="30"/>
    </row>
    <row r="28" spans="1:11" x14ac:dyDescent="0.2">
      <c r="A28" s="9">
        <v>26</v>
      </c>
      <c r="B28" s="8" t="str">
        <f>'2025_Pea_Fill_Sheet'!B30</f>
        <v>NDP250052Y</v>
      </c>
      <c r="C28" s="8">
        <f>IF($C$1="Per Trial (g)",(ROUNDUP(('2025_Pea_Totals'!$O$8*$P$8*('2025_Pea_Fill_Sheet'!$D30/$H28)*$M$4),0)),(ROUNDUP(('2025_Pea_Totals'!$O$8*$P$8*('2025_Pea_Fill_Sheet'!$D30/$H28)*$M$4),0))/$P$8)</f>
        <v>116</v>
      </c>
      <c r="D28" s="8">
        <f>IF($C$1="Per Trial (g)",(ROUNDUP(('2025_Pea_Totals'!$O$9*$P$9*('2025_Pea_Fill_Sheet'!$D30/$H28)*$M$4),0)),(ROUNDUP(('2025_Pea_Totals'!$O$9*$P$9*('2025_Pea_Fill_Sheet'!$D30/$H28)*$M$4),0))/$P$9)</f>
        <v>116</v>
      </c>
      <c r="E28" s="8">
        <f>IF($C$1="Per Trial (g)",(ROUNDUP(('2025_Pea_Totals'!$O$10*$P$10*('2025_Pea_Fill_Sheet'!$D30/$H$3)*$M$4),0)),(ROUNDUP(('2025_Pea_Totals'!$O$10*$P$10*('2025_Pea_Fill_Sheet'!$D30/$H$3)*$M$4),0))/$P$10)</f>
        <v>106</v>
      </c>
      <c r="F28" s="8">
        <f>IF($C$1="Per Trial (g)",(ROUNDUP(('2025_Pea_Totals'!$O$11*$P$11*('2025_Pea_Fill_Sheet'!$D30/$H28)*$M$4),0)),(ROUNDUP(('2025_Pea_Totals'!$O$11*$P$11*('2025_Pea_Fill_Sheet'!$D30/$H28)*$M$4),0))/$P$11)</f>
        <v>116</v>
      </c>
      <c r="G28" s="8">
        <f>IF($C$1="Per Trial (g)",(ROUNDUP(('2025_Pea_Totals'!$O$12*$P$12*('2025_Pea_Fill_Sheet'!$D30/$H28)*$M$4),0)),(ROUNDUP(('2025_Pea_Totals'!$O$12*$P$12*('2025_Pea_Fill_Sheet'!$D30/$H28)*$M$4),0))/$P$12)</f>
        <v>116</v>
      </c>
      <c r="H28" s="41">
        <v>92</v>
      </c>
      <c r="I28" s="30">
        <f t="shared" si="0"/>
        <v>570</v>
      </c>
      <c r="J28" s="30">
        <f>'2025_Pea_Fill_Sheet'!G30/'2025_Pea_Totals'!C28</f>
        <v>6.2163793103448279</v>
      </c>
      <c r="K28" s="30"/>
    </row>
    <row r="29" spans="1:11" x14ac:dyDescent="0.2">
      <c r="A29" s="9">
        <v>27</v>
      </c>
      <c r="B29" s="8" t="str">
        <f>'2025_Pea_Fill_Sheet'!B31</f>
        <v>NDP250053G</v>
      </c>
      <c r="C29" s="8">
        <f>IF($C$1="Per Trial (g)",(ROUNDUP(('2025_Pea_Totals'!$O$8*$P$8*('2025_Pea_Fill_Sheet'!$D31/$H29)*$M$4),0)),(ROUNDUP(('2025_Pea_Totals'!$O$8*$P$8*('2025_Pea_Fill_Sheet'!$D31/$H29)*$M$4),0))/$P$8)</f>
        <v>107</v>
      </c>
      <c r="D29" s="8">
        <f>IF($C$1="Per Trial (g)",(ROUNDUP(('2025_Pea_Totals'!$O$9*$P$9*('2025_Pea_Fill_Sheet'!$D31/$H29)*$M$4),0)),(ROUNDUP(('2025_Pea_Totals'!$O$9*$P$9*('2025_Pea_Fill_Sheet'!$D31/$H29)*$M$4),0))/$P$9)</f>
        <v>107</v>
      </c>
      <c r="E29" s="8">
        <f>IF($C$1="Per Trial (g)",(ROUNDUP(('2025_Pea_Totals'!$O$10*$P$10*('2025_Pea_Fill_Sheet'!$D31/$H$3)*$M$4),0)),(ROUNDUP(('2025_Pea_Totals'!$O$10*$P$10*('2025_Pea_Fill_Sheet'!$D31/$H$3)*$M$4),0))/$P$10)</f>
        <v>98</v>
      </c>
      <c r="F29" s="8">
        <f>IF($C$1="Per Trial (g)",(ROUNDUP(('2025_Pea_Totals'!$O$11*$P$11*('2025_Pea_Fill_Sheet'!$D31/$H29)*$M$4),0)),(ROUNDUP(('2025_Pea_Totals'!$O$11*$P$11*('2025_Pea_Fill_Sheet'!$D31/$H29)*$M$4),0))/$P$11)</f>
        <v>107</v>
      </c>
      <c r="G29" s="8">
        <f>IF($C$1="Per Trial (g)",(ROUNDUP(('2025_Pea_Totals'!$O$12*$P$12*('2025_Pea_Fill_Sheet'!$D31/$H29)*$M$4),0)),(ROUNDUP(('2025_Pea_Totals'!$O$12*$P$12*('2025_Pea_Fill_Sheet'!$D31/$H29)*$M$4),0))/$P$12)</f>
        <v>107</v>
      </c>
      <c r="H29" s="41">
        <v>92</v>
      </c>
      <c r="I29" s="30">
        <f t="shared" si="0"/>
        <v>526</v>
      </c>
      <c r="J29" s="30">
        <f>'2025_Pea_Fill_Sheet'!G31/'2025_Pea_Totals'!C29</f>
        <v>6.4271028037383182</v>
      </c>
      <c r="K29" s="30"/>
    </row>
    <row r="30" spans="1:11" x14ac:dyDescent="0.2">
      <c r="A30" s="9">
        <v>28</v>
      </c>
      <c r="B30" s="8" t="str">
        <f>'2025_Pea_Fill_Sheet'!B32</f>
        <v>NDP250054G</v>
      </c>
      <c r="C30" s="8">
        <f>IF($C$1="Per Trial (g)",(ROUNDUP(('2025_Pea_Totals'!$O$8*$P$8*('2025_Pea_Fill_Sheet'!$D32/$H30)*$M$4),0)),(ROUNDUP(('2025_Pea_Totals'!$O$8*$P$8*('2025_Pea_Fill_Sheet'!$D32/$H30)*$M$4),0))/$P$8)</f>
        <v>130</v>
      </c>
      <c r="D30" s="8">
        <f>IF($C$1="Per Trial (g)",(ROUNDUP(('2025_Pea_Totals'!$O$9*$P$9*('2025_Pea_Fill_Sheet'!$D32/$H30)*$M$4),0)),(ROUNDUP(('2025_Pea_Totals'!$O$9*$P$9*('2025_Pea_Fill_Sheet'!$D32/$H30)*$M$4),0))/$P$9)</f>
        <v>130</v>
      </c>
      <c r="E30" s="8">
        <f>IF($C$1="Per Trial (g)",(ROUNDUP(('2025_Pea_Totals'!$O$10*$P$10*('2025_Pea_Fill_Sheet'!$D32/$H$3)*$M$4),0)),(ROUNDUP(('2025_Pea_Totals'!$O$10*$P$10*('2025_Pea_Fill_Sheet'!$D32/$H$3)*$M$4),0))/$P$10)</f>
        <v>130</v>
      </c>
      <c r="F30" s="8">
        <f>IF($C$1="Per Trial (g)",(ROUNDUP(('2025_Pea_Totals'!$O$11*$P$11*('2025_Pea_Fill_Sheet'!$D32/$H30)*$M$4),0)),(ROUNDUP(('2025_Pea_Totals'!$O$11*$P$11*('2025_Pea_Fill_Sheet'!$D32/$H30)*$M$4),0))/$P$11)</f>
        <v>130</v>
      </c>
      <c r="G30" s="8">
        <f>IF($C$1="Per Trial (g)",(ROUNDUP(('2025_Pea_Totals'!$O$12*$P$12*('2025_Pea_Fill_Sheet'!$D32/$H30)*$M$4),0)),(ROUNDUP(('2025_Pea_Totals'!$O$12*$P$12*('2025_Pea_Fill_Sheet'!$D32/$H30)*$M$4),0))/$P$12)</f>
        <v>130</v>
      </c>
      <c r="H30" s="41">
        <v>100</v>
      </c>
      <c r="I30" s="30">
        <f t="shared" si="0"/>
        <v>650</v>
      </c>
      <c r="J30" s="30">
        <f>'2025_Pea_Fill_Sheet'!G32/'2025_Pea_Totals'!C30</f>
        <v>5.7761538461538464</v>
      </c>
      <c r="K30" s="30"/>
    </row>
    <row r="31" spans="1:11" x14ac:dyDescent="0.2">
      <c r="A31" s="9">
        <v>29</v>
      </c>
      <c r="B31" s="8" t="str">
        <f>'2025_Pea_Fill_Sheet'!B33</f>
        <v>NDP250055G</v>
      </c>
      <c r="C31" s="8">
        <f>IF($C$1="Per Trial (g)",(ROUNDUP(('2025_Pea_Totals'!$O$8*$P$8*('2025_Pea_Fill_Sheet'!$D33/$H31)*$M$4),0)),(ROUNDUP(('2025_Pea_Totals'!$O$8*$P$8*('2025_Pea_Fill_Sheet'!$D33/$H31)*$M$4),0))/$P$8)</f>
        <v>126</v>
      </c>
      <c r="D31" s="8">
        <f>IF($C$1="Per Trial (g)",(ROUNDUP(('2025_Pea_Totals'!$O$9*$P$9*('2025_Pea_Fill_Sheet'!$D33/$H31)*$M$4),0)),(ROUNDUP(('2025_Pea_Totals'!$O$9*$P$9*('2025_Pea_Fill_Sheet'!$D33/$H31)*$M$4),0))/$P$9)</f>
        <v>126</v>
      </c>
      <c r="E31" s="8">
        <f>IF($C$1="Per Trial (g)",(ROUNDUP(('2025_Pea_Totals'!$O$10*$P$10*('2025_Pea_Fill_Sheet'!$D33/$H$3)*$M$4),0)),(ROUNDUP(('2025_Pea_Totals'!$O$10*$P$10*('2025_Pea_Fill_Sheet'!$D33/$H$3)*$M$4),0))/$P$10)</f>
        <v>126</v>
      </c>
      <c r="F31" s="8">
        <f>IF($C$1="Per Trial (g)",(ROUNDUP(('2025_Pea_Totals'!$O$11*$P$11*('2025_Pea_Fill_Sheet'!$D33/$H31)*$M$4),0)),(ROUNDUP(('2025_Pea_Totals'!$O$11*$P$11*('2025_Pea_Fill_Sheet'!$D33/$H31)*$M$4),0))/$P$11)</f>
        <v>126</v>
      </c>
      <c r="G31" s="8">
        <f>IF($C$1="Per Trial (g)",(ROUNDUP(('2025_Pea_Totals'!$O$12*$P$12*('2025_Pea_Fill_Sheet'!$D33/$H31)*$M$4),0)),(ROUNDUP(('2025_Pea_Totals'!$O$12*$P$12*('2025_Pea_Fill_Sheet'!$D33/$H31)*$M$4),0))/$P$12)</f>
        <v>126</v>
      </c>
      <c r="H31" s="41">
        <v>100</v>
      </c>
      <c r="I31" s="30">
        <f t="shared" si="0"/>
        <v>630</v>
      </c>
      <c r="J31" s="30">
        <f>'2025_Pea_Fill_Sheet'!G33/'2025_Pea_Totals'!C31</f>
        <v>3.7880952380952384</v>
      </c>
      <c r="K31" s="30"/>
    </row>
    <row r="32" spans="1:11" x14ac:dyDescent="0.2">
      <c r="A32" s="9">
        <v>30</v>
      </c>
      <c r="B32" s="8" t="str">
        <f>'2025_Pea_Fill_Sheet'!B34</f>
        <v>NDP250056G</v>
      </c>
      <c r="C32" s="8">
        <f>IF($C$1="Per Trial (g)",(ROUNDUP(('2025_Pea_Totals'!$O$8*$P$8*('2025_Pea_Fill_Sheet'!$D34/$H32)*$M$4),0)),(ROUNDUP(('2025_Pea_Totals'!$O$8*$P$8*('2025_Pea_Fill_Sheet'!$D34/$H32)*$M$4),0))/$P$8)</f>
        <v>111</v>
      </c>
      <c r="D32" s="8">
        <f>IF($C$1="Per Trial (g)",(ROUNDUP(('2025_Pea_Totals'!$O$9*$P$9*('2025_Pea_Fill_Sheet'!$D34/$H32)*$M$4),0)),(ROUNDUP(('2025_Pea_Totals'!$O$9*$P$9*('2025_Pea_Fill_Sheet'!$D34/$H32)*$M$4),0))/$P$9)</f>
        <v>111</v>
      </c>
      <c r="E32" s="8">
        <f>IF($C$1="Per Trial (g)",(ROUNDUP(('2025_Pea_Totals'!$O$10*$P$10*('2025_Pea_Fill_Sheet'!$D34/$H$3)*$M$4),0)),(ROUNDUP(('2025_Pea_Totals'!$O$10*$P$10*('2025_Pea_Fill_Sheet'!$D34/$H$3)*$M$4),0))/$P$10)</f>
        <v>111</v>
      </c>
      <c r="F32" s="8">
        <f>IF($C$1="Per Trial (g)",(ROUNDUP(('2025_Pea_Totals'!$O$11*$P$11*('2025_Pea_Fill_Sheet'!$D34/$H32)*$M$4),0)),(ROUNDUP(('2025_Pea_Totals'!$O$11*$P$11*('2025_Pea_Fill_Sheet'!$D34/$H32)*$M$4),0))/$P$11)</f>
        <v>111</v>
      </c>
      <c r="G32" s="8">
        <f>IF($C$1="Per Trial (g)",(ROUNDUP(('2025_Pea_Totals'!$O$12*$P$12*('2025_Pea_Fill_Sheet'!$D34/$H32)*$M$4),0)),(ROUNDUP(('2025_Pea_Totals'!$O$12*$P$12*('2025_Pea_Fill_Sheet'!$D34/$H32)*$M$4),0))/$P$12)</f>
        <v>111</v>
      </c>
      <c r="H32" s="41">
        <v>100</v>
      </c>
      <c r="I32" s="30">
        <f t="shared" si="0"/>
        <v>555</v>
      </c>
      <c r="J32" s="30">
        <f>'2025_Pea_Fill_Sheet'!G34/'2025_Pea_Totals'!C32</f>
        <v>6.0108108108108116</v>
      </c>
      <c r="K32" s="30"/>
    </row>
    <row r="33" spans="1:11" x14ac:dyDescent="0.2">
      <c r="A33" s="9">
        <v>31</v>
      </c>
      <c r="B33" s="8" t="str">
        <f>'2025_Pea_Fill_Sheet'!B35</f>
        <v>NDP250057G</v>
      </c>
      <c r="C33" s="8">
        <f>IF($C$1="Per Trial (g)",(ROUNDUP(('2025_Pea_Totals'!$O$8*$P$8*('2025_Pea_Fill_Sheet'!$D35/$H33)*$M$4),0)),(ROUNDUP(('2025_Pea_Totals'!$O$8*$P$8*('2025_Pea_Fill_Sheet'!$D35/$H33)*$M$4),0))/$P$8)</f>
        <v>124</v>
      </c>
      <c r="D33" s="8">
        <f>IF($C$1="Per Trial (g)",(ROUNDUP(('2025_Pea_Totals'!$O$9*$P$9*('2025_Pea_Fill_Sheet'!$D35/$H33)*$M$4),0)),(ROUNDUP(('2025_Pea_Totals'!$O$9*$P$9*('2025_Pea_Fill_Sheet'!$D35/$H33)*$M$4),0))/$P$9)</f>
        <v>124</v>
      </c>
      <c r="E33" s="8">
        <f>IF($C$1="Per Trial (g)",(ROUNDUP(('2025_Pea_Totals'!$O$10*$P$10*('2025_Pea_Fill_Sheet'!$D35/$H$3)*$M$4),0)),(ROUNDUP(('2025_Pea_Totals'!$O$10*$P$10*('2025_Pea_Fill_Sheet'!$D35/$H$3)*$M$4),0))/$P$10)</f>
        <v>124</v>
      </c>
      <c r="F33" s="8">
        <f>IF($C$1="Per Trial (g)",(ROUNDUP(('2025_Pea_Totals'!$O$11*$P$11*('2025_Pea_Fill_Sheet'!$D35/$H33)*$M$4),0)),(ROUNDUP(('2025_Pea_Totals'!$O$11*$P$11*('2025_Pea_Fill_Sheet'!$D35/$H33)*$M$4),0))/$P$11)</f>
        <v>124</v>
      </c>
      <c r="G33" s="8">
        <f>IF($C$1="Per Trial (g)",(ROUNDUP(('2025_Pea_Totals'!$O$12*$P$12*('2025_Pea_Fill_Sheet'!$D35/$H33)*$M$4),0)),(ROUNDUP(('2025_Pea_Totals'!$O$12*$P$12*('2025_Pea_Fill_Sheet'!$D35/$H33)*$M$4),0))/$P$12)</f>
        <v>124</v>
      </c>
      <c r="H33" s="41">
        <v>100</v>
      </c>
      <c r="I33" s="30">
        <f t="shared" si="0"/>
        <v>620</v>
      </c>
      <c r="J33" s="30">
        <f>'2025_Pea_Fill_Sheet'!G35/'2025_Pea_Totals'!C33</f>
        <v>5.5798387096774196</v>
      </c>
      <c r="K33" s="30"/>
    </row>
    <row r="34" spans="1:11" x14ac:dyDescent="0.2">
      <c r="A34" s="9">
        <v>32</v>
      </c>
      <c r="B34" s="8" t="str">
        <f>'2025_Pea_Fill_Sheet'!B36</f>
        <v>NDP250058G</v>
      </c>
      <c r="C34" s="8">
        <f>IF($C$1="Per Trial (g)",(ROUNDUP(('2025_Pea_Totals'!$O$8*$P$8*('2025_Pea_Fill_Sheet'!$D36/$H34)*$M$4),0)),(ROUNDUP(('2025_Pea_Totals'!$O$8*$P$8*('2025_Pea_Fill_Sheet'!$D36/$H34)*$M$4),0))/$P$8)</f>
        <v>126</v>
      </c>
      <c r="D34" s="8">
        <f>IF($C$1="Per Trial (g)",(ROUNDUP(('2025_Pea_Totals'!$O$9*$P$9*('2025_Pea_Fill_Sheet'!$D36/$H34)*$M$4),0)),(ROUNDUP(('2025_Pea_Totals'!$O$9*$P$9*('2025_Pea_Fill_Sheet'!$D36/$H34)*$M$4),0))/$P$9)</f>
        <v>126</v>
      </c>
      <c r="E34" s="8">
        <f>IF($C$1="Per Trial (g)",(ROUNDUP(('2025_Pea_Totals'!$O$10*$P$10*('2025_Pea_Fill_Sheet'!$D36/$H$3)*$M$4),0)),(ROUNDUP(('2025_Pea_Totals'!$O$10*$P$10*('2025_Pea_Fill_Sheet'!$D36/$H$3)*$M$4),0))/$P$10)</f>
        <v>126</v>
      </c>
      <c r="F34" s="8">
        <f>IF($C$1="Per Trial (g)",(ROUNDUP(('2025_Pea_Totals'!$O$11*$P$11*('2025_Pea_Fill_Sheet'!$D36/$H34)*$M$4),0)),(ROUNDUP(('2025_Pea_Totals'!$O$11*$P$11*('2025_Pea_Fill_Sheet'!$D36/$H34)*$M$4),0))/$P$11)</f>
        <v>126</v>
      </c>
      <c r="G34" s="8">
        <f>IF($C$1="Per Trial (g)",(ROUNDUP(('2025_Pea_Totals'!$O$12*$P$12*('2025_Pea_Fill_Sheet'!$D36/$H34)*$M$4),0)),(ROUNDUP(('2025_Pea_Totals'!$O$12*$P$12*('2025_Pea_Fill_Sheet'!$D36/$H34)*$M$4),0))/$P$12)</f>
        <v>126</v>
      </c>
      <c r="H34" s="41">
        <v>100</v>
      </c>
      <c r="I34" s="30">
        <f t="shared" si="0"/>
        <v>630</v>
      </c>
      <c r="J34" s="30">
        <f>'2025_Pea_Fill_Sheet'!G36/'2025_Pea_Totals'!C34</f>
        <v>5.818253968253968</v>
      </c>
      <c r="K34" s="30"/>
    </row>
    <row r="35" spans="1:11" x14ac:dyDescent="0.2">
      <c r="A35" s="9">
        <v>33</v>
      </c>
      <c r="B35" s="8" t="str">
        <f>'2025_Pea_Fill_Sheet'!B37</f>
        <v>NDP250059Y</v>
      </c>
      <c r="C35" s="8">
        <f>IF($C$1="Per Trial (g)",(ROUNDUP(('2025_Pea_Totals'!$O$8*$P$8*('2025_Pea_Fill_Sheet'!$D37/$H35)*$M$4),0)),(ROUNDUP(('2025_Pea_Totals'!$O$8*$P$8*('2025_Pea_Fill_Sheet'!$D37/$H35)*$M$4),0))/$P$8)</f>
        <v>119</v>
      </c>
      <c r="D35" s="8">
        <f>IF($C$1="Per Trial (g)",(ROUNDUP(('2025_Pea_Totals'!$O$9*$P$9*('2025_Pea_Fill_Sheet'!$D37/$H35)*$M$4),0)),(ROUNDUP(('2025_Pea_Totals'!$O$9*$P$9*('2025_Pea_Fill_Sheet'!$D37/$H35)*$M$4),0))/$P$9)</f>
        <v>119</v>
      </c>
      <c r="E35" s="8">
        <f>IF($C$1="Per Trial (g)",(ROUNDUP(('2025_Pea_Totals'!$O$10*$P$10*('2025_Pea_Fill_Sheet'!$D37/$H$3)*$M$4),0)),(ROUNDUP(('2025_Pea_Totals'!$O$10*$P$10*('2025_Pea_Fill_Sheet'!$D37/$H$3)*$M$4),0))/$P$10)</f>
        <v>119</v>
      </c>
      <c r="F35" s="8">
        <f>IF($C$1="Per Trial (g)",(ROUNDUP(('2025_Pea_Totals'!$O$11*$P$11*('2025_Pea_Fill_Sheet'!$D37/$H35)*$M$4),0)),(ROUNDUP(('2025_Pea_Totals'!$O$11*$P$11*('2025_Pea_Fill_Sheet'!$D37/$H35)*$M$4),0))/$P$11)</f>
        <v>119</v>
      </c>
      <c r="G35" s="8">
        <f>IF($C$1="Per Trial (g)",(ROUNDUP(('2025_Pea_Totals'!$O$12*$P$12*('2025_Pea_Fill_Sheet'!$D37/$H35)*$M$4),0)),(ROUNDUP(('2025_Pea_Totals'!$O$12*$P$12*('2025_Pea_Fill_Sheet'!$D37/$H35)*$M$4),0))/$P$12)</f>
        <v>119</v>
      </c>
      <c r="H35" s="41">
        <v>100</v>
      </c>
      <c r="I35" s="30">
        <f t="shared" ref="I35:I51" si="1">SUM(G35,F35,E35,D35,C35)</f>
        <v>595</v>
      </c>
      <c r="J35" s="30">
        <f>'2025_Pea_Fill_Sheet'!G37/'2025_Pea_Totals'!C35</f>
        <v>6.1226890756302526</v>
      </c>
      <c r="K35" s="30"/>
    </row>
    <row r="36" spans="1:11" x14ac:dyDescent="0.2">
      <c r="A36" s="9">
        <v>34</v>
      </c>
      <c r="B36" s="8" t="str">
        <f>'2025_Pea_Fill_Sheet'!B38</f>
        <v>NDP250060Y</v>
      </c>
      <c r="C36" s="8">
        <f>IF($C$1="Per Trial (g)",(ROUNDUP(('2025_Pea_Totals'!$O$8*$P$8*('2025_Pea_Fill_Sheet'!$D38/$H36)*$M$4),0)),(ROUNDUP(('2025_Pea_Totals'!$O$8*$P$8*('2025_Pea_Fill_Sheet'!$D38/$H36)*$M$4),0))/$P$8)</f>
        <v>129</v>
      </c>
      <c r="D36" s="8">
        <f>IF($C$1="Per Trial (g)",(ROUNDUP(('2025_Pea_Totals'!$O$9*$P$9*('2025_Pea_Fill_Sheet'!$D38/$H36)*$M$4),0)),(ROUNDUP(('2025_Pea_Totals'!$O$9*$P$9*('2025_Pea_Fill_Sheet'!$D38/$H36)*$M$4),0))/$P$9)</f>
        <v>129</v>
      </c>
      <c r="E36" s="8">
        <f>IF($C$1="Per Trial (g)",(ROUNDUP(('2025_Pea_Totals'!$O$10*$P$10*('2025_Pea_Fill_Sheet'!$D38/$H$3)*$M$4),0)),(ROUNDUP(('2025_Pea_Totals'!$O$10*$P$10*('2025_Pea_Fill_Sheet'!$D38/$H$3)*$M$4),0))/$P$10)</f>
        <v>110</v>
      </c>
      <c r="F36" s="8">
        <f>IF($C$1="Per Trial (g)",(ROUNDUP(('2025_Pea_Totals'!$O$11*$P$11*('2025_Pea_Fill_Sheet'!$D38/$H36)*$M$4),0)),(ROUNDUP(('2025_Pea_Totals'!$O$11*$P$11*('2025_Pea_Fill_Sheet'!$D38/$H36)*$M$4),0))/$P$11)</f>
        <v>129</v>
      </c>
      <c r="G36" s="8">
        <f>IF($C$1="Per Trial (g)",(ROUNDUP(('2025_Pea_Totals'!$O$12*$P$12*('2025_Pea_Fill_Sheet'!$D38/$H36)*$M$4),0)),(ROUNDUP(('2025_Pea_Totals'!$O$12*$P$12*('2025_Pea_Fill_Sheet'!$D38/$H36)*$M$4),0))/$P$12)</f>
        <v>129</v>
      </c>
      <c r="H36" s="41">
        <v>85</v>
      </c>
      <c r="I36" s="30">
        <f t="shared" si="1"/>
        <v>626</v>
      </c>
      <c r="J36" s="30">
        <f>'2025_Pea_Fill_Sheet'!G38/'2025_Pea_Totals'!C36</f>
        <v>7.1170542635658913</v>
      </c>
      <c r="K36" s="30"/>
    </row>
    <row r="37" spans="1:11" x14ac:dyDescent="0.2">
      <c r="A37" s="9">
        <v>35</v>
      </c>
      <c r="B37" s="8" t="str">
        <f>'2025_Pea_Fill_Sheet'!B39</f>
        <v>NDP250061Y</v>
      </c>
      <c r="C37" s="8">
        <f>IF($C$1="Per Trial (g)",(ROUNDUP(('2025_Pea_Totals'!$O$8*$P$8*('2025_Pea_Fill_Sheet'!$D39/$H37)*$M$4),0)),(ROUNDUP(('2025_Pea_Totals'!$O$8*$P$8*('2025_Pea_Fill_Sheet'!$D39/$H37)*$M$4),0))/$P$8)</f>
        <v>119</v>
      </c>
      <c r="D37" s="8">
        <f>IF($C$1="Per Trial (g)",(ROUNDUP(('2025_Pea_Totals'!$O$9*$P$9*('2025_Pea_Fill_Sheet'!$D39/$H37)*$M$4),0)),(ROUNDUP(('2025_Pea_Totals'!$O$9*$P$9*('2025_Pea_Fill_Sheet'!$D39/$H37)*$M$4),0))/$P$9)</f>
        <v>119</v>
      </c>
      <c r="E37" s="8">
        <f>IF($C$1="Per Trial (g)",(ROUNDUP(('2025_Pea_Totals'!$O$10*$P$10*('2025_Pea_Fill_Sheet'!$D39/$H$3)*$M$4),0)),(ROUNDUP(('2025_Pea_Totals'!$O$10*$P$10*('2025_Pea_Fill_Sheet'!$D39/$H$3)*$M$4),0))/$P$10)</f>
        <v>119</v>
      </c>
      <c r="F37" s="8">
        <f>IF($C$1="Per Trial (g)",(ROUNDUP(('2025_Pea_Totals'!$O$11*$P$11*('2025_Pea_Fill_Sheet'!$D39/$H37)*$M$4),0)),(ROUNDUP(('2025_Pea_Totals'!$O$11*$P$11*('2025_Pea_Fill_Sheet'!$D39/$H37)*$M$4),0))/$P$11)</f>
        <v>119</v>
      </c>
      <c r="G37" s="8">
        <f>IF($C$1="Per Trial (g)",(ROUNDUP(('2025_Pea_Totals'!$O$12*$P$12*('2025_Pea_Fill_Sheet'!$D39/$H37)*$M$4),0)),(ROUNDUP(('2025_Pea_Totals'!$O$12*$P$12*('2025_Pea_Fill_Sheet'!$D39/$H37)*$M$4),0))/$P$12)</f>
        <v>119</v>
      </c>
      <c r="H37" s="41">
        <v>100</v>
      </c>
      <c r="I37" s="30">
        <f t="shared" si="1"/>
        <v>595</v>
      </c>
      <c r="J37" s="30">
        <f>'2025_Pea_Fill_Sheet'!G39/'2025_Pea_Totals'!C37</f>
        <v>6.9453781512605044</v>
      </c>
      <c r="K37" s="30"/>
    </row>
    <row r="38" spans="1:11" x14ac:dyDescent="0.2">
      <c r="A38" s="9">
        <v>36</v>
      </c>
      <c r="B38" s="8" t="str">
        <f>'2025_Pea_Fill_Sheet'!B40</f>
        <v>NDP250062Y</v>
      </c>
      <c r="C38" s="8">
        <f>IF($C$1="Per Trial (g)",(ROUNDUP(('2025_Pea_Totals'!$O$8*$P$8*('2025_Pea_Fill_Sheet'!$D40/$H38)*$M$4),0)),(ROUNDUP(('2025_Pea_Totals'!$O$8*$P$8*('2025_Pea_Fill_Sheet'!$D40/$H38)*$M$4),0))/$P$8)</f>
        <v>138</v>
      </c>
      <c r="D38" s="8">
        <f>IF($C$1="Per Trial (g)",(ROUNDUP(('2025_Pea_Totals'!$O$9*$P$9*('2025_Pea_Fill_Sheet'!$D40/$H38)*$M$4),0)),(ROUNDUP(('2025_Pea_Totals'!$O$9*$P$9*('2025_Pea_Fill_Sheet'!$D40/$H38)*$M$4),0))/$P$9)</f>
        <v>138</v>
      </c>
      <c r="E38" s="8">
        <f>IF($C$1="Per Trial (g)",(ROUNDUP(('2025_Pea_Totals'!$O$10*$P$10*('2025_Pea_Fill_Sheet'!$D40/$H$3)*$M$4),0)),(ROUNDUP(('2025_Pea_Totals'!$O$10*$P$10*('2025_Pea_Fill_Sheet'!$D40/$H$3)*$M$4),0))/$P$10)</f>
        <v>138</v>
      </c>
      <c r="F38" s="8">
        <f>IF($C$1="Per Trial (g)",(ROUNDUP(('2025_Pea_Totals'!$O$11*$P$11*('2025_Pea_Fill_Sheet'!$D40/$H38)*$M$4),0)),(ROUNDUP(('2025_Pea_Totals'!$O$11*$P$11*('2025_Pea_Fill_Sheet'!$D40/$H38)*$M$4),0))/$P$11)</f>
        <v>138</v>
      </c>
      <c r="G38" s="8">
        <f>IF($C$1="Per Trial (g)",(ROUNDUP(('2025_Pea_Totals'!$O$12*$P$12*('2025_Pea_Fill_Sheet'!$D40/$H38)*$M$4),0)),(ROUNDUP(('2025_Pea_Totals'!$O$12*$P$12*('2025_Pea_Fill_Sheet'!$D40/$H38)*$M$4),0))/$P$12)</f>
        <v>138</v>
      </c>
      <c r="H38" s="41">
        <v>100</v>
      </c>
      <c r="I38" s="30">
        <f t="shared" si="1"/>
        <v>690</v>
      </c>
      <c r="J38" s="30">
        <f>'2025_Pea_Fill_Sheet'!G40/'2025_Pea_Totals'!C38</f>
        <v>8.02536231884058</v>
      </c>
      <c r="K38" s="30"/>
    </row>
    <row r="39" spans="1:11" x14ac:dyDescent="0.2">
      <c r="A39" s="9">
        <v>37</v>
      </c>
      <c r="B39" s="8" t="str">
        <f>'2025_Pea_Fill_Sheet'!B41</f>
        <v>NDP250063Y</v>
      </c>
      <c r="C39" s="8">
        <f>IF($C$1="Per Trial (g)",(ROUNDUP(('2025_Pea_Totals'!$O$8*$P$8*('2025_Pea_Fill_Sheet'!$D41/$H39)*$M$4),0)),(ROUNDUP(('2025_Pea_Totals'!$O$8*$P$8*('2025_Pea_Fill_Sheet'!$D41/$H39)*$M$4),0))/$P$8)</f>
        <v>138</v>
      </c>
      <c r="D39" s="8">
        <f>IF($C$1="Per Trial (g)",(ROUNDUP(('2025_Pea_Totals'!$O$9*$P$9*('2025_Pea_Fill_Sheet'!$D41/$H39)*$M$4),0)),(ROUNDUP(('2025_Pea_Totals'!$O$9*$P$9*('2025_Pea_Fill_Sheet'!$D41/$H39)*$M$4),0))/$P$9)</f>
        <v>138</v>
      </c>
      <c r="E39" s="8">
        <f>IF($C$1="Per Trial (g)",(ROUNDUP(('2025_Pea_Totals'!$O$10*$P$10*('2025_Pea_Fill_Sheet'!$D41/$H$3)*$M$4),0)),(ROUNDUP(('2025_Pea_Totals'!$O$10*$P$10*('2025_Pea_Fill_Sheet'!$D41/$H$3)*$M$4),0))/$P$10)</f>
        <v>127</v>
      </c>
      <c r="F39" s="8">
        <f>IF($C$1="Per Trial (g)",(ROUNDUP(('2025_Pea_Totals'!$O$11*$P$11*('2025_Pea_Fill_Sheet'!$D41/$H39)*$M$4),0)),(ROUNDUP(('2025_Pea_Totals'!$O$11*$P$11*('2025_Pea_Fill_Sheet'!$D41/$H39)*$M$4),0))/$P$11)</f>
        <v>138</v>
      </c>
      <c r="G39" s="8">
        <f>IF($C$1="Per Trial (g)",(ROUNDUP(('2025_Pea_Totals'!$O$12*$P$12*('2025_Pea_Fill_Sheet'!$D41/$H39)*$M$4),0)),(ROUNDUP(('2025_Pea_Totals'!$O$12*$P$12*('2025_Pea_Fill_Sheet'!$D41/$H39)*$M$4),0))/$P$12)</f>
        <v>138</v>
      </c>
      <c r="H39" s="41">
        <v>92</v>
      </c>
      <c r="I39" s="30">
        <f t="shared" si="1"/>
        <v>679</v>
      </c>
      <c r="J39" s="30">
        <f>'2025_Pea_Fill_Sheet'!G41/'2025_Pea_Totals'!C39</f>
        <v>5.2333333333333334</v>
      </c>
      <c r="K39" s="30"/>
    </row>
    <row r="40" spans="1:11" x14ac:dyDescent="0.2">
      <c r="A40" s="9">
        <v>38</v>
      </c>
      <c r="B40" s="8" t="str">
        <f>'2025_Pea_Fill_Sheet'!B42</f>
        <v>NDP250064Y</v>
      </c>
      <c r="C40" s="8">
        <f>IF($C$1="Per Trial (g)",(ROUNDUP(('2025_Pea_Totals'!$O$8*$P$8*('2025_Pea_Fill_Sheet'!$D42/$H40)*$M$4),0)),(ROUNDUP(('2025_Pea_Totals'!$O$8*$P$8*('2025_Pea_Fill_Sheet'!$D42/$H40)*$M$4),0))/$P$8)</f>
        <v>133</v>
      </c>
      <c r="D40" s="8">
        <f>IF($C$1="Per Trial (g)",(ROUNDUP(('2025_Pea_Totals'!$O$9*$P$9*('2025_Pea_Fill_Sheet'!$D42/$H40)*$M$4),0)),(ROUNDUP(('2025_Pea_Totals'!$O$9*$P$9*('2025_Pea_Fill_Sheet'!$D42/$H40)*$M$4),0))/$P$9)</f>
        <v>133</v>
      </c>
      <c r="E40" s="8">
        <f>IF($C$1="Per Trial (g)",(ROUNDUP(('2025_Pea_Totals'!$O$10*$P$10*('2025_Pea_Fill_Sheet'!$D42/$H$3)*$M$4),0)),(ROUNDUP(('2025_Pea_Totals'!$O$10*$P$10*('2025_Pea_Fill_Sheet'!$D42/$H$3)*$M$4),0))/$P$10)</f>
        <v>133</v>
      </c>
      <c r="F40" s="8">
        <f>IF($C$1="Per Trial (g)",(ROUNDUP(('2025_Pea_Totals'!$O$11*$P$11*('2025_Pea_Fill_Sheet'!$D42/$H40)*$M$4),0)),(ROUNDUP(('2025_Pea_Totals'!$O$11*$P$11*('2025_Pea_Fill_Sheet'!$D42/$H40)*$M$4),0))/$P$11)</f>
        <v>133</v>
      </c>
      <c r="G40" s="8">
        <f>IF($C$1="Per Trial (g)",(ROUNDUP(('2025_Pea_Totals'!$O$12*$P$12*('2025_Pea_Fill_Sheet'!$D42/$H40)*$M$4),0)),(ROUNDUP(('2025_Pea_Totals'!$O$12*$P$12*('2025_Pea_Fill_Sheet'!$D42/$H40)*$M$4),0))/$P$12)</f>
        <v>133</v>
      </c>
      <c r="H40" s="41">
        <v>100</v>
      </c>
      <c r="I40" s="30">
        <f t="shared" si="1"/>
        <v>665</v>
      </c>
      <c r="J40" s="30">
        <f>'2025_Pea_Fill_Sheet'!G42/'2025_Pea_Totals'!C40</f>
        <v>7.2360902255639097</v>
      </c>
      <c r="K40" s="30"/>
    </row>
    <row r="41" spans="1:11" x14ac:dyDescent="0.2">
      <c r="A41" s="9">
        <v>39</v>
      </c>
      <c r="B41" s="8" t="str">
        <f>'2025_Pea_Fill_Sheet'!B43</f>
        <v>NDP250065Y</v>
      </c>
      <c r="C41" s="8">
        <f>IF($C$1="Per Trial (g)",(ROUNDUP(('2025_Pea_Totals'!$O$8*$P$8*('2025_Pea_Fill_Sheet'!$D43/$H41)*$M$4),0)),(ROUNDUP(('2025_Pea_Totals'!$O$8*$P$8*('2025_Pea_Fill_Sheet'!$D43/$H41)*$M$4),0))/$P$8)</f>
        <v>143</v>
      </c>
      <c r="D41" s="8">
        <f>IF($C$1="Per Trial (g)",(ROUNDUP(('2025_Pea_Totals'!$O$9*$P$9*('2025_Pea_Fill_Sheet'!$D43/$H41)*$M$4),0)),(ROUNDUP(('2025_Pea_Totals'!$O$9*$P$9*('2025_Pea_Fill_Sheet'!$D43/$H41)*$M$4),0))/$P$9)</f>
        <v>143</v>
      </c>
      <c r="E41" s="8">
        <f>IF($C$1="Per Trial (g)",(ROUNDUP(('2025_Pea_Totals'!$O$10*$P$10*('2025_Pea_Fill_Sheet'!$D43/$H$3)*$M$4),0)),(ROUNDUP(('2025_Pea_Totals'!$O$10*$P$10*('2025_Pea_Fill_Sheet'!$D43/$H$3)*$M$4),0))/$P$10)</f>
        <v>143</v>
      </c>
      <c r="F41" s="8">
        <f>IF($C$1="Per Trial (g)",(ROUNDUP(('2025_Pea_Totals'!$O$11*$P$11*('2025_Pea_Fill_Sheet'!$D43/$H41)*$M$4),0)),(ROUNDUP(('2025_Pea_Totals'!$O$11*$P$11*('2025_Pea_Fill_Sheet'!$D43/$H41)*$M$4),0))/$P$11)</f>
        <v>143</v>
      </c>
      <c r="G41" s="8">
        <f>IF($C$1="Per Trial (g)",(ROUNDUP(('2025_Pea_Totals'!$O$12*$P$12*('2025_Pea_Fill_Sheet'!$D43/$H41)*$M$4),0)),(ROUNDUP(('2025_Pea_Totals'!$O$12*$P$12*('2025_Pea_Fill_Sheet'!$D43/$H41)*$M$4),0))/$P$12)</f>
        <v>143</v>
      </c>
      <c r="H41" s="41">
        <v>100</v>
      </c>
      <c r="I41" s="30">
        <f t="shared" si="1"/>
        <v>715</v>
      </c>
      <c r="J41" s="30">
        <f>'2025_Pea_Fill_Sheet'!G43/'2025_Pea_Totals'!C41</f>
        <v>8.2482517482517483</v>
      </c>
      <c r="K41" s="30"/>
    </row>
    <row r="42" spans="1:11" x14ac:dyDescent="0.2">
      <c r="A42" s="9">
        <v>40</v>
      </c>
      <c r="B42" s="8" t="str">
        <f>'2025_Pea_Fill_Sheet'!B44</f>
        <v>NDP250066Y</v>
      </c>
      <c r="C42" s="8">
        <f>IF($C$1="Per Trial (g)",(ROUNDUP(('2025_Pea_Totals'!$O$8*$P$8*('2025_Pea_Fill_Sheet'!$D44/$H42)*$M$4),0)),(ROUNDUP(('2025_Pea_Totals'!$O$8*$P$8*('2025_Pea_Fill_Sheet'!$D44/$H42)*$M$4),0))/$P$8)</f>
        <v>129</v>
      </c>
      <c r="D42" s="8">
        <f>IF($C$1="Per Trial (g)",(ROUNDUP(('2025_Pea_Totals'!$O$9*$P$9*('2025_Pea_Fill_Sheet'!$D44/$H42)*$M$4),0)),(ROUNDUP(('2025_Pea_Totals'!$O$9*$P$9*('2025_Pea_Fill_Sheet'!$D44/$H42)*$M$4),0))/$P$9)</f>
        <v>129</v>
      </c>
      <c r="E42" s="8">
        <f>IF($C$1="Per Trial (g)",(ROUNDUP(('2025_Pea_Totals'!$O$10*$P$10*('2025_Pea_Fill_Sheet'!$D44/$H$3)*$M$4),0)),(ROUNDUP(('2025_Pea_Totals'!$O$10*$P$10*('2025_Pea_Fill_Sheet'!$D44/$H$3)*$M$4),0))/$P$10)</f>
        <v>129</v>
      </c>
      <c r="F42" s="8">
        <f>IF($C$1="Per Trial (g)",(ROUNDUP(('2025_Pea_Totals'!$O$11*$P$11*('2025_Pea_Fill_Sheet'!$D44/$H42)*$M$4),0)),(ROUNDUP(('2025_Pea_Totals'!$O$11*$P$11*('2025_Pea_Fill_Sheet'!$D44/$H42)*$M$4),0))/$P$11)</f>
        <v>129</v>
      </c>
      <c r="G42" s="8">
        <f>IF($C$1="Per Trial (g)",(ROUNDUP(('2025_Pea_Totals'!$O$12*$P$12*('2025_Pea_Fill_Sheet'!$D44/$H42)*$M$4),0)),(ROUNDUP(('2025_Pea_Totals'!$O$12*$P$12*('2025_Pea_Fill_Sheet'!$D44/$H42)*$M$4),0))/$P$12)</f>
        <v>129</v>
      </c>
      <c r="H42" s="41">
        <v>100</v>
      </c>
      <c r="I42" s="30">
        <f t="shared" si="1"/>
        <v>645</v>
      </c>
      <c r="J42" s="30">
        <f>'2025_Pea_Fill_Sheet'!G44/'2025_Pea_Totals'!C42</f>
        <v>6.8186046511627909</v>
      </c>
      <c r="K42" s="30"/>
    </row>
    <row r="43" spans="1:11" x14ac:dyDescent="0.2">
      <c r="A43" s="9">
        <v>41</v>
      </c>
      <c r="B43" s="8" t="str">
        <f>'2025_Pea_Fill_Sheet'!B45</f>
        <v>NDP250067Y</v>
      </c>
      <c r="C43" s="8">
        <f>IF($C$1="Per Trial (g)",(ROUNDUP(('2025_Pea_Totals'!$O$8*$P$8*('2025_Pea_Fill_Sheet'!$D45/$H43)*$M$4),0)),(ROUNDUP(('2025_Pea_Totals'!$O$8*$P$8*('2025_Pea_Fill_Sheet'!$D45/$H43)*$M$4),0))/$P$8)</f>
        <v>128</v>
      </c>
      <c r="D43" s="8">
        <f>IF($C$1="Per Trial (g)",(ROUNDUP(('2025_Pea_Totals'!$O$9*$P$9*('2025_Pea_Fill_Sheet'!$D45/$H43)*$M$4),0)),(ROUNDUP(('2025_Pea_Totals'!$O$9*$P$9*('2025_Pea_Fill_Sheet'!$D45/$H43)*$M$4),0))/$P$9)</f>
        <v>128</v>
      </c>
      <c r="E43" s="8">
        <f>IF($C$1="Per Trial (g)",(ROUNDUP(('2025_Pea_Totals'!$O$10*$P$10*('2025_Pea_Fill_Sheet'!$D45/$H$3)*$M$4),0)),(ROUNDUP(('2025_Pea_Totals'!$O$10*$P$10*('2025_Pea_Fill_Sheet'!$D45/$H$3)*$M$4),0))/$P$10)</f>
        <v>121</v>
      </c>
      <c r="F43" s="8">
        <f>IF($C$1="Per Trial (g)",(ROUNDUP(('2025_Pea_Totals'!$O$11*$P$11*('2025_Pea_Fill_Sheet'!$D45/$H43)*$M$4),0)),(ROUNDUP(('2025_Pea_Totals'!$O$11*$P$11*('2025_Pea_Fill_Sheet'!$D45/$H43)*$M$4),0))/$P$11)</f>
        <v>128</v>
      </c>
      <c r="G43" s="8">
        <f>IF($C$1="Per Trial (g)",(ROUNDUP(('2025_Pea_Totals'!$O$12*$P$12*('2025_Pea_Fill_Sheet'!$D45/$H43)*$M$4),0)),(ROUNDUP(('2025_Pea_Totals'!$O$12*$P$12*('2025_Pea_Fill_Sheet'!$D45/$H43)*$M$4),0))/$P$12)</f>
        <v>128</v>
      </c>
      <c r="H43" s="41">
        <v>95</v>
      </c>
      <c r="I43" s="30">
        <f t="shared" si="1"/>
        <v>633</v>
      </c>
      <c r="J43" s="30">
        <f>'2025_Pea_Fill_Sheet'!G45/'2025_Pea_Totals'!C43</f>
        <v>7.5812499999999998</v>
      </c>
      <c r="K43" s="30"/>
    </row>
    <row r="44" spans="1:11" x14ac:dyDescent="0.2">
      <c r="A44" s="9">
        <v>42</v>
      </c>
      <c r="B44" s="8" t="str">
        <f>'2025_Pea_Fill_Sheet'!B46</f>
        <v>NDP250068Y</v>
      </c>
      <c r="C44" s="8">
        <f>IF($C$1="Per Trial (g)",(ROUNDUP(('2025_Pea_Totals'!$O$8*$P$8*('2025_Pea_Fill_Sheet'!$D46/$H44)*$M$4),0)),(ROUNDUP(('2025_Pea_Totals'!$O$8*$P$8*('2025_Pea_Fill_Sheet'!$D46/$H44)*$M$4),0))/$P$8)</f>
        <v>123</v>
      </c>
      <c r="D44" s="8">
        <f>IF($C$1="Per Trial (g)",(ROUNDUP(('2025_Pea_Totals'!$O$9*$P$9*('2025_Pea_Fill_Sheet'!$D46/$H44)*$M$4),0)),(ROUNDUP(('2025_Pea_Totals'!$O$9*$P$9*('2025_Pea_Fill_Sheet'!$D46/$H44)*$M$4),0))/$P$9)</f>
        <v>123</v>
      </c>
      <c r="E44" s="8">
        <f>IF($C$1="Per Trial (g)",(ROUNDUP(('2025_Pea_Totals'!$O$10*$P$10*('2025_Pea_Fill_Sheet'!$D46/$H$3)*$M$4),0)),(ROUNDUP(('2025_Pea_Totals'!$O$10*$P$10*('2025_Pea_Fill_Sheet'!$D46/$H$3)*$M$4),0))/$P$10)</f>
        <v>123</v>
      </c>
      <c r="F44" s="8">
        <f>IF($C$1="Per Trial (g)",(ROUNDUP(('2025_Pea_Totals'!$O$11*$P$11*('2025_Pea_Fill_Sheet'!$D46/$H44)*$M$4),0)),(ROUNDUP(('2025_Pea_Totals'!$O$11*$P$11*('2025_Pea_Fill_Sheet'!$D46/$H44)*$M$4),0))/$P$11)</f>
        <v>123</v>
      </c>
      <c r="G44" s="8">
        <f>IF($C$1="Per Trial (g)",(ROUNDUP(('2025_Pea_Totals'!$O$12*$P$12*('2025_Pea_Fill_Sheet'!$D46/$H44)*$M$4),0)),(ROUNDUP(('2025_Pea_Totals'!$O$12*$P$12*('2025_Pea_Fill_Sheet'!$D46/$H44)*$M$4),0))/$P$12)</f>
        <v>123</v>
      </c>
      <c r="H44" s="41">
        <v>100</v>
      </c>
      <c r="I44" s="30">
        <f t="shared" si="1"/>
        <v>615</v>
      </c>
      <c r="J44" s="30">
        <f>'2025_Pea_Fill_Sheet'!G46/'2025_Pea_Totals'!C44</f>
        <v>6.4943089430894307</v>
      </c>
      <c r="K44" s="30"/>
    </row>
    <row r="45" spans="1:11" x14ac:dyDescent="0.2">
      <c r="A45" s="9">
        <v>43</v>
      </c>
      <c r="B45" s="8" t="str">
        <f>'2025_Pea_Fill_Sheet'!B47</f>
        <v>NDP250069Y</v>
      </c>
      <c r="C45" s="8">
        <f>IF($C$1="Per Trial (g)",(ROUNDUP(('2025_Pea_Totals'!$O$8*$P$8*('2025_Pea_Fill_Sheet'!$D47/$H45)*$M$4),0)),(ROUNDUP(('2025_Pea_Totals'!$O$8*$P$8*('2025_Pea_Fill_Sheet'!$D47/$H45)*$M$4),0))/$P$8)</f>
        <v>120</v>
      </c>
      <c r="D45" s="8">
        <f>IF($C$1="Per Trial (g)",(ROUNDUP(('2025_Pea_Totals'!$O$9*$P$9*('2025_Pea_Fill_Sheet'!$D47/$H45)*$M$4),0)),(ROUNDUP(('2025_Pea_Totals'!$O$9*$P$9*('2025_Pea_Fill_Sheet'!$D47/$H45)*$M$4),0))/$P$9)</f>
        <v>120</v>
      </c>
      <c r="E45" s="8">
        <f>IF($C$1="Per Trial (g)",(ROUNDUP(('2025_Pea_Totals'!$O$10*$P$10*('2025_Pea_Fill_Sheet'!$D47/$H$3)*$M$4),0)),(ROUNDUP(('2025_Pea_Totals'!$O$10*$P$10*('2025_Pea_Fill_Sheet'!$D47/$H$3)*$M$4),0))/$P$10)</f>
        <v>120</v>
      </c>
      <c r="F45" s="8">
        <f>IF($C$1="Per Trial (g)",(ROUNDUP(('2025_Pea_Totals'!$O$11*$P$11*('2025_Pea_Fill_Sheet'!$D47/$H45)*$M$4),0)),(ROUNDUP(('2025_Pea_Totals'!$O$11*$P$11*('2025_Pea_Fill_Sheet'!$D47/$H45)*$M$4),0))/$P$11)</f>
        <v>120</v>
      </c>
      <c r="G45" s="8">
        <f>IF($C$1="Per Trial (g)",(ROUNDUP(('2025_Pea_Totals'!$O$12*$P$12*('2025_Pea_Fill_Sheet'!$D47/$H45)*$M$4),0)),(ROUNDUP(('2025_Pea_Totals'!$O$12*$P$12*('2025_Pea_Fill_Sheet'!$D47/$H45)*$M$4),0))/$P$12)</f>
        <v>120</v>
      </c>
      <c r="H45" s="41">
        <v>100</v>
      </c>
      <c r="I45" s="30">
        <f t="shared" si="1"/>
        <v>600</v>
      </c>
      <c r="J45" s="30">
        <f>'2025_Pea_Fill_Sheet'!G47/'2025_Pea_Totals'!C45</f>
        <v>13.600833333333332</v>
      </c>
      <c r="K45" s="30"/>
    </row>
    <row r="46" spans="1:11" x14ac:dyDescent="0.2">
      <c r="A46" s="9">
        <v>44</v>
      </c>
      <c r="B46" s="8" t="str">
        <f>'2025_Pea_Fill_Sheet'!B48</f>
        <v>NDP250070Y</v>
      </c>
      <c r="C46" s="8">
        <f>IF($C$1="Per Trial (g)",(ROUNDUP(('2025_Pea_Totals'!$O$8*$P$8*('2025_Pea_Fill_Sheet'!$D48/$H46)*$M$4),0)),(ROUNDUP(('2025_Pea_Totals'!$O$8*$P$8*('2025_Pea_Fill_Sheet'!$D48/$H46)*$M$4),0))/$P$8)</f>
        <v>124</v>
      </c>
      <c r="D46" s="8">
        <f>IF($C$1="Per Trial (g)",(ROUNDUP(('2025_Pea_Totals'!$O$9*$P$9*('2025_Pea_Fill_Sheet'!$D48/$H46)*$M$4),0)),(ROUNDUP(('2025_Pea_Totals'!$O$9*$P$9*('2025_Pea_Fill_Sheet'!$D48/$H46)*$M$4),0))/$P$9)</f>
        <v>124</v>
      </c>
      <c r="E46" s="8">
        <f>IF($C$1="Per Trial (g)",(ROUNDUP(('2025_Pea_Totals'!$O$10*$P$10*('2025_Pea_Fill_Sheet'!$D48/$H$3)*$M$4),0)),(ROUNDUP(('2025_Pea_Totals'!$O$10*$P$10*('2025_Pea_Fill_Sheet'!$D48/$H$3)*$M$4),0))/$P$10)</f>
        <v>124</v>
      </c>
      <c r="F46" s="8">
        <f>IF($C$1="Per Trial (g)",(ROUNDUP(('2025_Pea_Totals'!$O$11*$P$11*('2025_Pea_Fill_Sheet'!$D48/$H46)*$M$4),0)),(ROUNDUP(('2025_Pea_Totals'!$O$11*$P$11*('2025_Pea_Fill_Sheet'!$D48/$H46)*$M$4),0))/$P$11)</f>
        <v>124</v>
      </c>
      <c r="G46" s="8">
        <f>IF($C$1="Per Trial (g)",(ROUNDUP(('2025_Pea_Totals'!$O$12*$P$12*('2025_Pea_Fill_Sheet'!$D48/$H46)*$M$4),0)),(ROUNDUP(('2025_Pea_Totals'!$O$12*$P$12*('2025_Pea_Fill_Sheet'!$D48/$H46)*$M$4),0))/$P$12)</f>
        <v>124</v>
      </c>
      <c r="H46" s="41">
        <v>100</v>
      </c>
      <c r="I46" s="30">
        <f t="shared" si="1"/>
        <v>620</v>
      </c>
      <c r="J46" s="30">
        <f>'2025_Pea_Fill_Sheet'!G48/'2025_Pea_Totals'!C46</f>
        <v>10.137096774193548</v>
      </c>
      <c r="K46" s="30"/>
    </row>
    <row r="47" spans="1:11" x14ac:dyDescent="0.2">
      <c r="A47" s="9">
        <v>45</v>
      </c>
      <c r="B47" s="8" t="str">
        <f>'2025_Pea_Fill_Sheet'!B49</f>
        <v>NDP250071Y</v>
      </c>
      <c r="C47" s="8">
        <f>IF($C$1="Per Trial (g)",(ROUNDUP(('2025_Pea_Totals'!$O$8*$P$8*('2025_Pea_Fill_Sheet'!$D49/$H47)*$M$4),0)),(ROUNDUP(('2025_Pea_Totals'!$O$8*$P$8*('2025_Pea_Fill_Sheet'!$D49/$H47)*$M$4),0))/$P$8)</f>
        <v>114</v>
      </c>
      <c r="D47" s="8">
        <f>IF($C$1="Per Trial (g)",(ROUNDUP(('2025_Pea_Totals'!$O$9*$P$9*('2025_Pea_Fill_Sheet'!$D49/$H47)*$M$4),0)),(ROUNDUP(('2025_Pea_Totals'!$O$9*$P$9*('2025_Pea_Fill_Sheet'!$D49/$H47)*$M$4),0))/$P$9)</f>
        <v>114</v>
      </c>
      <c r="E47" s="8">
        <f>IF($C$1="Per Trial (g)",(ROUNDUP(('2025_Pea_Totals'!$O$10*$P$10*('2025_Pea_Fill_Sheet'!$D49/$H$3)*$M$4),0)),(ROUNDUP(('2025_Pea_Totals'!$O$10*$P$10*('2025_Pea_Fill_Sheet'!$D49/$H$3)*$M$4),0))/$P$10)</f>
        <v>114</v>
      </c>
      <c r="F47" s="8">
        <f>IF($C$1="Per Trial (g)",(ROUNDUP(('2025_Pea_Totals'!$O$11*$P$11*('2025_Pea_Fill_Sheet'!$D49/$H47)*$M$4),0)),(ROUNDUP(('2025_Pea_Totals'!$O$11*$P$11*('2025_Pea_Fill_Sheet'!$D49/$H47)*$M$4),0))/$P$11)</f>
        <v>114</v>
      </c>
      <c r="G47" s="8">
        <f>IF($C$1="Per Trial (g)",(ROUNDUP(('2025_Pea_Totals'!$O$12*$P$12*('2025_Pea_Fill_Sheet'!$D49/$H47)*$M$4),0)),(ROUNDUP(('2025_Pea_Totals'!$O$12*$P$12*('2025_Pea_Fill_Sheet'!$D49/$H47)*$M$4),0))/$P$12)</f>
        <v>114</v>
      </c>
      <c r="H47" s="41">
        <v>100</v>
      </c>
      <c r="I47" s="30">
        <f t="shared" si="1"/>
        <v>570</v>
      </c>
      <c r="J47" s="30">
        <f>'2025_Pea_Fill_Sheet'!G49/'2025_Pea_Totals'!C47</f>
        <v>7.8657894736842113</v>
      </c>
      <c r="K47" s="30"/>
    </row>
    <row r="48" spans="1:11" x14ac:dyDescent="0.2">
      <c r="A48" s="9">
        <v>46</v>
      </c>
      <c r="B48" s="8" t="str">
        <f>'2025_Pea_Fill_Sheet'!B50</f>
        <v>NDP250072Y</v>
      </c>
      <c r="C48" s="8">
        <f>IF($C$1="Per Trial (g)",(ROUNDUP(('2025_Pea_Totals'!$O$8*$P$8*('2025_Pea_Fill_Sheet'!$D50/$H48)*$M$4),0)),(ROUNDUP(('2025_Pea_Totals'!$O$8*$P$8*('2025_Pea_Fill_Sheet'!$D50/$H48)*$M$4),0))/$P$8)</f>
        <v>118</v>
      </c>
      <c r="D48" s="8">
        <f>IF($C$1="Per Trial (g)",(ROUNDUP(('2025_Pea_Totals'!$O$9*$P$9*('2025_Pea_Fill_Sheet'!$D50/$H48)*$M$4),0)),(ROUNDUP(('2025_Pea_Totals'!$O$9*$P$9*('2025_Pea_Fill_Sheet'!$D50/$H48)*$M$4),0))/$P$9)</f>
        <v>118</v>
      </c>
      <c r="E48" s="8">
        <f>IF($C$1="Per Trial (g)",(ROUNDUP(('2025_Pea_Totals'!$O$10*$P$10*('2025_Pea_Fill_Sheet'!$D50/$H$3)*$M$4),0)),(ROUNDUP(('2025_Pea_Totals'!$O$10*$P$10*('2025_Pea_Fill_Sheet'!$D50/$H$3)*$M$4),0))/$P$10)</f>
        <v>118</v>
      </c>
      <c r="F48" s="8">
        <f>IF($C$1="Per Trial (g)",(ROUNDUP(('2025_Pea_Totals'!$O$11*$P$11*('2025_Pea_Fill_Sheet'!$D50/$H48)*$M$4),0)),(ROUNDUP(('2025_Pea_Totals'!$O$11*$P$11*('2025_Pea_Fill_Sheet'!$D50/$H48)*$M$4),0))/$P$11)</f>
        <v>118</v>
      </c>
      <c r="G48" s="8">
        <f>IF($C$1="Per Trial (g)",(ROUNDUP(('2025_Pea_Totals'!$O$12*$P$12*('2025_Pea_Fill_Sheet'!$D50/$H48)*$M$4),0)),(ROUNDUP(('2025_Pea_Totals'!$O$12*$P$12*('2025_Pea_Fill_Sheet'!$D50/$H48)*$M$4),0))/$P$12)</f>
        <v>118</v>
      </c>
      <c r="H48" s="41">
        <v>100</v>
      </c>
      <c r="I48" s="30">
        <f t="shared" si="1"/>
        <v>590</v>
      </c>
      <c r="J48" s="30">
        <f>'2025_Pea_Fill_Sheet'!G50/'2025_Pea_Totals'!C48</f>
        <v>8.7737288135593214</v>
      </c>
      <c r="K48" s="30"/>
    </row>
    <row r="49" spans="1:11" x14ac:dyDescent="0.2">
      <c r="A49" s="9">
        <v>47</v>
      </c>
      <c r="B49" s="8" t="str">
        <f>'2025_Pea_Fill_Sheet'!B51</f>
        <v>NDP250073Y</v>
      </c>
      <c r="C49" s="8">
        <f>IF($C$1="Per Trial (g)",(ROUNDUP(('2025_Pea_Totals'!$O$8*$P$8*('2025_Pea_Fill_Sheet'!$D51/$H49)*$M$4),0)),(ROUNDUP(('2025_Pea_Totals'!$O$8*$P$8*('2025_Pea_Fill_Sheet'!$D51/$H49)*$M$4),0))/$P$8)</f>
        <v>107</v>
      </c>
      <c r="D49" s="8">
        <f>IF($C$1="Per Trial (g)",(ROUNDUP(('2025_Pea_Totals'!$O$9*$P$9*('2025_Pea_Fill_Sheet'!$D51/$H49)*$M$4),0)),(ROUNDUP(('2025_Pea_Totals'!$O$9*$P$9*('2025_Pea_Fill_Sheet'!$D51/$H49)*$M$4),0))/$P$9)</f>
        <v>107</v>
      </c>
      <c r="E49" s="8">
        <f>IF($C$1="Per Trial (g)",(ROUNDUP(('2025_Pea_Totals'!$O$10*$P$10*('2025_Pea_Fill_Sheet'!$D51/$H$3)*$M$4),0)),(ROUNDUP(('2025_Pea_Totals'!$O$10*$P$10*('2025_Pea_Fill_Sheet'!$D51/$H$3)*$M$4),0))/$P$10)</f>
        <v>107</v>
      </c>
      <c r="F49" s="8">
        <f>IF($C$1="Per Trial (g)",(ROUNDUP(('2025_Pea_Totals'!$O$11*$P$11*('2025_Pea_Fill_Sheet'!$D51/$H49)*$M$4),0)),(ROUNDUP(('2025_Pea_Totals'!$O$11*$P$11*('2025_Pea_Fill_Sheet'!$D51/$H49)*$M$4),0))/$P$11)</f>
        <v>107</v>
      </c>
      <c r="G49" s="8">
        <f>IF($C$1="Per Trial (g)",(ROUNDUP(('2025_Pea_Totals'!$O$12*$P$12*('2025_Pea_Fill_Sheet'!$D51/$H49)*$M$4),0)),(ROUNDUP(('2025_Pea_Totals'!$O$12*$P$12*('2025_Pea_Fill_Sheet'!$D51/$H49)*$M$4),0))/$P$12)</f>
        <v>107</v>
      </c>
      <c r="H49" s="41">
        <v>100</v>
      </c>
      <c r="I49" s="30">
        <f t="shared" si="1"/>
        <v>535</v>
      </c>
      <c r="J49" s="30">
        <f>'2025_Pea_Fill_Sheet'!G51/'2025_Pea_Totals'!C49</f>
        <v>8.2168224299065429</v>
      </c>
      <c r="K49" s="30"/>
    </row>
    <row r="50" spans="1:11" x14ac:dyDescent="0.2">
      <c r="A50" s="9">
        <v>48</v>
      </c>
      <c r="B50" s="8" t="str">
        <f>'2025_Pea_Fill_Sheet'!B52</f>
        <v>NDP250074Y</v>
      </c>
      <c r="C50" s="8">
        <f>IF($C$1="Per Trial (g)",(ROUNDUP(('2025_Pea_Totals'!$O$8*$P$8*('2025_Pea_Fill_Sheet'!$D52/$H50)*$M$4),0)),(ROUNDUP(('2025_Pea_Totals'!$O$8*$P$8*('2025_Pea_Fill_Sheet'!$D52/$H50)*$M$4),0))/$P$8)</f>
        <v>108</v>
      </c>
      <c r="D50" s="8">
        <f>IF($C$1="Per Trial (g)",(ROUNDUP(('2025_Pea_Totals'!$O$9*$P$9*('2025_Pea_Fill_Sheet'!$D52/$H50)*$M$4),0)),(ROUNDUP(('2025_Pea_Totals'!$O$9*$P$9*('2025_Pea_Fill_Sheet'!$D52/$H50)*$M$4),0))/$P$9)</f>
        <v>108</v>
      </c>
      <c r="E50" s="8">
        <f>IF($C$1="Per Trial (g)",(ROUNDUP(('2025_Pea_Totals'!$O$10*$P$10*('2025_Pea_Fill_Sheet'!$D52/$H$3)*$M$4),0)),(ROUNDUP(('2025_Pea_Totals'!$O$10*$P$10*('2025_Pea_Fill_Sheet'!$D52/$H$3)*$M$4),0))/$P$10)</f>
        <v>103</v>
      </c>
      <c r="F50" s="8">
        <f>IF($C$1="Per Trial (g)",(ROUNDUP(('2025_Pea_Totals'!$O$11*$P$11*('2025_Pea_Fill_Sheet'!$D52/$H50)*$M$4),0)),(ROUNDUP(('2025_Pea_Totals'!$O$11*$P$11*('2025_Pea_Fill_Sheet'!$D52/$H50)*$M$4),0))/$P$11)</f>
        <v>108</v>
      </c>
      <c r="G50" s="8">
        <f>IF($C$1="Per Trial (g)",(ROUNDUP(('2025_Pea_Totals'!$O$12*$P$12*('2025_Pea_Fill_Sheet'!$D52/$H50)*$M$4),0)),(ROUNDUP(('2025_Pea_Totals'!$O$12*$P$12*('2025_Pea_Fill_Sheet'!$D52/$H50)*$M$4),0))/$P$12)</f>
        <v>108</v>
      </c>
      <c r="H50" s="41">
        <v>95</v>
      </c>
      <c r="I50" s="30">
        <f t="shared" si="1"/>
        <v>535</v>
      </c>
      <c r="J50" s="30">
        <f>'2025_Pea_Fill_Sheet'!G52/'2025_Pea_Totals'!C50</f>
        <v>9.8092592592592602</v>
      </c>
      <c r="K50" s="30"/>
    </row>
    <row r="51" spans="1:11" x14ac:dyDescent="0.2">
      <c r="A51" s="9">
        <v>49</v>
      </c>
      <c r="B51" s="8" t="str">
        <f>'2025_Pea_Fill_Sheet'!B53</f>
        <v>NDP250075Y</v>
      </c>
      <c r="C51" s="8">
        <f>IF($C$1="Per Trial (g)",(ROUNDUP(('2025_Pea_Totals'!$O$8*$P$8*('2025_Pea_Fill_Sheet'!$D53/$H51)*$M$4),0)),(ROUNDUP(('2025_Pea_Totals'!$O$8*$P$8*('2025_Pea_Fill_Sheet'!$D53/$H51)*$M$4),0))/$P$8)</f>
        <v>121</v>
      </c>
      <c r="D51" s="8">
        <f>IF($C$1="Per Trial (g)",(ROUNDUP(('2025_Pea_Totals'!$O$9*$P$9*('2025_Pea_Fill_Sheet'!$D53/$H51)*$M$4),0)),(ROUNDUP(('2025_Pea_Totals'!$O$9*$P$9*('2025_Pea_Fill_Sheet'!$D53/$H51)*$M$4),0))/$P$9)</f>
        <v>121</v>
      </c>
      <c r="E51" s="8">
        <f>IF($C$1="Per Trial (g)",(ROUNDUP(('2025_Pea_Totals'!$O$10*$P$10*('2025_Pea_Fill_Sheet'!$D53/$H$3)*$M$4),0)),(ROUNDUP(('2025_Pea_Totals'!$O$10*$P$10*('2025_Pea_Fill_Sheet'!$D53/$H$3)*$M$4),0))/$P$10)</f>
        <v>121</v>
      </c>
      <c r="F51" s="8">
        <f>IF($C$1="Per Trial (g)",(ROUNDUP(('2025_Pea_Totals'!$O$11*$P$11*('2025_Pea_Fill_Sheet'!$D53/$H51)*$M$4),0)),(ROUNDUP(('2025_Pea_Totals'!$O$11*$P$11*('2025_Pea_Fill_Sheet'!$D53/$H51)*$M$4),0))/$P$11)</f>
        <v>121</v>
      </c>
      <c r="G51" s="8">
        <f>IF($C$1="Per Trial (g)",(ROUNDUP(('2025_Pea_Totals'!$O$12*$P$12*('2025_Pea_Fill_Sheet'!$D53/$H51)*$M$4),0)),(ROUNDUP(('2025_Pea_Totals'!$O$12*$P$12*('2025_Pea_Fill_Sheet'!$D53/$H51)*$M$4),0))/$P$12)</f>
        <v>121</v>
      </c>
      <c r="H51" s="41">
        <v>100</v>
      </c>
      <c r="I51" s="30">
        <f t="shared" si="1"/>
        <v>605</v>
      </c>
      <c r="J51" s="30">
        <f>'2025_Pea_Fill_Sheet'!G53/'2025_Pea_Totals'!C51</f>
        <v>7.6537190082644626</v>
      </c>
      <c r="K51" s="30"/>
    </row>
    <row r="52" spans="1:11" x14ac:dyDescent="0.2">
      <c r="A52" s="9">
        <v>50</v>
      </c>
      <c r="B52" s="8" t="str">
        <f>'2025_Pea_Fill_Sheet'!B54</f>
        <v>NDP250076Y</v>
      </c>
      <c r="C52" s="8">
        <f>IF($C$1="Per Trial (g)",(ROUNDUP(('2025_Pea_Totals'!$O$8*$P$8*('2025_Pea_Fill_Sheet'!$D54/$H52)*$M$4),0)),(ROUNDUP(('2025_Pea_Totals'!$O$8*$P$8*('2025_Pea_Fill_Sheet'!$D54/$H52)*$M$4),0))/$P$8)</f>
        <v>112</v>
      </c>
      <c r="D52" s="8">
        <f>IF($C$1="Per Trial (g)",(ROUNDUP(('2025_Pea_Totals'!$O$9*$P$9*('2025_Pea_Fill_Sheet'!$D54/$H52)*$M$4),0)),(ROUNDUP(('2025_Pea_Totals'!$O$9*$P$9*('2025_Pea_Fill_Sheet'!$D54/$H52)*$M$4),0))/$P$9)</f>
        <v>112</v>
      </c>
      <c r="E52" s="8">
        <f>IF($C$1="Per Trial (g)",(ROUNDUP(('2025_Pea_Totals'!$O$10*$P$10*('2025_Pea_Fill_Sheet'!$D54/$H$3)*$M$4),0)),(ROUNDUP(('2025_Pea_Totals'!$O$10*$P$10*('2025_Pea_Fill_Sheet'!$D54/$H$3)*$M$4),0))/$P$10)</f>
        <v>112</v>
      </c>
      <c r="F52" s="8">
        <f>IF($C$1="Per Trial (g)",(ROUNDUP(('2025_Pea_Totals'!$O$11*$P$11*('2025_Pea_Fill_Sheet'!$D54/$H52)*$M$4),0)),(ROUNDUP(('2025_Pea_Totals'!$O$11*$P$11*('2025_Pea_Fill_Sheet'!$D54/$H52)*$M$4),0))/$P$11)</f>
        <v>112</v>
      </c>
      <c r="G52" s="8">
        <f>IF($C$1="Per Trial (g)",(ROUNDUP(('2025_Pea_Totals'!$O$12*$P$12*('2025_Pea_Fill_Sheet'!$D54/$H52)*$M$4),0)),(ROUNDUP(('2025_Pea_Totals'!$O$12*$P$12*('2025_Pea_Fill_Sheet'!$D54/$H52)*$M$4),0))/$P$12)</f>
        <v>112</v>
      </c>
      <c r="H52" s="41">
        <v>100</v>
      </c>
      <c r="I52" s="30">
        <f t="shared" ref="I52:I115" si="2">SUM(G52,F52,E52,D52,C52)</f>
        <v>560</v>
      </c>
      <c r="J52" s="30">
        <f>'2025_Pea_Fill_Sheet'!G54/'2025_Pea_Totals'!C52</f>
        <v>8.1999999999999993</v>
      </c>
    </row>
    <row r="53" spans="1:11" x14ac:dyDescent="0.2">
      <c r="A53" s="9">
        <v>51</v>
      </c>
      <c r="B53" s="8" t="str">
        <f>'2025_Pea_Fill_Sheet'!B55</f>
        <v>NDP250077Y</v>
      </c>
      <c r="C53" s="8">
        <f>IF($C$1="Per Trial (g)",(ROUNDUP(('2025_Pea_Totals'!$O$8*$P$8*('2025_Pea_Fill_Sheet'!$D55/$H53)*$M$4),0)),(ROUNDUP(('2025_Pea_Totals'!$O$8*$P$8*('2025_Pea_Fill_Sheet'!$D55/$H53)*$M$4),0))/$P$8)</f>
        <v>108</v>
      </c>
      <c r="D53" s="8">
        <f>IF($C$1="Per Trial (g)",(ROUNDUP(('2025_Pea_Totals'!$O$9*$P$9*('2025_Pea_Fill_Sheet'!$D55/$H53)*$M$4),0)),(ROUNDUP(('2025_Pea_Totals'!$O$9*$P$9*('2025_Pea_Fill_Sheet'!$D55/$H53)*$M$4),0))/$P$9)</f>
        <v>108</v>
      </c>
      <c r="E53" s="8">
        <f>IF($C$1="Per Trial (g)",(ROUNDUP(('2025_Pea_Totals'!$O$10*$P$10*('2025_Pea_Fill_Sheet'!$D55/$H$3)*$M$4),0)),(ROUNDUP(('2025_Pea_Totals'!$O$10*$P$10*('2025_Pea_Fill_Sheet'!$D55/$H$3)*$M$4),0))/$P$10)</f>
        <v>108</v>
      </c>
      <c r="F53" s="8">
        <f>IF($C$1="Per Trial (g)",(ROUNDUP(('2025_Pea_Totals'!$O$11*$P$11*('2025_Pea_Fill_Sheet'!$D55/$H53)*$M$4),0)),(ROUNDUP(('2025_Pea_Totals'!$O$11*$P$11*('2025_Pea_Fill_Sheet'!$D55/$H53)*$M$4),0))/$P$11)</f>
        <v>108</v>
      </c>
      <c r="G53" s="8">
        <f>IF($C$1="Per Trial (g)",(ROUNDUP(('2025_Pea_Totals'!$O$12*$P$12*('2025_Pea_Fill_Sheet'!$D55/$H53)*$M$4),0)),(ROUNDUP(('2025_Pea_Totals'!$O$12*$P$12*('2025_Pea_Fill_Sheet'!$D55/$H53)*$M$4),0))/$P$12)</f>
        <v>108</v>
      </c>
      <c r="H53" s="41">
        <v>100</v>
      </c>
      <c r="I53" s="30">
        <f t="shared" si="2"/>
        <v>540</v>
      </c>
      <c r="J53" s="30">
        <f>'2025_Pea_Fill_Sheet'!G55/'2025_Pea_Totals'!C53</f>
        <v>9.3055555555555554</v>
      </c>
    </row>
    <row r="54" spans="1:11" x14ac:dyDescent="0.2">
      <c r="A54" s="9">
        <v>52</v>
      </c>
      <c r="B54" s="8" t="str">
        <f>'2025_Pea_Fill_Sheet'!B56</f>
        <v>NDP250078Y</v>
      </c>
      <c r="C54" s="8">
        <f>IF($C$1="Per Trial (g)",(ROUNDUP(('2025_Pea_Totals'!$O$8*$P$8*('2025_Pea_Fill_Sheet'!$D56/$H54)*$M$4),0)),(ROUNDUP(('2025_Pea_Totals'!$O$8*$P$8*('2025_Pea_Fill_Sheet'!$D56/$H54)*$M$4),0))/$P$8)</f>
        <v>110</v>
      </c>
      <c r="D54" s="8">
        <f>IF($C$1="Per Trial (g)",(ROUNDUP(('2025_Pea_Totals'!$O$9*$P$9*('2025_Pea_Fill_Sheet'!$D56/$H54)*$M$4),0)),(ROUNDUP(('2025_Pea_Totals'!$O$9*$P$9*('2025_Pea_Fill_Sheet'!$D56/$H54)*$M$4),0))/$P$9)</f>
        <v>110</v>
      </c>
      <c r="E54" s="8">
        <f>IF($C$1="Per Trial (g)",(ROUNDUP(('2025_Pea_Totals'!$O$10*$P$10*('2025_Pea_Fill_Sheet'!$D56/$H$3)*$M$4),0)),(ROUNDUP(('2025_Pea_Totals'!$O$10*$P$10*('2025_Pea_Fill_Sheet'!$D56/$H$3)*$M$4),0))/$P$10)</f>
        <v>110</v>
      </c>
      <c r="F54" s="8">
        <f>IF($C$1="Per Trial (g)",(ROUNDUP(('2025_Pea_Totals'!$O$11*$P$11*('2025_Pea_Fill_Sheet'!$D56/$H54)*$M$4),0)),(ROUNDUP(('2025_Pea_Totals'!$O$11*$P$11*('2025_Pea_Fill_Sheet'!$D56/$H54)*$M$4),0))/$P$11)</f>
        <v>110</v>
      </c>
      <c r="G54" s="8">
        <f>IF($C$1="Per Trial (g)",(ROUNDUP(('2025_Pea_Totals'!$O$12*$P$12*('2025_Pea_Fill_Sheet'!$D56/$H54)*$M$4),0)),(ROUNDUP(('2025_Pea_Totals'!$O$12*$P$12*('2025_Pea_Fill_Sheet'!$D56/$H54)*$M$4),0))/$P$12)</f>
        <v>110</v>
      </c>
      <c r="H54" s="41">
        <v>100</v>
      </c>
      <c r="I54" s="30">
        <f t="shared" si="2"/>
        <v>550</v>
      </c>
      <c r="J54" s="30">
        <f>'2025_Pea_Fill_Sheet'!G56/'2025_Pea_Totals'!C54</f>
        <v>10.840909090909092</v>
      </c>
    </row>
    <row r="55" spans="1:11" x14ac:dyDescent="0.2">
      <c r="A55" s="9">
        <v>53</v>
      </c>
      <c r="B55" s="8" t="str">
        <f>'2025_Pea_Fill_Sheet'!B57</f>
        <v>NDP250079Y</v>
      </c>
      <c r="C55" s="8">
        <f>IF($C$1="Per Trial (g)",(ROUNDUP(('2025_Pea_Totals'!$O$8*$P$8*('2025_Pea_Fill_Sheet'!$D57/$H55)*$M$4),0)),(ROUNDUP(('2025_Pea_Totals'!$O$8*$P$8*('2025_Pea_Fill_Sheet'!$D57/$H55)*$M$4),0))/$P$8)</f>
        <v>119</v>
      </c>
      <c r="D55" s="8">
        <f>IF($C$1="Per Trial (g)",(ROUNDUP(('2025_Pea_Totals'!$O$9*$P$9*('2025_Pea_Fill_Sheet'!$D57/$H55)*$M$4),0)),(ROUNDUP(('2025_Pea_Totals'!$O$9*$P$9*('2025_Pea_Fill_Sheet'!$D57/$H55)*$M$4),0))/$P$9)</f>
        <v>119</v>
      </c>
      <c r="E55" s="8">
        <f>IF($C$1="Per Trial (g)",(ROUNDUP(('2025_Pea_Totals'!$O$10*$P$10*('2025_Pea_Fill_Sheet'!$D57/$H$3)*$M$4),0)),(ROUNDUP(('2025_Pea_Totals'!$O$10*$P$10*('2025_Pea_Fill_Sheet'!$D57/$H$3)*$M$4),0))/$P$10)</f>
        <v>119</v>
      </c>
      <c r="F55" s="8">
        <f>IF($C$1="Per Trial (g)",(ROUNDUP(('2025_Pea_Totals'!$O$11*$P$11*('2025_Pea_Fill_Sheet'!$D57/$H55)*$M$4),0)),(ROUNDUP(('2025_Pea_Totals'!$O$11*$P$11*('2025_Pea_Fill_Sheet'!$D57/$H55)*$M$4),0))/$P$11)</f>
        <v>119</v>
      </c>
      <c r="G55" s="8">
        <f>IF($C$1="Per Trial (g)",(ROUNDUP(('2025_Pea_Totals'!$O$12*$P$12*('2025_Pea_Fill_Sheet'!$D57/$H55)*$M$4),0)),(ROUNDUP(('2025_Pea_Totals'!$O$12*$P$12*('2025_Pea_Fill_Sheet'!$D57/$H55)*$M$4),0))/$P$12)</f>
        <v>119</v>
      </c>
      <c r="H55" s="41">
        <v>100</v>
      </c>
      <c r="I55" s="30">
        <f t="shared" si="2"/>
        <v>595</v>
      </c>
      <c r="J55" s="30">
        <f>'2025_Pea_Fill_Sheet'!G57/'2025_Pea_Totals'!C55</f>
        <v>8.7521008403361353</v>
      </c>
    </row>
    <row r="56" spans="1:11" x14ac:dyDescent="0.2">
      <c r="A56" s="9">
        <v>54</v>
      </c>
      <c r="B56" s="8" t="str">
        <f>'2025_Pea_Fill_Sheet'!B58</f>
        <v>NDP250080Y</v>
      </c>
      <c r="C56" s="8">
        <f>IF($C$1="Per Trial (g)",(ROUNDUP(('2025_Pea_Totals'!$O$8*$P$8*('2025_Pea_Fill_Sheet'!$D58/$H56)*$M$4),0)),(ROUNDUP(('2025_Pea_Totals'!$O$8*$P$8*('2025_Pea_Fill_Sheet'!$D58/$H56)*$M$4),0))/$P$8)</f>
        <v>106</v>
      </c>
      <c r="D56" s="8">
        <f>IF($C$1="Per Trial (g)",(ROUNDUP(('2025_Pea_Totals'!$O$9*$P$9*('2025_Pea_Fill_Sheet'!$D58/$H56)*$M$4),0)),(ROUNDUP(('2025_Pea_Totals'!$O$9*$P$9*('2025_Pea_Fill_Sheet'!$D58/$H56)*$M$4),0))/$P$9)</f>
        <v>106</v>
      </c>
      <c r="E56" s="8">
        <f>IF($C$1="Per Trial (g)",(ROUNDUP(('2025_Pea_Totals'!$O$10*$P$10*('2025_Pea_Fill_Sheet'!$D58/$H$3)*$M$4),0)),(ROUNDUP(('2025_Pea_Totals'!$O$10*$P$10*('2025_Pea_Fill_Sheet'!$D58/$H$3)*$M$4),0))/$P$10)</f>
        <v>106</v>
      </c>
      <c r="F56" s="8">
        <f>IF($C$1="Per Trial (g)",(ROUNDUP(('2025_Pea_Totals'!$O$11*$P$11*('2025_Pea_Fill_Sheet'!$D58/$H56)*$M$4),0)),(ROUNDUP(('2025_Pea_Totals'!$O$11*$P$11*('2025_Pea_Fill_Sheet'!$D58/$H56)*$M$4),0))/$P$11)</f>
        <v>106</v>
      </c>
      <c r="G56" s="8">
        <f>IF($C$1="Per Trial (g)",(ROUNDUP(('2025_Pea_Totals'!$O$12*$P$12*('2025_Pea_Fill_Sheet'!$D58/$H56)*$M$4),0)),(ROUNDUP(('2025_Pea_Totals'!$O$12*$P$12*('2025_Pea_Fill_Sheet'!$D58/$H56)*$M$4),0))/$P$12)</f>
        <v>106</v>
      </c>
      <c r="H56" s="41">
        <v>100</v>
      </c>
      <c r="I56" s="30">
        <f t="shared" si="2"/>
        <v>530</v>
      </c>
      <c r="J56" s="30">
        <f>'2025_Pea_Fill_Sheet'!G58/'2025_Pea_Totals'!C56</f>
        <v>10.449056603773585</v>
      </c>
    </row>
    <row r="57" spans="1:11" x14ac:dyDescent="0.2">
      <c r="A57" s="9">
        <v>55</v>
      </c>
      <c r="B57" s="8" t="str">
        <f>'2025_Pea_Fill_Sheet'!B59</f>
        <v>NDP250081Y</v>
      </c>
      <c r="C57" s="8">
        <f>IF($C$1="Per Trial (g)",(ROUNDUP(('2025_Pea_Totals'!$O$8*$P$8*('2025_Pea_Fill_Sheet'!$D59/$H57)*$M$4),0)),(ROUNDUP(('2025_Pea_Totals'!$O$8*$P$8*('2025_Pea_Fill_Sheet'!$D59/$H57)*$M$4),0))/$P$8)</f>
        <v>120</v>
      </c>
      <c r="D57" s="8">
        <f>IF($C$1="Per Trial (g)",(ROUNDUP(('2025_Pea_Totals'!$O$9*$P$9*('2025_Pea_Fill_Sheet'!$D59/$H57)*$M$4),0)),(ROUNDUP(('2025_Pea_Totals'!$O$9*$P$9*('2025_Pea_Fill_Sheet'!$D59/$H57)*$M$4),0))/$P$9)</f>
        <v>120</v>
      </c>
      <c r="E57" s="8">
        <f>IF($C$1="Per Trial (g)",(ROUNDUP(('2025_Pea_Totals'!$O$10*$P$10*('2025_Pea_Fill_Sheet'!$D59/$H$3)*$M$4),0)),(ROUNDUP(('2025_Pea_Totals'!$O$10*$P$10*('2025_Pea_Fill_Sheet'!$D59/$H$3)*$M$4),0))/$P$10)</f>
        <v>120</v>
      </c>
      <c r="F57" s="8">
        <f>IF($C$1="Per Trial (g)",(ROUNDUP(('2025_Pea_Totals'!$O$11*$P$11*('2025_Pea_Fill_Sheet'!$D59/$H57)*$M$4),0)),(ROUNDUP(('2025_Pea_Totals'!$O$11*$P$11*('2025_Pea_Fill_Sheet'!$D59/$H57)*$M$4),0))/$P$11)</f>
        <v>120</v>
      </c>
      <c r="G57" s="8">
        <f>IF($C$1="Per Trial (g)",(ROUNDUP(('2025_Pea_Totals'!$O$12*$P$12*('2025_Pea_Fill_Sheet'!$D59/$H57)*$M$4),0)),(ROUNDUP(('2025_Pea_Totals'!$O$12*$P$12*('2025_Pea_Fill_Sheet'!$D59/$H57)*$M$4),0))/$P$12)</f>
        <v>120</v>
      </c>
      <c r="H57" s="41">
        <v>100</v>
      </c>
      <c r="I57" s="30">
        <f t="shared" si="2"/>
        <v>600</v>
      </c>
      <c r="J57" s="30">
        <f>'2025_Pea_Fill_Sheet'!G59/'2025_Pea_Totals'!C57</f>
        <v>9.8858333333333324</v>
      </c>
    </row>
    <row r="58" spans="1:11" x14ac:dyDescent="0.2">
      <c r="A58" s="9">
        <v>56</v>
      </c>
      <c r="B58" s="8" t="str">
        <f>'2025_Pea_Fill_Sheet'!B60</f>
        <v>NDP250082Y</v>
      </c>
      <c r="C58" s="8">
        <f>IF($C$1="Per Trial (g)",(ROUNDUP(('2025_Pea_Totals'!$O$8*$P$8*('2025_Pea_Fill_Sheet'!$D60/$H58)*$M$4),0)),(ROUNDUP(('2025_Pea_Totals'!$O$8*$P$8*('2025_Pea_Fill_Sheet'!$D60/$H58)*$M$4),0))/$P$8)</f>
        <v>104</v>
      </c>
      <c r="D58" s="8">
        <f>IF($C$1="Per Trial (g)",(ROUNDUP(('2025_Pea_Totals'!$O$9*$P$9*('2025_Pea_Fill_Sheet'!$D60/$H58)*$M$4),0)),(ROUNDUP(('2025_Pea_Totals'!$O$9*$P$9*('2025_Pea_Fill_Sheet'!$D60/$H58)*$M$4),0))/$P$9)</f>
        <v>104</v>
      </c>
      <c r="E58" s="8">
        <f>IF($C$1="Per Trial (g)",(ROUNDUP(('2025_Pea_Totals'!$O$10*$P$10*('2025_Pea_Fill_Sheet'!$D60/$H$3)*$M$4),0)),(ROUNDUP(('2025_Pea_Totals'!$O$10*$P$10*('2025_Pea_Fill_Sheet'!$D60/$H$3)*$M$4),0))/$P$10)</f>
        <v>104</v>
      </c>
      <c r="F58" s="8">
        <f>IF($C$1="Per Trial (g)",(ROUNDUP(('2025_Pea_Totals'!$O$11*$P$11*('2025_Pea_Fill_Sheet'!$D60/$H58)*$M$4),0)),(ROUNDUP(('2025_Pea_Totals'!$O$11*$P$11*('2025_Pea_Fill_Sheet'!$D60/$H58)*$M$4),0))/$P$11)</f>
        <v>104</v>
      </c>
      <c r="G58" s="8">
        <f>IF($C$1="Per Trial (g)",(ROUNDUP(('2025_Pea_Totals'!$O$12*$P$12*('2025_Pea_Fill_Sheet'!$D60/$H58)*$M$4),0)),(ROUNDUP(('2025_Pea_Totals'!$O$12*$P$12*('2025_Pea_Fill_Sheet'!$D60/$H58)*$M$4),0))/$P$12)</f>
        <v>104</v>
      </c>
      <c r="H58" s="41">
        <v>100</v>
      </c>
      <c r="I58" s="30">
        <f t="shared" si="2"/>
        <v>520</v>
      </c>
      <c r="J58" s="30">
        <f>'2025_Pea_Fill_Sheet'!G60/'2025_Pea_Totals'!C58</f>
        <v>9.3240384615384624</v>
      </c>
    </row>
    <row r="59" spans="1:11" x14ac:dyDescent="0.2">
      <c r="A59" s="9">
        <v>57</v>
      </c>
      <c r="B59" s="8" t="str">
        <f>'2025_Pea_Fill_Sheet'!B61</f>
        <v>NDP250083Y</v>
      </c>
      <c r="C59" s="8">
        <f>IF($C$1="Per Trial (g)",(ROUNDUP(('2025_Pea_Totals'!$O$8*$P$8*('2025_Pea_Fill_Sheet'!$D61/$H59)*$M$4),0)),(ROUNDUP(('2025_Pea_Totals'!$O$8*$P$8*('2025_Pea_Fill_Sheet'!$D61/$H59)*$M$4),0))/$P$8)</f>
        <v>103</v>
      </c>
      <c r="D59" s="8">
        <f>IF($C$1="Per Trial (g)",(ROUNDUP(('2025_Pea_Totals'!$O$9*$P$9*('2025_Pea_Fill_Sheet'!$D61/$H59)*$M$4),0)),(ROUNDUP(('2025_Pea_Totals'!$O$9*$P$9*('2025_Pea_Fill_Sheet'!$D61/$H59)*$M$4),0))/$P$9)</f>
        <v>103</v>
      </c>
      <c r="E59" s="8">
        <f>IF($C$1="Per Trial (g)",(ROUNDUP(('2025_Pea_Totals'!$O$10*$P$10*('2025_Pea_Fill_Sheet'!$D61/$H$3)*$M$4),0)),(ROUNDUP(('2025_Pea_Totals'!$O$10*$P$10*('2025_Pea_Fill_Sheet'!$D61/$H$3)*$M$4),0))/$P$10)</f>
        <v>103</v>
      </c>
      <c r="F59" s="8">
        <f>IF($C$1="Per Trial (g)",(ROUNDUP(('2025_Pea_Totals'!$O$11*$P$11*('2025_Pea_Fill_Sheet'!$D61/$H59)*$M$4),0)),(ROUNDUP(('2025_Pea_Totals'!$O$11*$P$11*('2025_Pea_Fill_Sheet'!$D61/$H59)*$M$4),0))/$P$11)</f>
        <v>103</v>
      </c>
      <c r="G59" s="8">
        <f>IF($C$1="Per Trial (g)",(ROUNDUP(('2025_Pea_Totals'!$O$12*$P$12*('2025_Pea_Fill_Sheet'!$D61/$H59)*$M$4),0)),(ROUNDUP(('2025_Pea_Totals'!$O$12*$P$12*('2025_Pea_Fill_Sheet'!$D61/$H59)*$M$4),0))/$P$12)</f>
        <v>103</v>
      </c>
      <c r="H59" s="41">
        <v>100</v>
      </c>
      <c r="I59" s="30">
        <f t="shared" si="2"/>
        <v>515</v>
      </c>
      <c r="J59" s="30">
        <f>'2025_Pea_Fill_Sheet'!G61/'2025_Pea_Totals'!C59</f>
        <v>9.4135922330097088</v>
      </c>
    </row>
    <row r="60" spans="1:11" x14ac:dyDescent="0.2">
      <c r="A60" s="9">
        <v>58</v>
      </c>
      <c r="B60" s="8" t="str">
        <f>'2025_Pea_Fill_Sheet'!B62</f>
        <v>NDP250084Y</v>
      </c>
      <c r="C60" s="8">
        <f>IF($C$1="Per Trial (g)",(ROUNDUP(('2025_Pea_Totals'!$O$8*$P$8*('2025_Pea_Fill_Sheet'!$D62/$H60)*$M$4),0)),(ROUNDUP(('2025_Pea_Totals'!$O$8*$P$8*('2025_Pea_Fill_Sheet'!$D62/$H60)*$M$4),0))/$P$8)</f>
        <v>125</v>
      </c>
      <c r="D60" s="8">
        <f>IF($C$1="Per Trial (g)",(ROUNDUP(('2025_Pea_Totals'!$O$9*$P$9*('2025_Pea_Fill_Sheet'!$D62/$H60)*$M$4),0)),(ROUNDUP(('2025_Pea_Totals'!$O$9*$P$9*('2025_Pea_Fill_Sheet'!$D62/$H60)*$M$4),0))/$P$9)</f>
        <v>125</v>
      </c>
      <c r="E60" s="8">
        <f>IF($C$1="Per Trial (g)",(ROUNDUP(('2025_Pea_Totals'!$O$10*$P$10*('2025_Pea_Fill_Sheet'!$D62/$H$3)*$M$4),0)),(ROUNDUP(('2025_Pea_Totals'!$O$10*$P$10*('2025_Pea_Fill_Sheet'!$D62/$H$3)*$M$4),0))/$P$10)</f>
        <v>119</v>
      </c>
      <c r="F60" s="8">
        <f>IF($C$1="Per Trial (g)",(ROUNDUP(('2025_Pea_Totals'!$O$11*$P$11*('2025_Pea_Fill_Sheet'!$D62/$H60)*$M$4),0)),(ROUNDUP(('2025_Pea_Totals'!$O$11*$P$11*('2025_Pea_Fill_Sheet'!$D62/$H60)*$M$4),0))/$P$11)</f>
        <v>125</v>
      </c>
      <c r="G60" s="8">
        <f>IF($C$1="Per Trial (g)",(ROUNDUP(('2025_Pea_Totals'!$O$12*$P$12*('2025_Pea_Fill_Sheet'!$D62/$H60)*$M$4),0)),(ROUNDUP(('2025_Pea_Totals'!$O$12*$P$12*('2025_Pea_Fill_Sheet'!$D62/$H60)*$M$4),0))/$P$12)</f>
        <v>125</v>
      </c>
      <c r="H60" s="41">
        <v>95</v>
      </c>
      <c r="I60" s="30">
        <f t="shared" si="2"/>
        <v>619</v>
      </c>
      <c r="J60" s="30">
        <f>'2025_Pea_Fill_Sheet'!G62/'2025_Pea_Totals'!C60</f>
        <v>8.4616000000000007</v>
      </c>
    </row>
    <row r="61" spans="1:11" x14ac:dyDescent="0.2">
      <c r="A61" s="9">
        <v>59</v>
      </c>
      <c r="B61" s="8" t="str">
        <f>'2025_Pea_Fill_Sheet'!B63</f>
        <v>NDP250085Y</v>
      </c>
      <c r="C61" s="8">
        <f>IF($C$1="Per Trial (g)",(ROUNDUP(('2025_Pea_Totals'!$O$8*$P$8*('2025_Pea_Fill_Sheet'!$D63/$H61)*$M$4),0)),(ROUNDUP(('2025_Pea_Totals'!$O$8*$P$8*('2025_Pea_Fill_Sheet'!$D63/$H61)*$M$4),0))/$P$8)</f>
        <v>108</v>
      </c>
      <c r="D61" s="8">
        <f>IF($C$1="Per Trial (g)",(ROUNDUP(('2025_Pea_Totals'!$O$9*$P$9*('2025_Pea_Fill_Sheet'!$D63/$H61)*$M$4),0)),(ROUNDUP(('2025_Pea_Totals'!$O$9*$P$9*('2025_Pea_Fill_Sheet'!$D63/$H61)*$M$4),0))/$P$9)</f>
        <v>108</v>
      </c>
      <c r="E61" s="8">
        <f>IF($C$1="Per Trial (g)",(ROUNDUP(('2025_Pea_Totals'!$O$10*$P$10*('2025_Pea_Fill_Sheet'!$D63/$H$3)*$M$4),0)),(ROUNDUP(('2025_Pea_Totals'!$O$10*$P$10*('2025_Pea_Fill_Sheet'!$D63/$H$3)*$M$4),0))/$P$10)</f>
        <v>108</v>
      </c>
      <c r="F61" s="8">
        <f>IF($C$1="Per Trial (g)",(ROUNDUP(('2025_Pea_Totals'!$O$11*$P$11*('2025_Pea_Fill_Sheet'!$D63/$H61)*$M$4),0)),(ROUNDUP(('2025_Pea_Totals'!$O$11*$P$11*('2025_Pea_Fill_Sheet'!$D63/$H61)*$M$4),0))/$P$11)</f>
        <v>108</v>
      </c>
      <c r="G61" s="8">
        <f>IF($C$1="Per Trial (g)",(ROUNDUP(('2025_Pea_Totals'!$O$12*$P$12*('2025_Pea_Fill_Sheet'!$D63/$H61)*$M$4),0)),(ROUNDUP(('2025_Pea_Totals'!$O$12*$P$12*('2025_Pea_Fill_Sheet'!$D63/$H61)*$M$4),0))/$P$12)</f>
        <v>108</v>
      </c>
      <c r="H61" s="41">
        <v>100</v>
      </c>
      <c r="I61" s="30">
        <f t="shared" si="2"/>
        <v>540</v>
      </c>
      <c r="J61" s="30">
        <f>'2025_Pea_Fill_Sheet'!G63/'2025_Pea_Totals'!C61</f>
        <v>9.049074074074074</v>
      </c>
    </row>
    <row r="62" spans="1:11" x14ac:dyDescent="0.2">
      <c r="A62" s="9">
        <v>60</v>
      </c>
      <c r="B62" s="8" t="str">
        <f>'2025_Pea_Fill_Sheet'!B64</f>
        <v>NDP250086Y</v>
      </c>
      <c r="C62" s="8">
        <f>IF($C$1="Per Trial (g)",(ROUNDUP(('2025_Pea_Totals'!$O$8*$P$8*('2025_Pea_Fill_Sheet'!$D64/$H62)*$M$4),0)),(ROUNDUP(('2025_Pea_Totals'!$O$8*$P$8*('2025_Pea_Fill_Sheet'!$D64/$H62)*$M$4),0))/$P$8)</f>
        <v>138</v>
      </c>
      <c r="D62" s="8">
        <f>IF($C$1="Per Trial (g)",(ROUNDUP(('2025_Pea_Totals'!$O$9*$P$9*('2025_Pea_Fill_Sheet'!$D64/$H62)*$M$4),0)),(ROUNDUP(('2025_Pea_Totals'!$O$9*$P$9*('2025_Pea_Fill_Sheet'!$D64/$H62)*$M$4),0))/$P$9)</f>
        <v>138</v>
      </c>
      <c r="E62" s="8">
        <f>IF($C$1="Per Trial (g)",(ROUNDUP(('2025_Pea_Totals'!$O$10*$P$10*('2025_Pea_Fill_Sheet'!$D64/$H$3)*$M$4),0)),(ROUNDUP(('2025_Pea_Totals'!$O$10*$P$10*('2025_Pea_Fill_Sheet'!$D64/$H$3)*$M$4),0))/$P$10)</f>
        <v>138</v>
      </c>
      <c r="F62" s="8">
        <f>IF($C$1="Per Trial (g)",(ROUNDUP(('2025_Pea_Totals'!$O$11*$P$11*('2025_Pea_Fill_Sheet'!$D64/$H62)*$M$4),0)),(ROUNDUP(('2025_Pea_Totals'!$O$11*$P$11*('2025_Pea_Fill_Sheet'!$D64/$H62)*$M$4),0))/$P$11)</f>
        <v>138</v>
      </c>
      <c r="G62" s="8">
        <f>IF($C$1="Per Trial (g)",(ROUNDUP(('2025_Pea_Totals'!$O$12*$P$12*('2025_Pea_Fill_Sheet'!$D64/$H62)*$M$4),0)),(ROUNDUP(('2025_Pea_Totals'!$O$12*$P$12*('2025_Pea_Fill_Sheet'!$D64/$H62)*$M$4),0))/$P$12)</f>
        <v>138</v>
      </c>
      <c r="H62" s="41">
        <v>100</v>
      </c>
      <c r="I62" s="30">
        <f t="shared" si="2"/>
        <v>690</v>
      </c>
      <c r="J62" s="30">
        <f>'2025_Pea_Fill_Sheet'!G64/'2025_Pea_Totals'!C62</f>
        <v>7.4826086956521731</v>
      </c>
    </row>
    <row r="63" spans="1:11" x14ac:dyDescent="0.2">
      <c r="A63" s="9">
        <v>61</v>
      </c>
      <c r="B63" s="8" t="str">
        <f>'2025_Pea_Fill_Sheet'!B65</f>
        <v>NDP250087Y</v>
      </c>
      <c r="C63" s="8">
        <f>IF($C$1="Per Trial (g)",(ROUNDUP(('2025_Pea_Totals'!$O$8*$P$8*('2025_Pea_Fill_Sheet'!$D65/$H63)*$M$4),0)),(ROUNDUP(('2025_Pea_Totals'!$O$8*$P$8*('2025_Pea_Fill_Sheet'!$D65/$H63)*$M$4),0))/$P$8)</f>
        <v>148</v>
      </c>
      <c r="D63" s="8">
        <f>IF($C$1="Per Trial (g)",(ROUNDUP(('2025_Pea_Totals'!$O$9*$P$9*('2025_Pea_Fill_Sheet'!$D65/$H63)*$M$4),0)),(ROUNDUP(('2025_Pea_Totals'!$O$9*$P$9*('2025_Pea_Fill_Sheet'!$D65/$H63)*$M$4),0))/$P$9)</f>
        <v>148</v>
      </c>
      <c r="E63" s="8">
        <f>IF($C$1="Per Trial (g)",(ROUNDUP(('2025_Pea_Totals'!$O$10*$P$10*('2025_Pea_Fill_Sheet'!$D65/$H$3)*$M$4),0)),(ROUNDUP(('2025_Pea_Totals'!$O$10*$P$10*('2025_Pea_Fill_Sheet'!$D65/$H$3)*$M$4),0))/$P$10)</f>
        <v>141</v>
      </c>
      <c r="F63" s="8">
        <f>IF($C$1="Per Trial (g)",(ROUNDUP(('2025_Pea_Totals'!$O$11*$P$11*('2025_Pea_Fill_Sheet'!$D65/$H63)*$M$4),0)),(ROUNDUP(('2025_Pea_Totals'!$O$11*$P$11*('2025_Pea_Fill_Sheet'!$D65/$H63)*$M$4),0))/$P$11)</f>
        <v>148</v>
      </c>
      <c r="G63" s="8">
        <f>IF($C$1="Per Trial (g)",(ROUNDUP(('2025_Pea_Totals'!$O$12*$P$12*('2025_Pea_Fill_Sheet'!$D65/$H63)*$M$4),0)),(ROUNDUP(('2025_Pea_Totals'!$O$12*$P$12*('2025_Pea_Fill_Sheet'!$D65/$H63)*$M$4),0))/$P$12)</f>
        <v>148</v>
      </c>
      <c r="H63" s="41">
        <v>95</v>
      </c>
      <c r="I63" s="30">
        <f t="shared" si="2"/>
        <v>733</v>
      </c>
      <c r="J63" s="30">
        <f>'2025_Pea_Fill_Sheet'!G65/'2025_Pea_Totals'!C63</f>
        <v>6.8439189189189191</v>
      </c>
    </row>
    <row r="64" spans="1:11" x14ac:dyDescent="0.2">
      <c r="A64" s="9">
        <v>62</v>
      </c>
      <c r="B64" s="8" t="str">
        <f>'2025_Pea_Fill_Sheet'!B66</f>
        <v>NDP250088Y</v>
      </c>
      <c r="C64" s="8">
        <f>IF($C$1="Per Trial (g)",(ROUNDUP(('2025_Pea_Totals'!$O$8*$P$8*('2025_Pea_Fill_Sheet'!$D66/$H64)*$M$4),0)),(ROUNDUP(('2025_Pea_Totals'!$O$8*$P$8*('2025_Pea_Fill_Sheet'!$D66/$H64)*$M$4),0))/$P$8)</f>
        <v>131</v>
      </c>
      <c r="D64" s="8">
        <f>IF($C$1="Per Trial (g)",(ROUNDUP(('2025_Pea_Totals'!$O$9*$P$9*('2025_Pea_Fill_Sheet'!$D66/$H64)*$M$4),0)),(ROUNDUP(('2025_Pea_Totals'!$O$9*$P$9*('2025_Pea_Fill_Sheet'!$D66/$H64)*$M$4),0))/$P$9)</f>
        <v>131</v>
      </c>
      <c r="E64" s="8">
        <f>IF($C$1="Per Trial (g)",(ROUNDUP(('2025_Pea_Totals'!$O$10*$P$10*('2025_Pea_Fill_Sheet'!$D66/$H$3)*$M$4),0)),(ROUNDUP(('2025_Pea_Totals'!$O$10*$P$10*('2025_Pea_Fill_Sheet'!$D66/$H$3)*$M$4),0))/$P$10)</f>
        <v>131</v>
      </c>
      <c r="F64" s="8">
        <f>IF($C$1="Per Trial (g)",(ROUNDUP(('2025_Pea_Totals'!$O$11*$P$11*('2025_Pea_Fill_Sheet'!$D66/$H64)*$M$4),0)),(ROUNDUP(('2025_Pea_Totals'!$O$11*$P$11*('2025_Pea_Fill_Sheet'!$D66/$H64)*$M$4),0))/$P$11)</f>
        <v>131</v>
      </c>
      <c r="G64" s="8">
        <f>IF($C$1="Per Trial (g)",(ROUNDUP(('2025_Pea_Totals'!$O$12*$P$12*('2025_Pea_Fill_Sheet'!$D66/$H64)*$M$4),0)),(ROUNDUP(('2025_Pea_Totals'!$O$12*$P$12*('2025_Pea_Fill_Sheet'!$D66/$H64)*$M$4),0))/$P$12)</f>
        <v>131</v>
      </c>
      <c r="H64" s="41">
        <v>100</v>
      </c>
      <c r="I64" s="30">
        <f t="shared" si="2"/>
        <v>655</v>
      </c>
      <c r="J64" s="30">
        <f>'2025_Pea_Fill_Sheet'!G66/'2025_Pea_Totals'!C64</f>
        <v>8.8816793893129766</v>
      </c>
    </row>
    <row r="65" spans="1:10" x14ac:dyDescent="0.2">
      <c r="A65" s="9">
        <v>63</v>
      </c>
      <c r="B65" s="8" t="str">
        <f>'2025_Pea_Fill_Sheet'!B67</f>
        <v>NDP250089Y</v>
      </c>
      <c r="C65" s="8">
        <f>IF($C$1="Per Trial (g)",(ROUNDUP(('2025_Pea_Totals'!$O$8*$P$8*('2025_Pea_Fill_Sheet'!$D67/$H65)*$M$4),0)),(ROUNDUP(('2025_Pea_Totals'!$O$8*$P$8*('2025_Pea_Fill_Sheet'!$D67/$H65)*$M$4),0))/$P$8)</f>
        <v>126</v>
      </c>
      <c r="D65" s="8">
        <f>IF($C$1="Per Trial (g)",(ROUNDUP(('2025_Pea_Totals'!$O$9*$P$9*('2025_Pea_Fill_Sheet'!$D67/$H65)*$M$4),0)),(ROUNDUP(('2025_Pea_Totals'!$O$9*$P$9*('2025_Pea_Fill_Sheet'!$D67/$H65)*$M$4),0))/$P$9)</f>
        <v>126</v>
      </c>
      <c r="E65" s="8">
        <f>IF($C$1="Per Trial (g)",(ROUNDUP(('2025_Pea_Totals'!$O$10*$P$10*('2025_Pea_Fill_Sheet'!$D67/$H$3)*$M$4),0)),(ROUNDUP(('2025_Pea_Totals'!$O$10*$P$10*('2025_Pea_Fill_Sheet'!$D67/$H$3)*$M$4),0))/$P$10)</f>
        <v>126</v>
      </c>
      <c r="F65" s="8">
        <f>IF($C$1="Per Trial (g)",(ROUNDUP(('2025_Pea_Totals'!$O$11*$P$11*('2025_Pea_Fill_Sheet'!$D67/$H65)*$M$4),0)),(ROUNDUP(('2025_Pea_Totals'!$O$11*$P$11*('2025_Pea_Fill_Sheet'!$D67/$H65)*$M$4),0))/$P$11)</f>
        <v>126</v>
      </c>
      <c r="G65" s="8">
        <f>IF($C$1="Per Trial (g)",(ROUNDUP(('2025_Pea_Totals'!$O$12*$P$12*('2025_Pea_Fill_Sheet'!$D67/$H65)*$M$4),0)),(ROUNDUP(('2025_Pea_Totals'!$O$12*$P$12*('2025_Pea_Fill_Sheet'!$D67/$H65)*$M$4),0))/$P$12)</f>
        <v>126</v>
      </c>
      <c r="H65" s="41">
        <v>100</v>
      </c>
      <c r="I65" s="30">
        <f t="shared" si="2"/>
        <v>630</v>
      </c>
      <c r="J65" s="30">
        <f>'2025_Pea_Fill_Sheet'!G67/'2025_Pea_Totals'!C65</f>
        <v>9.174603174603174</v>
      </c>
    </row>
    <row r="66" spans="1:10" x14ac:dyDescent="0.2">
      <c r="A66" s="9">
        <v>64</v>
      </c>
      <c r="B66" s="8" t="str">
        <f>'2025_Pea_Fill_Sheet'!B68</f>
        <v>NDP250090Y</v>
      </c>
      <c r="C66" s="8">
        <f>IF($C$1="Per Trial (g)",(ROUNDUP(('2025_Pea_Totals'!$O$8*$P$8*('2025_Pea_Fill_Sheet'!$D68/$H66)*$M$4),0)),(ROUNDUP(('2025_Pea_Totals'!$O$8*$P$8*('2025_Pea_Fill_Sheet'!$D68/$H66)*$M$4),0))/$P$8)</f>
        <v>121</v>
      </c>
      <c r="D66" s="8">
        <f>IF($C$1="Per Trial (g)",(ROUNDUP(('2025_Pea_Totals'!$O$9*$P$9*('2025_Pea_Fill_Sheet'!$D68/$H66)*$M$4),0)),(ROUNDUP(('2025_Pea_Totals'!$O$9*$P$9*('2025_Pea_Fill_Sheet'!$D68/$H66)*$M$4),0))/$P$9)</f>
        <v>121</v>
      </c>
      <c r="E66" s="8">
        <f>IF($C$1="Per Trial (g)",(ROUNDUP(('2025_Pea_Totals'!$O$10*$P$10*('2025_Pea_Fill_Sheet'!$D68/$H$3)*$M$4),0)),(ROUNDUP(('2025_Pea_Totals'!$O$10*$P$10*('2025_Pea_Fill_Sheet'!$D68/$H$3)*$M$4),0))/$P$10)</f>
        <v>121</v>
      </c>
      <c r="F66" s="8">
        <f>IF($C$1="Per Trial (g)",(ROUNDUP(('2025_Pea_Totals'!$O$11*$P$11*('2025_Pea_Fill_Sheet'!$D68/$H66)*$M$4),0)),(ROUNDUP(('2025_Pea_Totals'!$O$11*$P$11*('2025_Pea_Fill_Sheet'!$D68/$H66)*$M$4),0))/$P$11)</f>
        <v>121</v>
      </c>
      <c r="G66" s="8">
        <f>IF($C$1="Per Trial (g)",(ROUNDUP(('2025_Pea_Totals'!$O$12*$P$12*('2025_Pea_Fill_Sheet'!$D68/$H66)*$M$4),0)),(ROUNDUP(('2025_Pea_Totals'!$O$12*$P$12*('2025_Pea_Fill_Sheet'!$D68/$H66)*$M$4),0))/$P$12)</f>
        <v>121</v>
      </c>
      <c r="H66" s="41">
        <v>100</v>
      </c>
      <c r="I66" s="30">
        <f t="shared" si="2"/>
        <v>605</v>
      </c>
      <c r="J66" s="30">
        <f>'2025_Pea_Fill_Sheet'!G68/'2025_Pea_Totals'!C66</f>
        <v>9.8958677685950427</v>
      </c>
    </row>
    <row r="67" spans="1:10" x14ac:dyDescent="0.2">
      <c r="A67" s="9">
        <v>65</v>
      </c>
      <c r="B67" s="8" t="str">
        <f>'2025_Pea_Fill_Sheet'!B69</f>
        <v>NDP250091Y</v>
      </c>
      <c r="C67" s="8">
        <f>IF($C$1="Per Trial (g)",(ROUNDUP(('2025_Pea_Totals'!$O$8*$P$8*('2025_Pea_Fill_Sheet'!$D69/$H67)*$M$4),0)),(ROUNDUP(('2025_Pea_Totals'!$O$8*$P$8*('2025_Pea_Fill_Sheet'!$D69/$H67)*$M$4),0))/$P$8)</f>
        <v>116</v>
      </c>
      <c r="D67" s="8">
        <f>IF($C$1="Per Trial (g)",(ROUNDUP(('2025_Pea_Totals'!$O$9*$P$9*('2025_Pea_Fill_Sheet'!$D69/$H67)*$M$4),0)),(ROUNDUP(('2025_Pea_Totals'!$O$9*$P$9*('2025_Pea_Fill_Sheet'!$D69/$H67)*$M$4),0))/$P$9)</f>
        <v>116</v>
      </c>
      <c r="E67" s="8">
        <f>IF($C$1="Per Trial (g)",(ROUNDUP(('2025_Pea_Totals'!$O$10*$P$10*('2025_Pea_Fill_Sheet'!$D69/$H$3)*$M$4),0)),(ROUNDUP(('2025_Pea_Totals'!$O$10*$P$10*('2025_Pea_Fill_Sheet'!$D69/$H$3)*$M$4),0))/$P$10)</f>
        <v>116</v>
      </c>
      <c r="F67" s="8">
        <f>IF($C$1="Per Trial (g)",(ROUNDUP(('2025_Pea_Totals'!$O$11*$P$11*('2025_Pea_Fill_Sheet'!$D69/$H67)*$M$4),0)),(ROUNDUP(('2025_Pea_Totals'!$O$11*$P$11*('2025_Pea_Fill_Sheet'!$D69/$H67)*$M$4),0))/$P$11)</f>
        <v>116</v>
      </c>
      <c r="G67" s="8">
        <f>IF($C$1="Per Trial (g)",(ROUNDUP(('2025_Pea_Totals'!$O$12*$P$12*('2025_Pea_Fill_Sheet'!$D69/$H67)*$M$4),0)),(ROUNDUP(('2025_Pea_Totals'!$O$12*$P$12*('2025_Pea_Fill_Sheet'!$D69/$H67)*$M$4),0))/$P$12)</f>
        <v>116</v>
      </c>
      <c r="H67" s="41">
        <v>100</v>
      </c>
      <c r="I67" s="30">
        <f t="shared" si="2"/>
        <v>580</v>
      </c>
      <c r="J67" s="30">
        <f>'2025_Pea_Fill_Sheet'!G69/'2025_Pea_Totals'!C67</f>
        <v>7.4810344827586199</v>
      </c>
    </row>
    <row r="68" spans="1:10" x14ac:dyDescent="0.2">
      <c r="A68" s="9">
        <v>66</v>
      </c>
      <c r="B68" s="8" t="str">
        <f>'2025_Pea_Fill_Sheet'!B70</f>
        <v>NDP250092Y</v>
      </c>
      <c r="C68" s="8">
        <f>IF($C$1="Per Trial (g)",(ROUNDUP(('2025_Pea_Totals'!$O$8*$P$8*('2025_Pea_Fill_Sheet'!$D70/$H68)*$M$4),0)),(ROUNDUP(('2025_Pea_Totals'!$O$8*$P$8*('2025_Pea_Fill_Sheet'!$D70/$H68)*$M$4),0))/$P$8)</f>
        <v>134</v>
      </c>
      <c r="D68" s="8">
        <f>IF($C$1="Per Trial (g)",(ROUNDUP(('2025_Pea_Totals'!$O$9*$P$9*('2025_Pea_Fill_Sheet'!$D70/$H68)*$M$4),0)),(ROUNDUP(('2025_Pea_Totals'!$O$9*$P$9*('2025_Pea_Fill_Sheet'!$D70/$H68)*$M$4),0))/$P$9)</f>
        <v>134</v>
      </c>
      <c r="E68" s="8">
        <f>IF($C$1="Per Trial (g)",(ROUNDUP(('2025_Pea_Totals'!$O$10*$P$10*('2025_Pea_Fill_Sheet'!$D70/$H$3)*$M$4),0)),(ROUNDUP(('2025_Pea_Totals'!$O$10*$P$10*('2025_Pea_Fill_Sheet'!$D70/$H$3)*$M$4),0))/$P$10)</f>
        <v>134</v>
      </c>
      <c r="F68" s="8">
        <f>IF($C$1="Per Trial (g)",(ROUNDUP(('2025_Pea_Totals'!$O$11*$P$11*('2025_Pea_Fill_Sheet'!$D70/$H68)*$M$4),0)),(ROUNDUP(('2025_Pea_Totals'!$O$11*$P$11*('2025_Pea_Fill_Sheet'!$D70/$H68)*$M$4),0))/$P$11)</f>
        <v>134</v>
      </c>
      <c r="G68" s="8">
        <f>IF($C$1="Per Trial (g)",(ROUNDUP(('2025_Pea_Totals'!$O$12*$P$12*('2025_Pea_Fill_Sheet'!$D70/$H68)*$M$4),0)),(ROUNDUP(('2025_Pea_Totals'!$O$12*$P$12*('2025_Pea_Fill_Sheet'!$D70/$H68)*$M$4),0))/$P$12)</f>
        <v>134</v>
      </c>
      <c r="H68" s="41">
        <v>100</v>
      </c>
      <c r="I68" s="30">
        <f t="shared" si="2"/>
        <v>670</v>
      </c>
      <c r="J68" s="30">
        <f>'2025_Pea_Fill_Sheet'!G70/'2025_Pea_Totals'!C68</f>
        <v>8.5</v>
      </c>
    </row>
    <row r="69" spans="1:10" x14ac:dyDescent="0.2">
      <c r="A69" s="9">
        <v>67</v>
      </c>
      <c r="B69" s="8" t="str">
        <f>'2025_Pea_Fill_Sheet'!B71</f>
        <v>NDP250093Y</v>
      </c>
      <c r="C69" s="8">
        <f>IF($C$1="Per Trial (g)",(ROUNDUP(('2025_Pea_Totals'!$O$8*$P$8*('2025_Pea_Fill_Sheet'!$D71/$H69)*$M$4),0)),(ROUNDUP(('2025_Pea_Totals'!$O$8*$P$8*('2025_Pea_Fill_Sheet'!$D71/$H69)*$M$4),0))/$P$8)</f>
        <v>105</v>
      </c>
      <c r="D69" s="8">
        <f>IF($C$1="Per Trial (g)",(ROUNDUP(('2025_Pea_Totals'!$O$9*$P$9*('2025_Pea_Fill_Sheet'!$D71/$H69)*$M$4),0)),(ROUNDUP(('2025_Pea_Totals'!$O$9*$P$9*('2025_Pea_Fill_Sheet'!$D71/$H69)*$M$4),0))/$P$9)</f>
        <v>105</v>
      </c>
      <c r="E69" s="8">
        <f>IF($C$1="Per Trial (g)",(ROUNDUP(('2025_Pea_Totals'!$O$10*$P$10*('2025_Pea_Fill_Sheet'!$D71/$H$3)*$M$4),0)),(ROUNDUP(('2025_Pea_Totals'!$O$10*$P$10*('2025_Pea_Fill_Sheet'!$D71/$H$3)*$M$4),0))/$P$10)</f>
        <v>105</v>
      </c>
      <c r="F69" s="8">
        <f>IF($C$1="Per Trial (g)",(ROUNDUP(('2025_Pea_Totals'!$O$11*$P$11*('2025_Pea_Fill_Sheet'!$D71/$H69)*$M$4),0)),(ROUNDUP(('2025_Pea_Totals'!$O$11*$P$11*('2025_Pea_Fill_Sheet'!$D71/$H69)*$M$4),0))/$P$11)</f>
        <v>105</v>
      </c>
      <c r="G69" s="8">
        <f>IF($C$1="Per Trial (g)",(ROUNDUP(('2025_Pea_Totals'!$O$12*$P$12*('2025_Pea_Fill_Sheet'!$D71/$H69)*$M$4),0)),(ROUNDUP(('2025_Pea_Totals'!$O$12*$P$12*('2025_Pea_Fill_Sheet'!$D71/$H69)*$M$4),0))/$P$12)</f>
        <v>105</v>
      </c>
      <c r="H69" s="41">
        <v>100</v>
      </c>
      <c r="I69" s="30">
        <f t="shared" si="2"/>
        <v>525</v>
      </c>
      <c r="J69" s="30">
        <f>'2025_Pea_Fill_Sheet'!G71/'2025_Pea_Totals'!C69</f>
        <v>8.7942857142857136</v>
      </c>
    </row>
    <row r="70" spans="1:10" x14ac:dyDescent="0.2">
      <c r="A70" s="9">
        <v>68</v>
      </c>
      <c r="B70" s="8" t="str">
        <f>'2025_Pea_Fill_Sheet'!B72</f>
        <v>NDP250094Y</v>
      </c>
      <c r="C70" s="8">
        <f>IF($C$1="Per Trial (g)",(ROUNDUP(('2025_Pea_Totals'!$O$8*$P$8*('2025_Pea_Fill_Sheet'!$D72/$H70)*$M$4),0)),(ROUNDUP(('2025_Pea_Totals'!$O$8*$P$8*('2025_Pea_Fill_Sheet'!$D72/$H70)*$M$4),0))/$P$8)</f>
        <v>100</v>
      </c>
      <c r="D70" s="8">
        <f>IF($C$1="Per Trial (g)",(ROUNDUP(('2025_Pea_Totals'!$O$9*$P$9*('2025_Pea_Fill_Sheet'!$D72/$H70)*$M$4),0)),(ROUNDUP(('2025_Pea_Totals'!$O$9*$P$9*('2025_Pea_Fill_Sheet'!$D72/$H70)*$M$4),0))/$P$9)</f>
        <v>100</v>
      </c>
      <c r="E70" s="8">
        <f>IF($C$1="Per Trial (g)",(ROUNDUP(('2025_Pea_Totals'!$O$10*$P$10*('2025_Pea_Fill_Sheet'!$D72/$H$3)*$M$4),0)),(ROUNDUP(('2025_Pea_Totals'!$O$10*$P$10*('2025_Pea_Fill_Sheet'!$D72/$H$3)*$M$4),0))/$P$10)</f>
        <v>100</v>
      </c>
      <c r="F70" s="8">
        <f>IF($C$1="Per Trial (g)",(ROUNDUP(('2025_Pea_Totals'!$O$11*$P$11*('2025_Pea_Fill_Sheet'!$D72/$H70)*$M$4),0)),(ROUNDUP(('2025_Pea_Totals'!$O$11*$P$11*('2025_Pea_Fill_Sheet'!$D72/$H70)*$M$4),0))/$P$11)</f>
        <v>100</v>
      </c>
      <c r="G70" s="8">
        <f>IF($C$1="Per Trial (g)",(ROUNDUP(('2025_Pea_Totals'!$O$12*$P$12*('2025_Pea_Fill_Sheet'!$D72/$H70)*$M$4),0)),(ROUNDUP(('2025_Pea_Totals'!$O$12*$P$12*('2025_Pea_Fill_Sheet'!$D72/$H70)*$M$4),0))/$P$12)</f>
        <v>100</v>
      </c>
      <c r="H70" s="41">
        <v>100</v>
      </c>
      <c r="I70" s="30">
        <f t="shared" si="2"/>
        <v>500</v>
      </c>
      <c r="J70" s="30">
        <f>'2025_Pea_Fill_Sheet'!G72/'2025_Pea_Totals'!C70</f>
        <v>5.2850000000000001</v>
      </c>
    </row>
    <row r="71" spans="1:10" x14ac:dyDescent="0.2">
      <c r="A71" s="9">
        <v>69</v>
      </c>
      <c r="B71" s="8" t="str">
        <f>'2025_Pea_Fill_Sheet'!B73</f>
        <v>NDP250095Y</v>
      </c>
      <c r="C71" s="8">
        <f>IF($C$1="Per Trial (g)",(ROUNDUP(('2025_Pea_Totals'!$O$8*$P$8*('2025_Pea_Fill_Sheet'!$D73/$H71)*$M$4),0)),(ROUNDUP(('2025_Pea_Totals'!$O$8*$P$8*('2025_Pea_Fill_Sheet'!$D73/$H71)*$M$4),0))/$P$8)</f>
        <v>104</v>
      </c>
      <c r="D71" s="8">
        <f>IF($C$1="Per Trial (g)",(ROUNDUP(('2025_Pea_Totals'!$O$9*$P$9*('2025_Pea_Fill_Sheet'!$D73/$H71)*$M$4),0)),(ROUNDUP(('2025_Pea_Totals'!$O$9*$P$9*('2025_Pea_Fill_Sheet'!$D73/$H71)*$M$4),0))/$P$9)</f>
        <v>104</v>
      </c>
      <c r="E71" s="8">
        <f>IF($C$1="Per Trial (g)",(ROUNDUP(('2025_Pea_Totals'!$O$10*$P$10*('2025_Pea_Fill_Sheet'!$D73/$H$3)*$M$4),0)),(ROUNDUP(('2025_Pea_Totals'!$O$10*$P$10*('2025_Pea_Fill_Sheet'!$D73/$H$3)*$M$4),0))/$P$10)</f>
        <v>104</v>
      </c>
      <c r="F71" s="8">
        <f>IF($C$1="Per Trial (g)",(ROUNDUP(('2025_Pea_Totals'!$O$11*$P$11*('2025_Pea_Fill_Sheet'!$D73/$H71)*$M$4),0)),(ROUNDUP(('2025_Pea_Totals'!$O$11*$P$11*('2025_Pea_Fill_Sheet'!$D73/$H71)*$M$4),0))/$P$11)</f>
        <v>104</v>
      </c>
      <c r="G71" s="8">
        <f>IF($C$1="Per Trial (g)",(ROUNDUP(('2025_Pea_Totals'!$O$12*$P$12*('2025_Pea_Fill_Sheet'!$D73/$H71)*$M$4),0)),(ROUNDUP(('2025_Pea_Totals'!$O$12*$P$12*('2025_Pea_Fill_Sheet'!$D73/$H71)*$M$4),0))/$P$12)</f>
        <v>104</v>
      </c>
      <c r="H71" s="41">
        <v>100</v>
      </c>
      <c r="I71" s="30">
        <f t="shared" si="2"/>
        <v>520</v>
      </c>
      <c r="J71" s="30">
        <f>'2025_Pea_Fill_Sheet'!G73/'2025_Pea_Totals'!C71</f>
        <v>8.220192307692308</v>
      </c>
    </row>
    <row r="72" spans="1:10" x14ac:dyDescent="0.2">
      <c r="A72" s="9">
        <v>70</v>
      </c>
      <c r="B72" s="8" t="str">
        <f>'2025_Pea_Fill_Sheet'!B74</f>
        <v>NDP250096Y</v>
      </c>
      <c r="C72" s="8">
        <f>IF($C$1="Per Trial (g)",(ROUNDUP(('2025_Pea_Totals'!$O$8*$P$8*('2025_Pea_Fill_Sheet'!$D74/$H72)*$M$4),0)),(ROUNDUP(('2025_Pea_Totals'!$O$8*$P$8*('2025_Pea_Fill_Sheet'!$D74/$H72)*$M$4),0))/$P$8)</f>
        <v>104</v>
      </c>
      <c r="D72" s="8">
        <f>IF($C$1="Per Trial (g)",(ROUNDUP(('2025_Pea_Totals'!$O$9*$P$9*('2025_Pea_Fill_Sheet'!$D74/$H72)*$M$4),0)),(ROUNDUP(('2025_Pea_Totals'!$O$9*$P$9*('2025_Pea_Fill_Sheet'!$D74/$H72)*$M$4),0))/$P$9)</f>
        <v>104</v>
      </c>
      <c r="E72" s="8">
        <f>IF($C$1="Per Trial (g)",(ROUNDUP(('2025_Pea_Totals'!$O$10*$P$10*('2025_Pea_Fill_Sheet'!$D74/$H$3)*$M$4),0)),(ROUNDUP(('2025_Pea_Totals'!$O$10*$P$10*('2025_Pea_Fill_Sheet'!$D74/$H$3)*$M$4),0))/$P$10)</f>
        <v>104</v>
      </c>
      <c r="F72" s="8">
        <f>IF($C$1="Per Trial (g)",(ROUNDUP(('2025_Pea_Totals'!$O$11*$P$11*('2025_Pea_Fill_Sheet'!$D74/$H72)*$M$4),0)),(ROUNDUP(('2025_Pea_Totals'!$O$11*$P$11*('2025_Pea_Fill_Sheet'!$D74/$H72)*$M$4),0))/$P$11)</f>
        <v>104</v>
      </c>
      <c r="G72" s="8">
        <f>IF($C$1="Per Trial (g)",(ROUNDUP(('2025_Pea_Totals'!$O$12*$P$12*('2025_Pea_Fill_Sheet'!$D74/$H72)*$M$4),0)),(ROUNDUP(('2025_Pea_Totals'!$O$12*$P$12*('2025_Pea_Fill_Sheet'!$D74/$H72)*$M$4),0))/$P$12)</f>
        <v>104</v>
      </c>
      <c r="H72" s="41">
        <v>100</v>
      </c>
      <c r="I72" s="30">
        <f t="shared" si="2"/>
        <v>520</v>
      </c>
      <c r="J72" s="30">
        <f>'2025_Pea_Fill_Sheet'!G74/'2025_Pea_Totals'!C72</f>
        <v>8.3086538461538471</v>
      </c>
    </row>
    <row r="73" spans="1:10" x14ac:dyDescent="0.2">
      <c r="A73" s="9">
        <v>71</v>
      </c>
      <c r="B73" s="8" t="str">
        <f>'2025_Pea_Fill_Sheet'!B75</f>
        <v>NDP250097Y</v>
      </c>
      <c r="C73" s="8">
        <f>IF($C$1="Per Trial (g)",(ROUNDUP(('2025_Pea_Totals'!$O$8*$P$8*('2025_Pea_Fill_Sheet'!$D75/$H73)*$M$4),0)),(ROUNDUP(('2025_Pea_Totals'!$O$8*$P$8*('2025_Pea_Fill_Sheet'!$D75/$H73)*$M$4),0))/$P$8)</f>
        <v>124</v>
      </c>
      <c r="D73" s="8">
        <f>IF($C$1="Per Trial (g)",(ROUNDUP(('2025_Pea_Totals'!$O$9*$P$9*('2025_Pea_Fill_Sheet'!$D75/$H73)*$M$4),0)),(ROUNDUP(('2025_Pea_Totals'!$O$9*$P$9*('2025_Pea_Fill_Sheet'!$D75/$H73)*$M$4),0))/$P$9)</f>
        <v>124</v>
      </c>
      <c r="E73" s="8">
        <f>IF($C$1="Per Trial (g)",(ROUNDUP(('2025_Pea_Totals'!$O$10*$P$10*('2025_Pea_Fill_Sheet'!$D75/$H$3)*$M$4),0)),(ROUNDUP(('2025_Pea_Totals'!$O$10*$P$10*('2025_Pea_Fill_Sheet'!$D75/$H$3)*$M$4),0))/$P$10)</f>
        <v>124</v>
      </c>
      <c r="F73" s="8">
        <f>IF($C$1="Per Trial (g)",(ROUNDUP(('2025_Pea_Totals'!$O$11*$P$11*('2025_Pea_Fill_Sheet'!$D75/$H73)*$M$4),0)),(ROUNDUP(('2025_Pea_Totals'!$O$11*$P$11*('2025_Pea_Fill_Sheet'!$D75/$H73)*$M$4),0))/$P$11)</f>
        <v>124</v>
      </c>
      <c r="G73" s="8">
        <f>IF($C$1="Per Trial (g)",(ROUNDUP(('2025_Pea_Totals'!$O$12*$P$12*('2025_Pea_Fill_Sheet'!$D75/$H73)*$M$4),0)),(ROUNDUP(('2025_Pea_Totals'!$O$12*$P$12*('2025_Pea_Fill_Sheet'!$D75/$H73)*$M$4),0))/$P$12)</f>
        <v>124</v>
      </c>
      <c r="H73" s="41">
        <v>100</v>
      </c>
      <c r="I73" s="30">
        <f t="shared" si="2"/>
        <v>620</v>
      </c>
      <c r="J73" s="30">
        <f>'2025_Pea_Fill_Sheet'!G75/'2025_Pea_Totals'!C73</f>
        <v>10.595967741935485</v>
      </c>
    </row>
    <row r="74" spans="1:10" x14ac:dyDescent="0.2">
      <c r="A74" s="9">
        <v>72</v>
      </c>
      <c r="B74" s="8" t="str">
        <f>'2025_Pea_Fill_Sheet'!B76</f>
        <v>NDP250098Y</v>
      </c>
      <c r="C74" s="8">
        <f>IF($C$1="Per Trial (g)",(ROUNDUP(('2025_Pea_Totals'!$O$8*$P$8*('2025_Pea_Fill_Sheet'!$D76/$H74)*$M$4),0)),(ROUNDUP(('2025_Pea_Totals'!$O$8*$P$8*('2025_Pea_Fill_Sheet'!$D76/$H74)*$M$4),0))/$P$8)</f>
        <v>136</v>
      </c>
      <c r="D74" s="8">
        <f>IF($C$1="Per Trial (g)",(ROUNDUP(('2025_Pea_Totals'!$O$9*$P$9*('2025_Pea_Fill_Sheet'!$D76/$H74)*$M$4),0)),(ROUNDUP(('2025_Pea_Totals'!$O$9*$P$9*('2025_Pea_Fill_Sheet'!$D76/$H74)*$M$4),0))/$P$9)</f>
        <v>136</v>
      </c>
      <c r="E74" s="8">
        <f>IF($C$1="Per Trial (g)",(ROUNDUP(('2025_Pea_Totals'!$O$10*$P$10*('2025_Pea_Fill_Sheet'!$D76/$H$3)*$M$4),0)),(ROUNDUP(('2025_Pea_Totals'!$O$10*$P$10*('2025_Pea_Fill_Sheet'!$D76/$H$3)*$M$4),0))/$P$10)</f>
        <v>136</v>
      </c>
      <c r="F74" s="8">
        <f>IF($C$1="Per Trial (g)",(ROUNDUP(('2025_Pea_Totals'!$O$11*$P$11*('2025_Pea_Fill_Sheet'!$D76/$H74)*$M$4),0)),(ROUNDUP(('2025_Pea_Totals'!$O$11*$P$11*('2025_Pea_Fill_Sheet'!$D76/$H74)*$M$4),0))/$P$11)</f>
        <v>136</v>
      </c>
      <c r="G74" s="8">
        <f>IF($C$1="Per Trial (g)",(ROUNDUP(('2025_Pea_Totals'!$O$12*$P$12*('2025_Pea_Fill_Sheet'!$D76/$H74)*$M$4),0)),(ROUNDUP(('2025_Pea_Totals'!$O$12*$P$12*('2025_Pea_Fill_Sheet'!$D76/$H74)*$M$4),0))/$P$12)</f>
        <v>136</v>
      </c>
      <c r="H74" s="41">
        <v>100</v>
      </c>
      <c r="I74" s="30">
        <f t="shared" si="2"/>
        <v>680</v>
      </c>
      <c r="J74" s="30">
        <f>'2025_Pea_Fill_Sheet'!G76/'2025_Pea_Totals'!C74</f>
        <v>5.1838235294117645</v>
      </c>
    </row>
    <row r="75" spans="1:10" x14ac:dyDescent="0.2">
      <c r="A75" s="9">
        <v>73</v>
      </c>
      <c r="B75" s="8" t="str">
        <f>'2025_Pea_Fill_Sheet'!B77</f>
        <v>NDP250099Y</v>
      </c>
      <c r="C75" s="8">
        <f>IF($C$1="Per Trial (g)",(ROUNDUP(('2025_Pea_Totals'!$O$8*$P$8*('2025_Pea_Fill_Sheet'!$D77/$H75)*$M$4),0)),(ROUNDUP(('2025_Pea_Totals'!$O$8*$P$8*('2025_Pea_Fill_Sheet'!$D77/$H75)*$M$4),0))/$P$8)</f>
        <v>112</v>
      </c>
      <c r="D75" s="8">
        <f>IF($C$1="Per Trial (g)",(ROUNDUP(('2025_Pea_Totals'!$O$9*$P$9*('2025_Pea_Fill_Sheet'!$D77/$H75)*$M$4),0)),(ROUNDUP(('2025_Pea_Totals'!$O$9*$P$9*('2025_Pea_Fill_Sheet'!$D77/$H75)*$M$4),0))/$P$9)</f>
        <v>112</v>
      </c>
      <c r="E75" s="8">
        <f>IF($C$1="Per Trial (g)",(ROUNDUP(('2025_Pea_Totals'!$O$10*$P$10*('2025_Pea_Fill_Sheet'!$D77/$H$3)*$M$4),0)),(ROUNDUP(('2025_Pea_Totals'!$O$10*$P$10*('2025_Pea_Fill_Sheet'!$D77/$H$3)*$M$4),0))/$P$10)</f>
        <v>112</v>
      </c>
      <c r="F75" s="8">
        <f>IF($C$1="Per Trial (g)",(ROUNDUP(('2025_Pea_Totals'!$O$11*$P$11*('2025_Pea_Fill_Sheet'!$D77/$H75)*$M$4),0)),(ROUNDUP(('2025_Pea_Totals'!$O$11*$P$11*('2025_Pea_Fill_Sheet'!$D77/$H75)*$M$4),0))/$P$11)</f>
        <v>112</v>
      </c>
      <c r="G75" s="8">
        <f>IF($C$1="Per Trial (g)",(ROUNDUP(('2025_Pea_Totals'!$O$12*$P$12*('2025_Pea_Fill_Sheet'!$D77/$H75)*$M$4),0)),(ROUNDUP(('2025_Pea_Totals'!$O$12*$P$12*('2025_Pea_Fill_Sheet'!$D77/$H75)*$M$4),0))/$P$12)</f>
        <v>112</v>
      </c>
      <c r="H75" s="41">
        <v>100</v>
      </c>
      <c r="I75" s="30">
        <f t="shared" si="2"/>
        <v>560</v>
      </c>
      <c r="J75" s="30">
        <f>'2025_Pea_Fill_Sheet'!G77/'2025_Pea_Totals'!C75</f>
        <v>7.4294642857142863</v>
      </c>
    </row>
    <row r="76" spans="1:10" x14ac:dyDescent="0.2">
      <c r="A76" s="9">
        <v>74</v>
      </c>
      <c r="B76" s="8" t="str">
        <f>'2025_Pea_Fill_Sheet'!B78</f>
        <v>NDP250100Y</v>
      </c>
      <c r="C76" s="8">
        <f>IF($C$1="Per Trial (g)",(ROUNDUP(('2025_Pea_Totals'!$O$8*$P$8*('2025_Pea_Fill_Sheet'!$D78/$H76)*$M$4),0)),(ROUNDUP(('2025_Pea_Totals'!$O$8*$P$8*('2025_Pea_Fill_Sheet'!$D78/$H76)*$M$4),0))/$P$8)</f>
        <v>122</v>
      </c>
      <c r="D76" s="8">
        <f>IF($C$1="Per Trial (g)",(ROUNDUP(('2025_Pea_Totals'!$O$9*$P$9*('2025_Pea_Fill_Sheet'!$D78/$H76)*$M$4),0)),(ROUNDUP(('2025_Pea_Totals'!$O$9*$P$9*('2025_Pea_Fill_Sheet'!$D78/$H76)*$M$4),0))/$P$9)</f>
        <v>122</v>
      </c>
      <c r="E76" s="8">
        <f>IF($C$1="Per Trial (g)",(ROUNDUP(('2025_Pea_Totals'!$O$10*$P$10*('2025_Pea_Fill_Sheet'!$D78/$H$3)*$M$4),0)),(ROUNDUP(('2025_Pea_Totals'!$O$10*$P$10*('2025_Pea_Fill_Sheet'!$D78/$H$3)*$M$4),0))/$P$10)</f>
        <v>116</v>
      </c>
      <c r="F76" s="8">
        <f>IF($C$1="Per Trial (g)",(ROUNDUP(('2025_Pea_Totals'!$O$11*$P$11*('2025_Pea_Fill_Sheet'!$D78/$H76)*$M$4),0)),(ROUNDUP(('2025_Pea_Totals'!$O$11*$P$11*('2025_Pea_Fill_Sheet'!$D78/$H76)*$M$4),0))/$P$11)</f>
        <v>122</v>
      </c>
      <c r="G76" s="8">
        <f>IF($C$1="Per Trial (g)",(ROUNDUP(('2025_Pea_Totals'!$O$12*$P$12*('2025_Pea_Fill_Sheet'!$D78/$H76)*$M$4),0)),(ROUNDUP(('2025_Pea_Totals'!$O$12*$P$12*('2025_Pea_Fill_Sheet'!$D78/$H76)*$M$4),0))/$P$12)</f>
        <v>122</v>
      </c>
      <c r="H76" s="41">
        <v>95</v>
      </c>
      <c r="I76" s="30">
        <f t="shared" si="2"/>
        <v>604</v>
      </c>
      <c r="J76" s="30">
        <f>'2025_Pea_Fill_Sheet'!G78/'2025_Pea_Totals'!C76</f>
        <v>6.691803278688524</v>
      </c>
    </row>
    <row r="77" spans="1:10" x14ac:dyDescent="0.2">
      <c r="A77" s="9">
        <v>75</v>
      </c>
      <c r="B77" s="8" t="str">
        <f>'2025_Pea_Fill_Sheet'!B79</f>
        <v>NDP250101Y</v>
      </c>
      <c r="C77" s="8">
        <f>IF($C$1="Per Trial (g)",(ROUNDUP(('2025_Pea_Totals'!$O$8*$P$8*('2025_Pea_Fill_Sheet'!$D79/$H77)*$M$4),0)),(ROUNDUP(('2025_Pea_Totals'!$O$8*$P$8*('2025_Pea_Fill_Sheet'!$D79/$H77)*$M$4),0))/$P$8)</f>
        <v>121</v>
      </c>
      <c r="D77" s="8">
        <f>IF($C$1="Per Trial (g)",(ROUNDUP(('2025_Pea_Totals'!$O$9*$P$9*('2025_Pea_Fill_Sheet'!$D79/$H77)*$M$4),0)),(ROUNDUP(('2025_Pea_Totals'!$O$9*$P$9*('2025_Pea_Fill_Sheet'!$D79/$H77)*$M$4),0))/$P$9)</f>
        <v>121</v>
      </c>
      <c r="E77" s="8">
        <f>IF($C$1="Per Trial (g)",(ROUNDUP(('2025_Pea_Totals'!$O$10*$P$10*('2025_Pea_Fill_Sheet'!$D79/$H$3)*$M$4),0)),(ROUNDUP(('2025_Pea_Totals'!$O$10*$P$10*('2025_Pea_Fill_Sheet'!$D79/$H$3)*$M$4),0))/$P$10)</f>
        <v>121</v>
      </c>
      <c r="F77" s="8">
        <f>IF($C$1="Per Trial (g)",(ROUNDUP(('2025_Pea_Totals'!$O$11*$P$11*('2025_Pea_Fill_Sheet'!$D79/$H77)*$M$4),0)),(ROUNDUP(('2025_Pea_Totals'!$O$11*$P$11*('2025_Pea_Fill_Sheet'!$D79/$H77)*$M$4),0))/$P$11)</f>
        <v>121</v>
      </c>
      <c r="G77" s="8">
        <f>IF($C$1="Per Trial (g)",(ROUNDUP(('2025_Pea_Totals'!$O$12*$P$12*('2025_Pea_Fill_Sheet'!$D79/$H77)*$M$4),0)),(ROUNDUP(('2025_Pea_Totals'!$O$12*$P$12*('2025_Pea_Fill_Sheet'!$D79/$H77)*$M$4),0))/$P$12)</f>
        <v>121</v>
      </c>
      <c r="H77" s="41">
        <v>100</v>
      </c>
      <c r="I77" s="30">
        <f t="shared" si="2"/>
        <v>605</v>
      </c>
      <c r="J77" s="30">
        <f>'2025_Pea_Fill_Sheet'!G79/'2025_Pea_Totals'!C77</f>
        <v>7.7537190082644631</v>
      </c>
    </row>
    <row r="78" spans="1:10" x14ac:dyDescent="0.2">
      <c r="A78" s="9">
        <v>76</v>
      </c>
      <c r="B78" s="8" t="str">
        <f>'2025_Pea_Fill_Sheet'!B80</f>
        <v>NDP250102Y</v>
      </c>
      <c r="C78" s="8">
        <f>IF($C$1="Per Trial (g)",(ROUNDUP(('2025_Pea_Totals'!$O$8*$P$8*('2025_Pea_Fill_Sheet'!$D80/$H78)*$M$4),0)),(ROUNDUP(('2025_Pea_Totals'!$O$8*$P$8*('2025_Pea_Fill_Sheet'!$D80/$H78)*$M$4),0))/$P$8)</f>
        <v>146</v>
      </c>
      <c r="D78" s="8">
        <f>IF($C$1="Per Trial (g)",(ROUNDUP(('2025_Pea_Totals'!$O$9*$P$9*('2025_Pea_Fill_Sheet'!$D80/$H78)*$M$4),0)),(ROUNDUP(('2025_Pea_Totals'!$O$9*$P$9*('2025_Pea_Fill_Sheet'!$D80/$H78)*$M$4),0))/$P$9)</f>
        <v>146</v>
      </c>
      <c r="E78" s="8">
        <f>IF($C$1="Per Trial (g)",(ROUNDUP(('2025_Pea_Totals'!$O$10*$P$10*('2025_Pea_Fill_Sheet'!$D80/$H$3)*$M$4),0)),(ROUNDUP(('2025_Pea_Totals'!$O$10*$P$10*('2025_Pea_Fill_Sheet'!$D80/$H$3)*$M$4),0))/$P$10)</f>
        <v>146</v>
      </c>
      <c r="F78" s="8">
        <f>IF($C$1="Per Trial (g)",(ROUNDUP(('2025_Pea_Totals'!$O$11*$P$11*('2025_Pea_Fill_Sheet'!$D80/$H78)*$M$4),0)),(ROUNDUP(('2025_Pea_Totals'!$O$11*$P$11*('2025_Pea_Fill_Sheet'!$D80/$H78)*$M$4),0))/$P$11)</f>
        <v>146</v>
      </c>
      <c r="G78" s="8">
        <f>IF($C$1="Per Trial (g)",(ROUNDUP(('2025_Pea_Totals'!$O$12*$P$12*('2025_Pea_Fill_Sheet'!$D80/$H78)*$M$4),0)),(ROUNDUP(('2025_Pea_Totals'!$O$12*$P$12*('2025_Pea_Fill_Sheet'!$D80/$H78)*$M$4),0))/$P$12)</f>
        <v>146</v>
      </c>
      <c r="H78" s="41">
        <v>100</v>
      </c>
      <c r="I78" s="30">
        <f t="shared" si="2"/>
        <v>730</v>
      </c>
      <c r="J78" s="30">
        <f>'2025_Pea_Fill_Sheet'!G80/'2025_Pea_Totals'!C78</f>
        <v>6.1417808219178083</v>
      </c>
    </row>
    <row r="79" spans="1:10" x14ac:dyDescent="0.2">
      <c r="A79" s="9">
        <v>77</v>
      </c>
      <c r="B79" s="8" t="str">
        <f>'2025_Pea_Fill_Sheet'!B81</f>
        <v>NDP250103G</v>
      </c>
      <c r="C79" s="8">
        <f>IF($C$1="Per Trial (g)",(ROUNDUP(('2025_Pea_Totals'!$O$8*$P$8*('2025_Pea_Fill_Sheet'!$D81/$H79)*$M$4),0)),(ROUNDUP(('2025_Pea_Totals'!$O$8*$P$8*('2025_Pea_Fill_Sheet'!$D81/$H79)*$M$4),0))/$P$8)</f>
        <v>84</v>
      </c>
      <c r="D79" s="8">
        <f>IF($C$1="Per Trial (g)",(ROUNDUP(('2025_Pea_Totals'!$O$9*$P$9*('2025_Pea_Fill_Sheet'!$D81/$H79)*$M$4),0)),(ROUNDUP(('2025_Pea_Totals'!$O$9*$P$9*('2025_Pea_Fill_Sheet'!$D81/$H79)*$M$4),0))/$P$9)</f>
        <v>84</v>
      </c>
      <c r="E79" s="8">
        <f>IF($C$1="Per Trial (g)",(ROUNDUP(('2025_Pea_Totals'!$O$10*$P$10*('2025_Pea_Fill_Sheet'!$D81/$H$3)*$M$4),0)),(ROUNDUP(('2025_Pea_Totals'!$O$10*$P$10*('2025_Pea_Fill_Sheet'!$D81/$H$3)*$M$4),0))/$P$10)</f>
        <v>84</v>
      </c>
      <c r="F79" s="8">
        <f>IF($C$1="Per Trial (g)",(ROUNDUP(('2025_Pea_Totals'!$O$11*$P$11*('2025_Pea_Fill_Sheet'!$D81/$H79)*$M$4),0)),(ROUNDUP(('2025_Pea_Totals'!$O$11*$P$11*('2025_Pea_Fill_Sheet'!$D81/$H79)*$M$4),0))/$P$11)</f>
        <v>84</v>
      </c>
      <c r="G79" s="8">
        <f>IF($C$1="Per Trial (g)",(ROUNDUP(('2025_Pea_Totals'!$O$12*$P$12*('2025_Pea_Fill_Sheet'!$D81/$H79)*$M$4),0)),(ROUNDUP(('2025_Pea_Totals'!$O$12*$P$12*('2025_Pea_Fill_Sheet'!$D81/$H79)*$M$4),0))/$P$12)</f>
        <v>84</v>
      </c>
      <c r="H79" s="41">
        <v>100</v>
      </c>
      <c r="I79" s="30">
        <f t="shared" si="2"/>
        <v>420</v>
      </c>
      <c r="J79" s="30">
        <f>'2025_Pea_Fill_Sheet'!G81/'2025_Pea_Totals'!C79</f>
        <v>9.5309523809523817</v>
      </c>
    </row>
    <row r="80" spans="1:10" x14ac:dyDescent="0.2">
      <c r="A80" s="9">
        <v>78</v>
      </c>
      <c r="B80" s="8" t="str">
        <f>'2025_Pea_Fill_Sheet'!B82</f>
        <v>NDP250104G</v>
      </c>
      <c r="C80" s="8">
        <f>IF($C$1="Per Trial (g)",(ROUNDUP(('2025_Pea_Totals'!$O$8*$P$8*('2025_Pea_Fill_Sheet'!$D82/$H80)*$M$4),0)),(ROUNDUP(('2025_Pea_Totals'!$O$8*$P$8*('2025_Pea_Fill_Sheet'!$D82/$H80)*$M$4),0))/$P$8)</f>
        <v>101</v>
      </c>
      <c r="D80" s="8">
        <f>IF($C$1="Per Trial (g)",(ROUNDUP(('2025_Pea_Totals'!$O$9*$P$9*('2025_Pea_Fill_Sheet'!$D82/$H80)*$M$4),0)),(ROUNDUP(('2025_Pea_Totals'!$O$9*$P$9*('2025_Pea_Fill_Sheet'!$D82/$H80)*$M$4),0))/$P$9)</f>
        <v>101</v>
      </c>
      <c r="E80" s="8">
        <f>IF($C$1="Per Trial (g)",(ROUNDUP(('2025_Pea_Totals'!$O$10*$P$10*('2025_Pea_Fill_Sheet'!$D82/$H$3)*$M$4),0)),(ROUNDUP(('2025_Pea_Totals'!$O$10*$P$10*('2025_Pea_Fill_Sheet'!$D82/$H$3)*$M$4),0))/$P$10)</f>
        <v>101</v>
      </c>
      <c r="F80" s="8">
        <f>IF($C$1="Per Trial (g)",(ROUNDUP(('2025_Pea_Totals'!$O$11*$P$11*('2025_Pea_Fill_Sheet'!$D82/$H80)*$M$4),0)),(ROUNDUP(('2025_Pea_Totals'!$O$11*$P$11*('2025_Pea_Fill_Sheet'!$D82/$H80)*$M$4),0))/$P$11)</f>
        <v>101</v>
      </c>
      <c r="G80" s="8">
        <f>IF($C$1="Per Trial (g)",(ROUNDUP(('2025_Pea_Totals'!$O$12*$P$12*('2025_Pea_Fill_Sheet'!$D82/$H80)*$M$4),0)),(ROUNDUP(('2025_Pea_Totals'!$O$12*$P$12*('2025_Pea_Fill_Sheet'!$D82/$H80)*$M$4),0))/$P$12)</f>
        <v>101</v>
      </c>
      <c r="H80" s="41">
        <v>100</v>
      </c>
      <c r="I80" s="30">
        <f t="shared" si="2"/>
        <v>505</v>
      </c>
      <c r="J80" s="30">
        <f>'2025_Pea_Fill_Sheet'!G82/'2025_Pea_Totals'!C80</f>
        <v>7.6475247524752472</v>
      </c>
    </row>
    <row r="81" spans="1:10" x14ac:dyDescent="0.2">
      <c r="A81" s="9">
        <v>79</v>
      </c>
      <c r="B81" s="8" t="str">
        <f>'2025_Pea_Fill_Sheet'!B83</f>
        <v>NDP250105G</v>
      </c>
      <c r="C81" s="8">
        <f>IF($C$1="Per Trial (g)",(ROUNDUP(('2025_Pea_Totals'!$O$8*$P$8*('2025_Pea_Fill_Sheet'!$D83/$H81)*$M$4),0)),(ROUNDUP(('2025_Pea_Totals'!$O$8*$P$8*('2025_Pea_Fill_Sheet'!$D83/$H81)*$M$4),0))/$P$8)</f>
        <v>126</v>
      </c>
      <c r="D81" s="8">
        <f>IF($C$1="Per Trial (g)",(ROUNDUP(('2025_Pea_Totals'!$O$9*$P$9*('2025_Pea_Fill_Sheet'!$D83/$H81)*$M$4),0)),(ROUNDUP(('2025_Pea_Totals'!$O$9*$P$9*('2025_Pea_Fill_Sheet'!$D83/$H81)*$M$4),0))/$P$9)</f>
        <v>126</v>
      </c>
      <c r="E81" s="8">
        <f>IF($C$1="Per Trial (g)",(ROUNDUP(('2025_Pea_Totals'!$O$10*$P$10*('2025_Pea_Fill_Sheet'!$D83/$H$3)*$M$4),0)),(ROUNDUP(('2025_Pea_Totals'!$O$10*$P$10*('2025_Pea_Fill_Sheet'!$D83/$H$3)*$M$4),0))/$P$10)</f>
        <v>116</v>
      </c>
      <c r="F81" s="8">
        <f>IF($C$1="Per Trial (g)",(ROUNDUP(('2025_Pea_Totals'!$O$11*$P$11*('2025_Pea_Fill_Sheet'!$D83/$H81)*$M$4),0)),(ROUNDUP(('2025_Pea_Totals'!$O$11*$P$11*('2025_Pea_Fill_Sheet'!$D83/$H81)*$M$4),0))/$P$11)</f>
        <v>126</v>
      </c>
      <c r="G81" s="8">
        <f>IF($C$1="Per Trial (g)",(ROUNDUP(('2025_Pea_Totals'!$O$12*$P$12*('2025_Pea_Fill_Sheet'!$D83/$H81)*$M$4),0)),(ROUNDUP(('2025_Pea_Totals'!$O$12*$P$12*('2025_Pea_Fill_Sheet'!$D83/$H81)*$M$4),0))/$P$12)</f>
        <v>126</v>
      </c>
      <c r="H81" s="41">
        <v>92</v>
      </c>
      <c r="I81" s="30">
        <f t="shared" si="2"/>
        <v>620</v>
      </c>
      <c r="J81" s="30">
        <f>'2025_Pea_Fill_Sheet'!G83/'2025_Pea_Totals'!C81</f>
        <v>7.8500000000000005</v>
      </c>
    </row>
    <row r="82" spans="1:10" x14ac:dyDescent="0.2">
      <c r="A82" s="9">
        <v>80</v>
      </c>
      <c r="B82" s="8" t="str">
        <f>'2025_Pea_Fill_Sheet'!B84</f>
        <v>NDP250106G</v>
      </c>
      <c r="C82" s="8">
        <f>IF($C$1="Per Trial (g)",(ROUNDUP(('2025_Pea_Totals'!$O$8*$P$8*('2025_Pea_Fill_Sheet'!$D84/$H82)*$M$4),0)),(ROUNDUP(('2025_Pea_Totals'!$O$8*$P$8*('2025_Pea_Fill_Sheet'!$D84/$H82)*$M$4),0))/$P$8)</f>
        <v>98</v>
      </c>
      <c r="D82" s="8">
        <f>IF($C$1="Per Trial (g)",(ROUNDUP(('2025_Pea_Totals'!$O$9*$P$9*('2025_Pea_Fill_Sheet'!$D84/$H82)*$M$4),0)),(ROUNDUP(('2025_Pea_Totals'!$O$9*$P$9*('2025_Pea_Fill_Sheet'!$D84/$H82)*$M$4),0))/$P$9)</f>
        <v>98</v>
      </c>
      <c r="E82" s="8">
        <f>IF($C$1="Per Trial (g)",(ROUNDUP(('2025_Pea_Totals'!$O$10*$P$10*('2025_Pea_Fill_Sheet'!$D84/$H$3)*$M$4),0)),(ROUNDUP(('2025_Pea_Totals'!$O$10*$P$10*('2025_Pea_Fill_Sheet'!$D84/$H$3)*$M$4),0))/$P$10)</f>
        <v>98</v>
      </c>
      <c r="F82" s="8">
        <f>IF($C$1="Per Trial (g)",(ROUNDUP(('2025_Pea_Totals'!$O$11*$P$11*('2025_Pea_Fill_Sheet'!$D84/$H82)*$M$4),0)),(ROUNDUP(('2025_Pea_Totals'!$O$11*$P$11*('2025_Pea_Fill_Sheet'!$D84/$H82)*$M$4),0))/$P$11)</f>
        <v>98</v>
      </c>
      <c r="G82" s="8">
        <f>IF($C$1="Per Trial (g)",(ROUNDUP(('2025_Pea_Totals'!$O$12*$P$12*('2025_Pea_Fill_Sheet'!$D84/$H82)*$M$4),0)),(ROUNDUP(('2025_Pea_Totals'!$O$12*$P$12*('2025_Pea_Fill_Sheet'!$D84/$H82)*$M$4),0))/$P$12)</f>
        <v>98</v>
      </c>
      <c r="H82" s="41">
        <v>100</v>
      </c>
      <c r="I82" s="30">
        <f t="shared" si="2"/>
        <v>490</v>
      </c>
      <c r="J82" s="30">
        <f>'2025_Pea_Fill_Sheet'!G84/'2025_Pea_Totals'!C82</f>
        <v>11.311224489795919</v>
      </c>
    </row>
    <row r="83" spans="1:10" x14ac:dyDescent="0.2">
      <c r="A83" s="9">
        <v>81</v>
      </c>
      <c r="B83" s="8" t="str">
        <f>'2025_Pea_Fill_Sheet'!B85</f>
        <v>NDP250107G</v>
      </c>
      <c r="C83" s="8">
        <f>IF($C$1="Per Trial (g)",(ROUNDUP(('2025_Pea_Totals'!$O$8*$P$8*('2025_Pea_Fill_Sheet'!$D85/$H83)*$M$4),0)),(ROUNDUP(('2025_Pea_Totals'!$O$8*$P$8*('2025_Pea_Fill_Sheet'!$D85/$H83)*$M$4),0))/$P$8)</f>
        <v>124</v>
      </c>
      <c r="D83" s="8">
        <f>IF($C$1="Per Trial (g)",(ROUNDUP(('2025_Pea_Totals'!$O$9*$P$9*('2025_Pea_Fill_Sheet'!$D85/$H83)*$M$4),0)),(ROUNDUP(('2025_Pea_Totals'!$O$9*$P$9*('2025_Pea_Fill_Sheet'!$D85/$H83)*$M$4),0))/$P$9)</f>
        <v>124</v>
      </c>
      <c r="E83" s="8">
        <f>IF($C$1="Per Trial (g)",(ROUNDUP(('2025_Pea_Totals'!$O$10*$P$10*('2025_Pea_Fill_Sheet'!$D85/$H$3)*$M$4),0)),(ROUNDUP(('2025_Pea_Totals'!$O$10*$P$10*('2025_Pea_Fill_Sheet'!$D85/$H$3)*$M$4),0))/$P$10)</f>
        <v>124</v>
      </c>
      <c r="F83" s="8">
        <f>IF($C$1="Per Trial (g)",(ROUNDUP(('2025_Pea_Totals'!$O$11*$P$11*('2025_Pea_Fill_Sheet'!$D85/$H83)*$M$4),0)),(ROUNDUP(('2025_Pea_Totals'!$O$11*$P$11*('2025_Pea_Fill_Sheet'!$D85/$H83)*$M$4),0))/$P$11)</f>
        <v>124</v>
      </c>
      <c r="G83" s="8">
        <f>IF($C$1="Per Trial (g)",(ROUNDUP(('2025_Pea_Totals'!$O$12*$P$12*('2025_Pea_Fill_Sheet'!$D85/$H83)*$M$4),0)),(ROUNDUP(('2025_Pea_Totals'!$O$12*$P$12*('2025_Pea_Fill_Sheet'!$D85/$H83)*$M$4),0))/$P$12)</f>
        <v>124</v>
      </c>
      <c r="H83" s="41">
        <v>100</v>
      </c>
      <c r="I83" s="30">
        <f t="shared" si="2"/>
        <v>620</v>
      </c>
      <c r="J83" s="30">
        <f>'2025_Pea_Fill_Sheet'!G85/'2025_Pea_Totals'!C83</f>
        <v>7.15</v>
      </c>
    </row>
    <row r="84" spans="1:10" x14ac:dyDescent="0.2">
      <c r="A84" s="9">
        <v>82</v>
      </c>
      <c r="B84" s="8" t="str">
        <f>'2025_Pea_Fill_Sheet'!B86</f>
        <v>NDP250108G</v>
      </c>
      <c r="C84" s="8">
        <f>IF($C$1="Per Trial (g)",(ROUNDUP(('2025_Pea_Totals'!$O$8*$P$8*('2025_Pea_Fill_Sheet'!$D86/$H84)*$M$4),0)),(ROUNDUP(('2025_Pea_Totals'!$O$8*$P$8*('2025_Pea_Fill_Sheet'!$D86/$H84)*$M$4),0))/$P$8)</f>
        <v>106</v>
      </c>
      <c r="D84" s="8">
        <f>IF($C$1="Per Trial (g)",(ROUNDUP(('2025_Pea_Totals'!$O$9*$P$9*('2025_Pea_Fill_Sheet'!$D86/$H84)*$M$4),0)),(ROUNDUP(('2025_Pea_Totals'!$O$9*$P$9*('2025_Pea_Fill_Sheet'!$D86/$H84)*$M$4),0))/$P$9)</f>
        <v>106</v>
      </c>
      <c r="E84" s="8">
        <f>IF($C$1="Per Trial (g)",(ROUNDUP(('2025_Pea_Totals'!$O$10*$P$10*('2025_Pea_Fill_Sheet'!$D86/$H$3)*$M$4),0)),(ROUNDUP(('2025_Pea_Totals'!$O$10*$P$10*('2025_Pea_Fill_Sheet'!$D86/$H$3)*$M$4),0))/$P$10)</f>
        <v>106</v>
      </c>
      <c r="F84" s="8">
        <f>IF($C$1="Per Trial (g)",(ROUNDUP(('2025_Pea_Totals'!$O$11*$P$11*('2025_Pea_Fill_Sheet'!$D86/$H84)*$M$4),0)),(ROUNDUP(('2025_Pea_Totals'!$O$11*$P$11*('2025_Pea_Fill_Sheet'!$D86/$H84)*$M$4),0))/$P$11)</f>
        <v>106</v>
      </c>
      <c r="G84" s="8">
        <f>IF($C$1="Per Trial (g)",(ROUNDUP(('2025_Pea_Totals'!$O$12*$P$12*('2025_Pea_Fill_Sheet'!$D86/$H84)*$M$4),0)),(ROUNDUP(('2025_Pea_Totals'!$O$12*$P$12*('2025_Pea_Fill_Sheet'!$D86/$H84)*$M$4),0))/$P$12)</f>
        <v>106</v>
      </c>
      <c r="H84" s="41">
        <v>100</v>
      </c>
      <c r="I84" s="30">
        <f t="shared" si="2"/>
        <v>530</v>
      </c>
      <c r="J84" s="30">
        <f>'2025_Pea_Fill_Sheet'!G86/'2025_Pea_Totals'!C84</f>
        <v>7.9584905660377361</v>
      </c>
    </row>
    <row r="85" spans="1:10" x14ac:dyDescent="0.2">
      <c r="A85" s="9">
        <v>83</v>
      </c>
      <c r="B85" s="8" t="str">
        <f>'2025_Pea_Fill_Sheet'!B87</f>
        <v>NDP250109G</v>
      </c>
      <c r="C85" s="8">
        <f>IF($C$1="Per Trial (g)",(ROUNDUP(('2025_Pea_Totals'!$O$8*$P$8*('2025_Pea_Fill_Sheet'!$D87/$H85)*$M$4),0)),(ROUNDUP(('2025_Pea_Totals'!$O$8*$P$8*('2025_Pea_Fill_Sheet'!$D87/$H85)*$M$4),0))/$P$8)</f>
        <v>119</v>
      </c>
      <c r="D85" s="8">
        <f>IF($C$1="Per Trial (g)",(ROUNDUP(('2025_Pea_Totals'!$O$9*$P$9*('2025_Pea_Fill_Sheet'!$D87/$H85)*$M$4),0)),(ROUNDUP(('2025_Pea_Totals'!$O$9*$P$9*('2025_Pea_Fill_Sheet'!$D87/$H85)*$M$4),0))/$P$9)</f>
        <v>119</v>
      </c>
      <c r="E85" s="8">
        <f>IF($C$1="Per Trial (g)",(ROUNDUP(('2025_Pea_Totals'!$O$10*$P$10*('2025_Pea_Fill_Sheet'!$D87/$H$3)*$M$4),0)),(ROUNDUP(('2025_Pea_Totals'!$O$10*$P$10*('2025_Pea_Fill_Sheet'!$D87/$H$3)*$M$4),0))/$P$10)</f>
        <v>119</v>
      </c>
      <c r="F85" s="8">
        <f>IF($C$1="Per Trial (g)",(ROUNDUP(('2025_Pea_Totals'!$O$11*$P$11*('2025_Pea_Fill_Sheet'!$D87/$H85)*$M$4),0)),(ROUNDUP(('2025_Pea_Totals'!$O$11*$P$11*('2025_Pea_Fill_Sheet'!$D87/$H85)*$M$4),0))/$P$11)</f>
        <v>119</v>
      </c>
      <c r="G85" s="8">
        <f>IF($C$1="Per Trial (g)",(ROUNDUP(('2025_Pea_Totals'!$O$12*$P$12*('2025_Pea_Fill_Sheet'!$D87/$H85)*$M$4),0)),(ROUNDUP(('2025_Pea_Totals'!$O$12*$P$12*('2025_Pea_Fill_Sheet'!$D87/$H85)*$M$4),0))/$P$12)</f>
        <v>119</v>
      </c>
      <c r="H85" s="41">
        <v>100</v>
      </c>
      <c r="I85" s="30">
        <f t="shared" si="2"/>
        <v>595</v>
      </c>
      <c r="J85" s="30">
        <f>'2025_Pea_Fill_Sheet'!G87/'2025_Pea_Totals'!C85</f>
        <v>7.7218487394957984</v>
      </c>
    </row>
    <row r="86" spans="1:10" x14ac:dyDescent="0.2">
      <c r="A86" s="9">
        <v>84</v>
      </c>
      <c r="B86" s="8" t="str">
        <f>'2025_Pea_Fill_Sheet'!B88</f>
        <v>NDP250110G</v>
      </c>
      <c r="C86" s="8">
        <f>IF($C$1="Per Trial (g)",(ROUNDUP(('2025_Pea_Totals'!$O$8*$P$8*('2025_Pea_Fill_Sheet'!$D88/$H86)*$M$4),0)),(ROUNDUP(('2025_Pea_Totals'!$O$8*$P$8*('2025_Pea_Fill_Sheet'!$D88/$H86)*$M$4),0))/$P$8)</f>
        <v>109</v>
      </c>
      <c r="D86" s="8">
        <f>IF($C$1="Per Trial (g)",(ROUNDUP(('2025_Pea_Totals'!$O$9*$P$9*('2025_Pea_Fill_Sheet'!$D88/$H86)*$M$4),0)),(ROUNDUP(('2025_Pea_Totals'!$O$9*$P$9*('2025_Pea_Fill_Sheet'!$D88/$H86)*$M$4),0))/$P$9)</f>
        <v>109</v>
      </c>
      <c r="E86" s="8">
        <f>IF($C$1="Per Trial (g)",(ROUNDUP(('2025_Pea_Totals'!$O$10*$P$10*('2025_Pea_Fill_Sheet'!$D88/$H$3)*$M$4),0)),(ROUNDUP(('2025_Pea_Totals'!$O$10*$P$10*('2025_Pea_Fill_Sheet'!$D88/$H$3)*$M$4),0))/$P$10)</f>
        <v>109</v>
      </c>
      <c r="F86" s="8">
        <f>IF($C$1="Per Trial (g)",(ROUNDUP(('2025_Pea_Totals'!$O$11*$P$11*('2025_Pea_Fill_Sheet'!$D88/$H86)*$M$4),0)),(ROUNDUP(('2025_Pea_Totals'!$O$11*$P$11*('2025_Pea_Fill_Sheet'!$D88/$H86)*$M$4),0))/$P$11)</f>
        <v>109</v>
      </c>
      <c r="G86" s="8">
        <f>IF($C$1="Per Trial (g)",(ROUNDUP(('2025_Pea_Totals'!$O$12*$P$12*('2025_Pea_Fill_Sheet'!$D88/$H86)*$M$4),0)),(ROUNDUP(('2025_Pea_Totals'!$O$12*$P$12*('2025_Pea_Fill_Sheet'!$D88/$H86)*$M$4),0))/$P$12)</f>
        <v>109</v>
      </c>
      <c r="H86" s="41">
        <v>100</v>
      </c>
      <c r="I86" s="30">
        <f t="shared" si="2"/>
        <v>545</v>
      </c>
      <c r="J86" s="30">
        <f>'2025_Pea_Fill_Sheet'!G88/'2025_Pea_Totals'!C86</f>
        <v>7.6954128440366967</v>
      </c>
    </row>
    <row r="87" spans="1:10" x14ac:dyDescent="0.2">
      <c r="A87" s="9">
        <v>85</v>
      </c>
      <c r="B87" s="8" t="str">
        <f>'2025_Pea_Fill_Sheet'!B89</f>
        <v>NDP250111G</v>
      </c>
      <c r="C87" s="8">
        <f>IF($C$1="Per Trial (g)",(ROUNDUP(('2025_Pea_Totals'!$O$8*$P$8*('2025_Pea_Fill_Sheet'!$D89/$H87)*$M$4),0)),(ROUNDUP(('2025_Pea_Totals'!$O$8*$P$8*('2025_Pea_Fill_Sheet'!$D89/$H87)*$M$4),0))/$P$8)</f>
        <v>99</v>
      </c>
      <c r="D87" s="8">
        <f>IF($C$1="Per Trial (g)",(ROUNDUP(('2025_Pea_Totals'!$O$9*$P$9*('2025_Pea_Fill_Sheet'!$D89/$H87)*$M$4),0)),(ROUNDUP(('2025_Pea_Totals'!$O$9*$P$9*('2025_Pea_Fill_Sheet'!$D89/$H87)*$M$4),0))/$P$9)</f>
        <v>99</v>
      </c>
      <c r="E87" s="8">
        <f>IF($C$1="Per Trial (g)",(ROUNDUP(('2025_Pea_Totals'!$O$10*$P$10*('2025_Pea_Fill_Sheet'!$D89/$H$3)*$M$4),0)),(ROUNDUP(('2025_Pea_Totals'!$O$10*$P$10*('2025_Pea_Fill_Sheet'!$D89/$H$3)*$M$4),0))/$P$10)</f>
        <v>94</v>
      </c>
      <c r="F87" s="8">
        <f>IF($C$1="Per Trial (g)",(ROUNDUP(('2025_Pea_Totals'!$O$11*$P$11*('2025_Pea_Fill_Sheet'!$D89/$H87)*$M$4),0)),(ROUNDUP(('2025_Pea_Totals'!$O$11*$P$11*('2025_Pea_Fill_Sheet'!$D89/$H87)*$M$4),0))/$P$11)</f>
        <v>99</v>
      </c>
      <c r="G87" s="8">
        <f>IF($C$1="Per Trial (g)",(ROUNDUP(('2025_Pea_Totals'!$O$12*$P$12*('2025_Pea_Fill_Sheet'!$D89/$H87)*$M$4),0)),(ROUNDUP(('2025_Pea_Totals'!$O$12*$P$12*('2025_Pea_Fill_Sheet'!$D89/$H87)*$M$4),0))/$P$12)</f>
        <v>99</v>
      </c>
      <c r="H87" s="41">
        <v>95</v>
      </c>
      <c r="I87" s="30">
        <f t="shared" si="2"/>
        <v>490</v>
      </c>
      <c r="J87" s="30">
        <f>'2025_Pea_Fill_Sheet'!G89/'2025_Pea_Totals'!C87</f>
        <v>7.2060606060606061</v>
      </c>
    </row>
    <row r="88" spans="1:10" x14ac:dyDescent="0.2">
      <c r="A88" s="9">
        <v>86</v>
      </c>
      <c r="B88" s="8" t="str">
        <f>'2025_Pea_Fill_Sheet'!B90</f>
        <v>NDP250112G</v>
      </c>
      <c r="C88" s="8">
        <f>IF($C$1="Per Trial (g)",(ROUNDUP(('2025_Pea_Totals'!$O$8*$P$8*('2025_Pea_Fill_Sheet'!$D90/$H88)*$M$4),0)),(ROUNDUP(('2025_Pea_Totals'!$O$8*$P$8*('2025_Pea_Fill_Sheet'!$D90/$H88)*$M$4),0))/$P$8)</f>
        <v>103</v>
      </c>
      <c r="D88" s="8">
        <f>IF($C$1="Per Trial (g)",(ROUNDUP(('2025_Pea_Totals'!$O$9*$P$9*('2025_Pea_Fill_Sheet'!$D90/$H88)*$M$4),0)),(ROUNDUP(('2025_Pea_Totals'!$O$9*$P$9*('2025_Pea_Fill_Sheet'!$D90/$H88)*$M$4),0))/$P$9)</f>
        <v>103</v>
      </c>
      <c r="E88" s="8">
        <f>IF($C$1="Per Trial (g)",(ROUNDUP(('2025_Pea_Totals'!$O$10*$P$10*('2025_Pea_Fill_Sheet'!$D90/$H$3)*$M$4),0)),(ROUNDUP(('2025_Pea_Totals'!$O$10*$P$10*('2025_Pea_Fill_Sheet'!$D90/$H$3)*$M$4),0))/$P$10)</f>
        <v>103</v>
      </c>
      <c r="F88" s="8">
        <f>IF($C$1="Per Trial (g)",(ROUNDUP(('2025_Pea_Totals'!$O$11*$P$11*('2025_Pea_Fill_Sheet'!$D90/$H88)*$M$4),0)),(ROUNDUP(('2025_Pea_Totals'!$O$11*$P$11*('2025_Pea_Fill_Sheet'!$D90/$H88)*$M$4),0))/$P$11)</f>
        <v>103</v>
      </c>
      <c r="G88" s="8">
        <f>IF($C$1="Per Trial (g)",(ROUNDUP(('2025_Pea_Totals'!$O$12*$P$12*('2025_Pea_Fill_Sheet'!$D90/$H88)*$M$4),0)),(ROUNDUP(('2025_Pea_Totals'!$O$12*$P$12*('2025_Pea_Fill_Sheet'!$D90/$H88)*$M$4),0))/$P$12)</f>
        <v>103</v>
      </c>
      <c r="H88" s="41">
        <v>100</v>
      </c>
      <c r="I88" s="30">
        <f t="shared" si="2"/>
        <v>515</v>
      </c>
      <c r="J88" s="30">
        <f>'2025_Pea_Fill_Sheet'!G90/'2025_Pea_Totals'!C88</f>
        <v>6.5932038834951454</v>
      </c>
    </row>
    <row r="89" spans="1:10" x14ac:dyDescent="0.2">
      <c r="A89" s="9">
        <v>87</v>
      </c>
      <c r="B89" s="8" t="str">
        <f>'2025_Pea_Fill_Sheet'!B91</f>
        <v>NDP250113G</v>
      </c>
      <c r="C89" s="8">
        <f>IF($C$1="Per Trial (g)",(ROUNDUP(('2025_Pea_Totals'!$O$8*$P$8*('2025_Pea_Fill_Sheet'!$D91/$H89)*$M$4),0)),(ROUNDUP(('2025_Pea_Totals'!$O$8*$P$8*('2025_Pea_Fill_Sheet'!$D91/$H89)*$M$4),0))/$P$8)</f>
        <v>105</v>
      </c>
      <c r="D89" s="8">
        <f>IF($C$1="Per Trial (g)",(ROUNDUP(('2025_Pea_Totals'!$O$9*$P$9*('2025_Pea_Fill_Sheet'!$D91/$H89)*$M$4),0)),(ROUNDUP(('2025_Pea_Totals'!$O$9*$P$9*('2025_Pea_Fill_Sheet'!$D91/$H89)*$M$4),0))/$P$9)</f>
        <v>105</v>
      </c>
      <c r="E89" s="8">
        <f>IF($C$1="Per Trial (g)",(ROUNDUP(('2025_Pea_Totals'!$O$10*$P$10*('2025_Pea_Fill_Sheet'!$D91/$H$3)*$M$4),0)),(ROUNDUP(('2025_Pea_Totals'!$O$10*$P$10*('2025_Pea_Fill_Sheet'!$D91/$H$3)*$M$4),0))/$P$10)</f>
        <v>105</v>
      </c>
      <c r="F89" s="8">
        <f>IF($C$1="Per Trial (g)",(ROUNDUP(('2025_Pea_Totals'!$O$11*$P$11*('2025_Pea_Fill_Sheet'!$D91/$H89)*$M$4),0)),(ROUNDUP(('2025_Pea_Totals'!$O$11*$P$11*('2025_Pea_Fill_Sheet'!$D91/$H89)*$M$4),0))/$P$11)</f>
        <v>105</v>
      </c>
      <c r="G89" s="8">
        <f>IF($C$1="Per Trial (g)",(ROUNDUP(('2025_Pea_Totals'!$O$12*$P$12*('2025_Pea_Fill_Sheet'!$D91/$H89)*$M$4),0)),(ROUNDUP(('2025_Pea_Totals'!$O$12*$P$12*('2025_Pea_Fill_Sheet'!$D91/$H89)*$M$4),0))/$P$12)</f>
        <v>105</v>
      </c>
      <c r="H89" s="41">
        <v>100</v>
      </c>
      <c r="I89" s="30">
        <f t="shared" si="2"/>
        <v>525</v>
      </c>
      <c r="J89" s="30">
        <f>'2025_Pea_Fill_Sheet'!G91/'2025_Pea_Totals'!C89</f>
        <v>7.9038095238095236</v>
      </c>
    </row>
    <row r="90" spans="1:10" x14ac:dyDescent="0.2">
      <c r="A90" s="9">
        <v>88</v>
      </c>
      <c r="B90" s="8" t="str">
        <f>'2025_Pea_Fill_Sheet'!B92</f>
        <v>NDP250114G</v>
      </c>
      <c r="C90" s="8">
        <f>IF($C$1="Per Trial (g)",(ROUNDUP(('2025_Pea_Totals'!$O$8*$P$8*('2025_Pea_Fill_Sheet'!$D92/$H90)*$M$4),0)),(ROUNDUP(('2025_Pea_Totals'!$O$8*$P$8*('2025_Pea_Fill_Sheet'!$D92/$H90)*$M$4),0))/$P$8)</f>
        <v>111</v>
      </c>
      <c r="D90" s="8">
        <f>IF($C$1="Per Trial (g)",(ROUNDUP(('2025_Pea_Totals'!$O$9*$P$9*('2025_Pea_Fill_Sheet'!$D92/$H90)*$M$4),0)),(ROUNDUP(('2025_Pea_Totals'!$O$9*$P$9*('2025_Pea_Fill_Sheet'!$D92/$H90)*$M$4),0))/$P$9)</f>
        <v>111</v>
      </c>
      <c r="E90" s="8">
        <f>IF($C$1="Per Trial (g)",(ROUNDUP(('2025_Pea_Totals'!$O$10*$P$10*('2025_Pea_Fill_Sheet'!$D92/$H$3)*$M$4),0)),(ROUNDUP(('2025_Pea_Totals'!$O$10*$P$10*('2025_Pea_Fill_Sheet'!$D92/$H$3)*$M$4),0))/$P$10)</f>
        <v>111</v>
      </c>
      <c r="F90" s="8">
        <f>IF($C$1="Per Trial (g)",(ROUNDUP(('2025_Pea_Totals'!$O$11*$P$11*('2025_Pea_Fill_Sheet'!$D92/$H90)*$M$4),0)),(ROUNDUP(('2025_Pea_Totals'!$O$11*$P$11*('2025_Pea_Fill_Sheet'!$D92/$H90)*$M$4),0))/$P$11)</f>
        <v>111</v>
      </c>
      <c r="G90" s="8">
        <f>IF($C$1="Per Trial (g)",(ROUNDUP(('2025_Pea_Totals'!$O$12*$P$12*('2025_Pea_Fill_Sheet'!$D92/$H90)*$M$4),0)),(ROUNDUP(('2025_Pea_Totals'!$O$12*$P$12*('2025_Pea_Fill_Sheet'!$D92/$H90)*$M$4),0))/$P$12)</f>
        <v>111</v>
      </c>
      <c r="H90" s="41">
        <v>100</v>
      </c>
      <c r="I90" s="30">
        <f t="shared" si="2"/>
        <v>555</v>
      </c>
      <c r="J90" s="30">
        <f>'2025_Pea_Fill_Sheet'!G92/'2025_Pea_Totals'!C90</f>
        <v>8.1900900900900897</v>
      </c>
    </row>
    <row r="91" spans="1:10" x14ac:dyDescent="0.2">
      <c r="A91" s="9">
        <v>89</v>
      </c>
      <c r="B91" s="8" t="str">
        <f>'2025_Pea_Fill_Sheet'!B93</f>
        <v>NDP250115G</v>
      </c>
      <c r="C91" s="8">
        <f>IF($C$1="Per Trial (g)",(ROUNDUP(('2025_Pea_Totals'!$O$8*$P$8*('2025_Pea_Fill_Sheet'!$D93/$H91)*$M$4),0)),(ROUNDUP(('2025_Pea_Totals'!$O$8*$P$8*('2025_Pea_Fill_Sheet'!$D93/$H91)*$M$4),0))/$P$8)</f>
        <v>130</v>
      </c>
      <c r="D91" s="8">
        <f>IF($C$1="Per Trial (g)",(ROUNDUP(('2025_Pea_Totals'!$O$9*$P$9*('2025_Pea_Fill_Sheet'!$D93/$H91)*$M$4),0)),(ROUNDUP(('2025_Pea_Totals'!$O$9*$P$9*('2025_Pea_Fill_Sheet'!$D93/$H91)*$M$4),0))/$P$9)</f>
        <v>130</v>
      </c>
      <c r="E91" s="8">
        <f>IF($C$1="Per Trial (g)",(ROUNDUP(('2025_Pea_Totals'!$O$10*$P$10*('2025_Pea_Fill_Sheet'!$D93/$H$3)*$M$4),0)),(ROUNDUP(('2025_Pea_Totals'!$O$10*$P$10*('2025_Pea_Fill_Sheet'!$D93/$H$3)*$M$4),0))/$P$10)</f>
        <v>130</v>
      </c>
      <c r="F91" s="8">
        <f>IF($C$1="Per Trial (g)",(ROUNDUP(('2025_Pea_Totals'!$O$11*$P$11*('2025_Pea_Fill_Sheet'!$D93/$H91)*$M$4),0)),(ROUNDUP(('2025_Pea_Totals'!$O$11*$P$11*('2025_Pea_Fill_Sheet'!$D93/$H91)*$M$4),0))/$P$11)</f>
        <v>130</v>
      </c>
      <c r="G91" s="8">
        <f>IF($C$1="Per Trial (g)",(ROUNDUP(('2025_Pea_Totals'!$O$12*$P$12*('2025_Pea_Fill_Sheet'!$D93/$H91)*$M$4),0)),(ROUNDUP(('2025_Pea_Totals'!$O$12*$P$12*('2025_Pea_Fill_Sheet'!$D93/$H91)*$M$4),0))/$P$12)</f>
        <v>130</v>
      </c>
      <c r="H91" s="41">
        <v>100</v>
      </c>
      <c r="I91" s="30">
        <f t="shared" si="2"/>
        <v>650</v>
      </c>
      <c r="J91" s="30">
        <f>'2025_Pea_Fill_Sheet'!G93/'2025_Pea_Totals'!C91</f>
        <v>8.2884615384615383</v>
      </c>
    </row>
    <row r="92" spans="1:10" x14ac:dyDescent="0.2">
      <c r="A92" s="9">
        <v>90</v>
      </c>
      <c r="B92" s="8" t="str">
        <f>'2025_Pea_Fill_Sheet'!B94</f>
        <v>NDP250116G</v>
      </c>
      <c r="C92" s="8">
        <f>IF($C$1="Per Trial (g)",(ROUNDUP(('2025_Pea_Totals'!$O$8*$P$8*('2025_Pea_Fill_Sheet'!$D94/$H92)*$M$4),0)),(ROUNDUP(('2025_Pea_Totals'!$O$8*$P$8*('2025_Pea_Fill_Sheet'!$D94/$H92)*$M$4),0))/$P$8)</f>
        <v>123</v>
      </c>
      <c r="D92" s="8">
        <f>IF($C$1="Per Trial (g)",(ROUNDUP(('2025_Pea_Totals'!$O$9*$P$9*('2025_Pea_Fill_Sheet'!$D94/$H92)*$M$4),0)),(ROUNDUP(('2025_Pea_Totals'!$O$9*$P$9*('2025_Pea_Fill_Sheet'!$D94/$H92)*$M$4),0))/$P$9)</f>
        <v>123</v>
      </c>
      <c r="E92" s="8">
        <f>IF($C$1="Per Trial (g)",(ROUNDUP(('2025_Pea_Totals'!$O$10*$P$10*('2025_Pea_Fill_Sheet'!$D94/$H$3)*$M$4),0)),(ROUNDUP(('2025_Pea_Totals'!$O$10*$P$10*('2025_Pea_Fill_Sheet'!$D94/$H$3)*$M$4),0))/$P$10)</f>
        <v>123</v>
      </c>
      <c r="F92" s="8">
        <f>IF($C$1="Per Trial (g)",(ROUNDUP(('2025_Pea_Totals'!$O$11*$P$11*('2025_Pea_Fill_Sheet'!$D94/$H92)*$M$4),0)),(ROUNDUP(('2025_Pea_Totals'!$O$11*$P$11*('2025_Pea_Fill_Sheet'!$D94/$H92)*$M$4),0))/$P$11)</f>
        <v>123</v>
      </c>
      <c r="G92" s="8">
        <f>IF($C$1="Per Trial (g)",(ROUNDUP(('2025_Pea_Totals'!$O$12*$P$12*('2025_Pea_Fill_Sheet'!$D94/$H92)*$M$4),0)),(ROUNDUP(('2025_Pea_Totals'!$O$12*$P$12*('2025_Pea_Fill_Sheet'!$D94/$H92)*$M$4),0))/$P$12)</f>
        <v>123</v>
      </c>
      <c r="H92" s="41">
        <v>100</v>
      </c>
      <c r="I92" s="30">
        <f t="shared" si="2"/>
        <v>615</v>
      </c>
      <c r="J92" s="30">
        <f>'2025_Pea_Fill_Sheet'!G94/'2025_Pea_Totals'!C92</f>
        <v>8.2382113821138212</v>
      </c>
    </row>
    <row r="93" spans="1:10" x14ac:dyDescent="0.2">
      <c r="A93" s="9">
        <v>91</v>
      </c>
      <c r="B93" s="8" t="str">
        <f>'2025_Pea_Fill_Sheet'!B95</f>
        <v>NDP250117G</v>
      </c>
      <c r="C93" s="8">
        <f>IF($C$1="Per Trial (g)",(ROUNDUP(('2025_Pea_Totals'!$O$8*$P$8*('2025_Pea_Fill_Sheet'!$D95/$H93)*$M$4),0)),(ROUNDUP(('2025_Pea_Totals'!$O$8*$P$8*('2025_Pea_Fill_Sheet'!$D95/$H93)*$M$4),0))/$P$8)</f>
        <v>127</v>
      </c>
      <c r="D93" s="8">
        <f>IF($C$1="Per Trial (g)",(ROUNDUP(('2025_Pea_Totals'!$O$9*$P$9*('2025_Pea_Fill_Sheet'!$D95/$H93)*$M$4),0)),(ROUNDUP(('2025_Pea_Totals'!$O$9*$P$9*('2025_Pea_Fill_Sheet'!$D95/$H93)*$M$4),0))/$P$9)</f>
        <v>127</v>
      </c>
      <c r="E93" s="8">
        <f>IF($C$1="Per Trial (g)",(ROUNDUP(('2025_Pea_Totals'!$O$10*$P$10*('2025_Pea_Fill_Sheet'!$D95/$H$3)*$M$4),0)),(ROUNDUP(('2025_Pea_Totals'!$O$10*$P$10*('2025_Pea_Fill_Sheet'!$D95/$H$3)*$M$4),0))/$P$10)</f>
        <v>127</v>
      </c>
      <c r="F93" s="8">
        <f>IF($C$1="Per Trial (g)",(ROUNDUP(('2025_Pea_Totals'!$O$11*$P$11*('2025_Pea_Fill_Sheet'!$D95/$H93)*$M$4),0)),(ROUNDUP(('2025_Pea_Totals'!$O$11*$P$11*('2025_Pea_Fill_Sheet'!$D95/$H93)*$M$4),0))/$P$11)</f>
        <v>127</v>
      </c>
      <c r="G93" s="8">
        <f>IF($C$1="Per Trial (g)",(ROUNDUP(('2025_Pea_Totals'!$O$12*$P$12*('2025_Pea_Fill_Sheet'!$D95/$H93)*$M$4),0)),(ROUNDUP(('2025_Pea_Totals'!$O$12*$P$12*('2025_Pea_Fill_Sheet'!$D95/$H93)*$M$4),0))/$P$12)</f>
        <v>127</v>
      </c>
      <c r="H93" s="41">
        <v>100</v>
      </c>
      <c r="I93" s="30">
        <f t="shared" si="2"/>
        <v>635</v>
      </c>
      <c r="J93" s="30">
        <f>'2025_Pea_Fill_Sheet'!G95/'2025_Pea_Totals'!C93</f>
        <v>6.8464566929133861</v>
      </c>
    </row>
    <row r="94" spans="1:10" x14ac:dyDescent="0.2">
      <c r="A94" s="9">
        <v>92</v>
      </c>
      <c r="B94" s="8" t="str">
        <f>'2025_Pea_Fill_Sheet'!B96</f>
        <v>NDP250118G</v>
      </c>
      <c r="C94" s="8">
        <f>IF($C$1="Per Trial (g)",(ROUNDUP(('2025_Pea_Totals'!$O$8*$P$8*('2025_Pea_Fill_Sheet'!$D96/$H94)*$M$4),0)),(ROUNDUP(('2025_Pea_Totals'!$O$8*$P$8*('2025_Pea_Fill_Sheet'!$D96/$H94)*$M$4),0))/$P$8)</f>
        <v>111</v>
      </c>
      <c r="D94" s="8">
        <f>IF($C$1="Per Trial (g)",(ROUNDUP(('2025_Pea_Totals'!$O$9*$P$9*('2025_Pea_Fill_Sheet'!$D96/$H94)*$M$4),0)),(ROUNDUP(('2025_Pea_Totals'!$O$9*$P$9*('2025_Pea_Fill_Sheet'!$D96/$H94)*$M$4),0))/$P$9)</f>
        <v>111</v>
      </c>
      <c r="E94" s="8">
        <f>IF($C$1="Per Trial (g)",(ROUNDUP(('2025_Pea_Totals'!$O$10*$P$10*('2025_Pea_Fill_Sheet'!$D96/$H$3)*$M$4),0)),(ROUNDUP(('2025_Pea_Totals'!$O$10*$P$10*('2025_Pea_Fill_Sheet'!$D96/$H$3)*$M$4),0))/$P$10)</f>
        <v>111</v>
      </c>
      <c r="F94" s="8">
        <f>IF($C$1="Per Trial (g)",(ROUNDUP(('2025_Pea_Totals'!$O$11*$P$11*('2025_Pea_Fill_Sheet'!$D96/$H94)*$M$4),0)),(ROUNDUP(('2025_Pea_Totals'!$O$11*$P$11*('2025_Pea_Fill_Sheet'!$D96/$H94)*$M$4),0))/$P$11)</f>
        <v>111</v>
      </c>
      <c r="G94" s="8">
        <f>IF($C$1="Per Trial (g)",(ROUNDUP(('2025_Pea_Totals'!$O$12*$P$12*('2025_Pea_Fill_Sheet'!$D96/$H94)*$M$4),0)),(ROUNDUP(('2025_Pea_Totals'!$O$12*$P$12*('2025_Pea_Fill_Sheet'!$D96/$H94)*$M$4),0))/$P$12)</f>
        <v>111</v>
      </c>
      <c r="H94" s="41">
        <v>100</v>
      </c>
      <c r="I94" s="30">
        <f t="shared" si="2"/>
        <v>555</v>
      </c>
      <c r="J94" s="30">
        <f>'2025_Pea_Fill_Sheet'!G96/'2025_Pea_Totals'!C94</f>
        <v>4.3900900900900899</v>
      </c>
    </row>
    <row r="95" spans="1:10" x14ac:dyDescent="0.2">
      <c r="A95" s="9">
        <v>93</v>
      </c>
      <c r="B95" s="8" t="str">
        <f>'2025_Pea_Fill_Sheet'!B97</f>
        <v>NDP250119G</v>
      </c>
      <c r="C95" s="8">
        <f>IF($C$1="Per Trial (g)",(ROUNDUP(('2025_Pea_Totals'!$O$8*$P$8*('2025_Pea_Fill_Sheet'!$D97/$H95)*$M$4),0)),(ROUNDUP(('2025_Pea_Totals'!$O$8*$P$8*('2025_Pea_Fill_Sheet'!$D97/$H95)*$M$4),0))/$P$8)</f>
        <v>118</v>
      </c>
      <c r="D95" s="8">
        <f>IF($C$1="Per Trial (g)",(ROUNDUP(('2025_Pea_Totals'!$O$9*$P$9*('2025_Pea_Fill_Sheet'!$D97/$H95)*$M$4),0)),(ROUNDUP(('2025_Pea_Totals'!$O$9*$P$9*('2025_Pea_Fill_Sheet'!$D97/$H95)*$M$4),0))/$P$9)</f>
        <v>118</v>
      </c>
      <c r="E95" s="8">
        <f>IF($C$1="Per Trial (g)",(ROUNDUP(('2025_Pea_Totals'!$O$10*$P$10*('2025_Pea_Fill_Sheet'!$D97/$H$3)*$M$4),0)),(ROUNDUP(('2025_Pea_Totals'!$O$10*$P$10*('2025_Pea_Fill_Sheet'!$D97/$H$3)*$M$4),0))/$P$10)</f>
        <v>118</v>
      </c>
      <c r="F95" s="8">
        <f>IF($C$1="Per Trial (g)",(ROUNDUP(('2025_Pea_Totals'!$O$11*$P$11*('2025_Pea_Fill_Sheet'!$D97/$H95)*$M$4),0)),(ROUNDUP(('2025_Pea_Totals'!$O$11*$P$11*('2025_Pea_Fill_Sheet'!$D97/$H95)*$M$4),0))/$P$11)</f>
        <v>118</v>
      </c>
      <c r="G95" s="8">
        <f>IF($C$1="Per Trial (g)",(ROUNDUP(('2025_Pea_Totals'!$O$12*$P$12*('2025_Pea_Fill_Sheet'!$D97/$H95)*$M$4),0)),(ROUNDUP(('2025_Pea_Totals'!$O$12*$P$12*('2025_Pea_Fill_Sheet'!$D97/$H95)*$M$4),0))/$P$12)</f>
        <v>118</v>
      </c>
      <c r="H95" s="41">
        <v>100</v>
      </c>
      <c r="I95" s="30">
        <f t="shared" si="2"/>
        <v>590</v>
      </c>
      <c r="J95" s="30">
        <f>'2025_Pea_Fill_Sheet'!G97/'2025_Pea_Totals'!C95</f>
        <v>6.8694915254237294</v>
      </c>
    </row>
    <row r="96" spans="1:10" x14ac:dyDescent="0.2">
      <c r="A96" s="9">
        <v>94</v>
      </c>
      <c r="B96" s="8" t="str">
        <f>'2025_Pea_Fill_Sheet'!B98</f>
        <v>NDP250120G</v>
      </c>
      <c r="C96" s="8">
        <f>IF($C$1="Per Trial (g)",(ROUNDUP(('2025_Pea_Totals'!$O$8*$P$8*('2025_Pea_Fill_Sheet'!$D98/$H96)*$M$4),0)),(ROUNDUP(('2025_Pea_Totals'!$O$8*$P$8*('2025_Pea_Fill_Sheet'!$D98/$H96)*$M$4),0))/$P$8)</f>
        <v>132</v>
      </c>
      <c r="D96" s="8">
        <f>IF($C$1="Per Trial (g)",(ROUNDUP(('2025_Pea_Totals'!$O$9*$P$9*('2025_Pea_Fill_Sheet'!$D98/$H96)*$M$4),0)),(ROUNDUP(('2025_Pea_Totals'!$O$9*$P$9*('2025_Pea_Fill_Sheet'!$D98/$H96)*$M$4),0))/$P$9)</f>
        <v>132</v>
      </c>
      <c r="E96" s="8">
        <f>IF($C$1="Per Trial (g)",(ROUNDUP(('2025_Pea_Totals'!$O$10*$P$10*('2025_Pea_Fill_Sheet'!$D98/$H$3)*$M$4),0)),(ROUNDUP(('2025_Pea_Totals'!$O$10*$P$10*('2025_Pea_Fill_Sheet'!$D98/$H$3)*$M$4),0))/$P$10)</f>
        <v>132</v>
      </c>
      <c r="F96" s="8">
        <f>IF($C$1="Per Trial (g)",(ROUNDUP(('2025_Pea_Totals'!$O$11*$P$11*('2025_Pea_Fill_Sheet'!$D98/$H96)*$M$4),0)),(ROUNDUP(('2025_Pea_Totals'!$O$11*$P$11*('2025_Pea_Fill_Sheet'!$D98/$H96)*$M$4),0))/$P$11)</f>
        <v>132</v>
      </c>
      <c r="G96" s="8">
        <f>IF($C$1="Per Trial (g)",(ROUNDUP(('2025_Pea_Totals'!$O$12*$P$12*('2025_Pea_Fill_Sheet'!$D98/$H96)*$M$4),0)),(ROUNDUP(('2025_Pea_Totals'!$O$12*$P$12*('2025_Pea_Fill_Sheet'!$D98/$H96)*$M$4),0))/$P$12)</f>
        <v>132</v>
      </c>
      <c r="H96" s="41">
        <v>100</v>
      </c>
      <c r="I96" s="30">
        <f t="shared" si="2"/>
        <v>660</v>
      </c>
      <c r="J96" s="30">
        <f>'2025_Pea_Fill_Sheet'!G98/'2025_Pea_Totals'!C96</f>
        <v>6.3378787878787879</v>
      </c>
    </row>
    <row r="97" spans="1:10" x14ac:dyDescent="0.2">
      <c r="A97" s="9">
        <v>95</v>
      </c>
      <c r="B97" s="8" t="str">
        <f>'2025_Pea_Fill_Sheet'!B99</f>
        <v>NDP250121Y</v>
      </c>
      <c r="C97" s="8">
        <f>IF($C$1="Per Trial (g)",(ROUNDUP(('2025_Pea_Totals'!$O$8*$P$8*('2025_Pea_Fill_Sheet'!$D99/$H97)*$M$4),0)),(ROUNDUP(('2025_Pea_Totals'!$O$8*$P$8*('2025_Pea_Fill_Sheet'!$D99/$H97)*$M$4),0))/$P$8)</f>
        <v>138</v>
      </c>
      <c r="D97" s="8">
        <f>IF($C$1="Per Trial (g)",(ROUNDUP(('2025_Pea_Totals'!$O$9*$P$9*('2025_Pea_Fill_Sheet'!$D99/$H97)*$M$4),0)),(ROUNDUP(('2025_Pea_Totals'!$O$9*$P$9*('2025_Pea_Fill_Sheet'!$D99/$H97)*$M$4),0))/$P$9)</f>
        <v>138</v>
      </c>
      <c r="E97" s="8">
        <f>IF($C$1="Per Trial (g)",(ROUNDUP(('2025_Pea_Totals'!$O$10*$P$10*('2025_Pea_Fill_Sheet'!$D99/$H$3)*$M$4),0)),(ROUNDUP(('2025_Pea_Totals'!$O$10*$P$10*('2025_Pea_Fill_Sheet'!$D99/$H$3)*$M$4),0))/$P$10)</f>
        <v>138</v>
      </c>
      <c r="F97" s="8">
        <f>IF($C$1="Per Trial (g)",(ROUNDUP(('2025_Pea_Totals'!$O$11*$P$11*('2025_Pea_Fill_Sheet'!$D99/$H97)*$M$4),0)),(ROUNDUP(('2025_Pea_Totals'!$O$11*$P$11*('2025_Pea_Fill_Sheet'!$D99/$H97)*$M$4),0))/$P$11)</f>
        <v>138</v>
      </c>
      <c r="G97" s="8">
        <f>IF($C$1="Per Trial (g)",(ROUNDUP(('2025_Pea_Totals'!$O$12*$P$12*('2025_Pea_Fill_Sheet'!$D99/$H97)*$M$4),0)),(ROUNDUP(('2025_Pea_Totals'!$O$12*$P$12*('2025_Pea_Fill_Sheet'!$D99/$H97)*$M$4),0))/$P$12)</f>
        <v>138</v>
      </c>
      <c r="H97" s="41">
        <v>100</v>
      </c>
      <c r="I97" s="30">
        <f t="shared" si="2"/>
        <v>690</v>
      </c>
      <c r="J97" s="30">
        <f>'2025_Pea_Fill_Sheet'!G99/'2025_Pea_Totals'!C97</f>
        <v>5.5659420289855071</v>
      </c>
    </row>
    <row r="98" spans="1:10" x14ac:dyDescent="0.2">
      <c r="A98" s="9">
        <v>96</v>
      </c>
      <c r="B98" s="8" t="str">
        <f>'2025_Pea_Fill_Sheet'!B100</f>
        <v>NDP250122Y</v>
      </c>
      <c r="C98" s="8">
        <f>IF($C$1="Per Trial (g)",(ROUNDUP(('2025_Pea_Totals'!$O$8*$P$8*('2025_Pea_Fill_Sheet'!$D100/$H98)*$M$4),0)),(ROUNDUP(('2025_Pea_Totals'!$O$8*$P$8*('2025_Pea_Fill_Sheet'!$D100/$H98)*$M$4),0))/$P$8)</f>
        <v>150</v>
      </c>
      <c r="D98" s="8">
        <f>IF($C$1="Per Trial (g)",(ROUNDUP(('2025_Pea_Totals'!$O$9*$P$9*('2025_Pea_Fill_Sheet'!$D100/$H98)*$M$4),0)),(ROUNDUP(('2025_Pea_Totals'!$O$9*$P$9*('2025_Pea_Fill_Sheet'!$D100/$H98)*$M$4),0))/$P$9)</f>
        <v>150</v>
      </c>
      <c r="E98" s="8">
        <f>IF($C$1="Per Trial (g)",(ROUNDUP(('2025_Pea_Totals'!$O$10*$P$10*('2025_Pea_Fill_Sheet'!$D100/$H$3)*$M$4),0)),(ROUNDUP(('2025_Pea_Totals'!$O$10*$P$10*('2025_Pea_Fill_Sheet'!$D100/$H$3)*$M$4),0))/$P$10)</f>
        <v>150</v>
      </c>
      <c r="F98" s="8">
        <f>IF($C$1="Per Trial (g)",(ROUNDUP(('2025_Pea_Totals'!$O$11*$P$11*('2025_Pea_Fill_Sheet'!$D100/$H98)*$M$4),0)),(ROUNDUP(('2025_Pea_Totals'!$O$11*$P$11*('2025_Pea_Fill_Sheet'!$D100/$H98)*$M$4),0))/$P$11)</f>
        <v>150</v>
      </c>
      <c r="G98" s="8">
        <f>IF($C$1="Per Trial (g)",(ROUNDUP(('2025_Pea_Totals'!$O$12*$P$12*('2025_Pea_Fill_Sheet'!$D100/$H98)*$M$4),0)),(ROUNDUP(('2025_Pea_Totals'!$O$12*$P$12*('2025_Pea_Fill_Sheet'!$D100/$H98)*$M$4),0))/$P$12)</f>
        <v>150</v>
      </c>
      <c r="H98" s="41">
        <v>100</v>
      </c>
      <c r="I98" s="30">
        <f t="shared" si="2"/>
        <v>750</v>
      </c>
      <c r="J98" s="30">
        <f>'2025_Pea_Fill_Sheet'!G100/'2025_Pea_Totals'!C98</f>
        <v>5.9539999999999997</v>
      </c>
    </row>
    <row r="99" spans="1:10" x14ac:dyDescent="0.2">
      <c r="A99" s="9">
        <v>97</v>
      </c>
      <c r="B99" s="8" t="str">
        <f>'2025_Pea_Fill_Sheet'!B101</f>
        <v>NDP250123Y</v>
      </c>
      <c r="C99" s="8">
        <f>IF($C$1="Per Trial (g)",(ROUNDUP(('2025_Pea_Totals'!$O$8*$P$8*('2025_Pea_Fill_Sheet'!$D101/$H99)*$M$4),0)),(ROUNDUP(('2025_Pea_Totals'!$O$8*$P$8*('2025_Pea_Fill_Sheet'!$D101/$H99)*$M$4),0))/$P$8)</f>
        <v>148</v>
      </c>
      <c r="D99" s="8">
        <f>IF($C$1="Per Trial (g)",(ROUNDUP(('2025_Pea_Totals'!$O$9*$P$9*('2025_Pea_Fill_Sheet'!$D101/$H99)*$M$4),0)),(ROUNDUP(('2025_Pea_Totals'!$O$9*$P$9*('2025_Pea_Fill_Sheet'!$D101/$H99)*$M$4),0))/$P$9)</f>
        <v>148</v>
      </c>
      <c r="E99" s="8">
        <f>IF($C$1="Per Trial (g)",(ROUNDUP(('2025_Pea_Totals'!$O$10*$P$10*('2025_Pea_Fill_Sheet'!$D101/$H$3)*$M$4),0)),(ROUNDUP(('2025_Pea_Totals'!$O$10*$P$10*('2025_Pea_Fill_Sheet'!$D101/$H$3)*$M$4),0))/$P$10)</f>
        <v>136</v>
      </c>
      <c r="F99" s="8">
        <f>IF($C$1="Per Trial (g)",(ROUNDUP(('2025_Pea_Totals'!$O$11*$P$11*('2025_Pea_Fill_Sheet'!$D101/$H99)*$M$4),0)),(ROUNDUP(('2025_Pea_Totals'!$O$11*$P$11*('2025_Pea_Fill_Sheet'!$D101/$H99)*$M$4),0))/$P$11)</f>
        <v>148</v>
      </c>
      <c r="G99" s="8">
        <f>IF($C$1="Per Trial (g)",(ROUNDUP(('2025_Pea_Totals'!$O$12*$P$12*('2025_Pea_Fill_Sheet'!$D101/$H99)*$M$4),0)),(ROUNDUP(('2025_Pea_Totals'!$O$12*$P$12*('2025_Pea_Fill_Sheet'!$D101/$H99)*$M$4),0))/$P$12)</f>
        <v>148</v>
      </c>
      <c r="H99" s="41">
        <v>92</v>
      </c>
      <c r="I99" s="30">
        <f t="shared" si="2"/>
        <v>728</v>
      </c>
      <c r="J99" s="30">
        <f>'2025_Pea_Fill_Sheet'!G101/'2025_Pea_Totals'!C99</f>
        <v>6.1054054054054054</v>
      </c>
    </row>
    <row r="100" spans="1:10" x14ac:dyDescent="0.2">
      <c r="A100" s="9">
        <v>98</v>
      </c>
      <c r="B100" s="8" t="str">
        <f>'2025_Pea_Fill_Sheet'!B102</f>
        <v>NDP250124Y</v>
      </c>
      <c r="C100" s="8">
        <f>IF($C$1="Per Trial (g)",(ROUNDUP(('2025_Pea_Totals'!$O$8*$P$8*('2025_Pea_Fill_Sheet'!$D102/$H100)*$M$4),0)),(ROUNDUP(('2025_Pea_Totals'!$O$8*$P$8*('2025_Pea_Fill_Sheet'!$D102/$H100)*$M$4),0))/$P$8)</f>
        <v>150</v>
      </c>
      <c r="D100" s="8">
        <f>IF($C$1="Per Trial (g)",(ROUNDUP(('2025_Pea_Totals'!$O$9*$P$9*('2025_Pea_Fill_Sheet'!$D102/$H100)*$M$4),0)),(ROUNDUP(('2025_Pea_Totals'!$O$9*$P$9*('2025_Pea_Fill_Sheet'!$D102/$H100)*$M$4),0))/$P$9)</f>
        <v>150</v>
      </c>
      <c r="E100" s="8">
        <f>IF($C$1="Per Trial (g)",(ROUNDUP(('2025_Pea_Totals'!$O$10*$P$10*('2025_Pea_Fill_Sheet'!$D102/$H$3)*$M$4),0)),(ROUNDUP(('2025_Pea_Totals'!$O$10*$P$10*('2025_Pea_Fill_Sheet'!$D102/$H$3)*$M$4),0))/$P$10)</f>
        <v>150</v>
      </c>
      <c r="F100" s="8">
        <f>IF($C$1="Per Trial (g)",(ROUNDUP(('2025_Pea_Totals'!$O$11*$P$11*('2025_Pea_Fill_Sheet'!$D102/$H100)*$M$4),0)),(ROUNDUP(('2025_Pea_Totals'!$O$11*$P$11*('2025_Pea_Fill_Sheet'!$D102/$H100)*$M$4),0))/$P$11)</f>
        <v>150</v>
      </c>
      <c r="G100" s="8">
        <f>IF($C$1="Per Trial (g)",(ROUNDUP(('2025_Pea_Totals'!$O$12*$P$12*('2025_Pea_Fill_Sheet'!$D102/$H100)*$M$4),0)),(ROUNDUP(('2025_Pea_Totals'!$O$12*$P$12*('2025_Pea_Fill_Sheet'!$D102/$H100)*$M$4),0))/$P$12)</f>
        <v>150</v>
      </c>
      <c r="H100" s="41">
        <v>100</v>
      </c>
      <c r="I100" s="30">
        <f t="shared" si="2"/>
        <v>750</v>
      </c>
      <c r="J100" s="30">
        <f>'2025_Pea_Fill_Sheet'!G102/'2025_Pea_Totals'!C100</f>
        <v>6.0280000000000005</v>
      </c>
    </row>
    <row r="101" spans="1:10" x14ac:dyDescent="0.2">
      <c r="A101" s="9">
        <v>99</v>
      </c>
      <c r="B101" s="8" t="str">
        <f>'2025_Pea_Fill_Sheet'!B103</f>
        <v>NDP250125Y</v>
      </c>
      <c r="C101" s="8">
        <f>IF($C$1="Per Trial (g)",(ROUNDUP(('2025_Pea_Totals'!$O$8*$P$8*('2025_Pea_Fill_Sheet'!$D103/$H101)*$M$4),0)),(ROUNDUP(('2025_Pea_Totals'!$O$8*$P$8*('2025_Pea_Fill_Sheet'!$D103/$H101)*$M$4),0))/$P$8)</f>
        <v>135</v>
      </c>
      <c r="D101" s="8">
        <f>IF($C$1="Per Trial (g)",(ROUNDUP(('2025_Pea_Totals'!$O$9*$P$9*('2025_Pea_Fill_Sheet'!$D103/$H101)*$M$4),0)),(ROUNDUP(('2025_Pea_Totals'!$O$9*$P$9*('2025_Pea_Fill_Sheet'!$D103/$H101)*$M$4),0))/$P$9)</f>
        <v>135</v>
      </c>
      <c r="E101" s="8">
        <f>IF($C$1="Per Trial (g)",(ROUNDUP(('2025_Pea_Totals'!$O$10*$P$10*('2025_Pea_Fill_Sheet'!$D103/$H$3)*$M$4),0)),(ROUNDUP(('2025_Pea_Totals'!$O$10*$P$10*('2025_Pea_Fill_Sheet'!$D103/$H$3)*$M$4),0))/$P$10)</f>
        <v>128</v>
      </c>
      <c r="F101" s="8">
        <f>IF($C$1="Per Trial (g)",(ROUNDUP(('2025_Pea_Totals'!$O$11*$P$11*('2025_Pea_Fill_Sheet'!$D103/$H101)*$M$4),0)),(ROUNDUP(('2025_Pea_Totals'!$O$11*$P$11*('2025_Pea_Fill_Sheet'!$D103/$H101)*$M$4),0))/$P$11)</f>
        <v>135</v>
      </c>
      <c r="G101" s="8">
        <f>IF($C$1="Per Trial (g)",(ROUNDUP(('2025_Pea_Totals'!$O$12*$P$12*('2025_Pea_Fill_Sheet'!$D103/$H101)*$M$4),0)),(ROUNDUP(('2025_Pea_Totals'!$O$12*$P$12*('2025_Pea_Fill_Sheet'!$D103/$H101)*$M$4),0))/$P$12)</f>
        <v>135</v>
      </c>
      <c r="H101" s="41">
        <v>95</v>
      </c>
      <c r="I101" s="30">
        <f t="shared" si="2"/>
        <v>668</v>
      </c>
      <c r="J101" s="30">
        <f>'2025_Pea_Fill_Sheet'!G103/'2025_Pea_Totals'!C101</f>
        <v>5.478518518518519</v>
      </c>
    </row>
    <row r="102" spans="1:10" x14ac:dyDescent="0.2">
      <c r="A102" s="9">
        <v>100</v>
      </c>
      <c r="B102" s="8" t="str">
        <f>'2025_Pea_Fill_Sheet'!B104</f>
        <v>NDP250126Y</v>
      </c>
      <c r="C102" s="8">
        <f>IF($C$1="Per Trial (g)",(ROUNDUP(('2025_Pea_Totals'!$O$8*$P$8*('2025_Pea_Fill_Sheet'!$D104/$H102)*$M$4),0)),(ROUNDUP(('2025_Pea_Totals'!$O$8*$P$8*('2025_Pea_Fill_Sheet'!$D104/$H102)*$M$4),0))/$P$8)</f>
        <v>139</v>
      </c>
      <c r="D102" s="8">
        <f>IF($C$1="Per Trial (g)",(ROUNDUP(('2025_Pea_Totals'!$O$9*$P$9*('2025_Pea_Fill_Sheet'!$D104/$H102)*$M$4),0)),(ROUNDUP(('2025_Pea_Totals'!$O$9*$P$9*('2025_Pea_Fill_Sheet'!$D104/$H102)*$M$4),0))/$P$9)</f>
        <v>139</v>
      </c>
      <c r="E102" s="8">
        <f>IF($C$1="Per Trial (g)",(ROUNDUP(('2025_Pea_Totals'!$O$10*$P$10*('2025_Pea_Fill_Sheet'!$D104/$H$3)*$M$4),0)),(ROUNDUP(('2025_Pea_Totals'!$O$10*$P$10*('2025_Pea_Fill_Sheet'!$D104/$H$3)*$M$4),0))/$P$10)</f>
        <v>132</v>
      </c>
      <c r="F102" s="8">
        <f>IF($C$1="Per Trial (g)",(ROUNDUP(('2025_Pea_Totals'!$O$11*$P$11*('2025_Pea_Fill_Sheet'!$D104/$H102)*$M$4),0)),(ROUNDUP(('2025_Pea_Totals'!$O$11*$P$11*('2025_Pea_Fill_Sheet'!$D104/$H102)*$M$4),0))/$P$11)</f>
        <v>139</v>
      </c>
      <c r="G102" s="8">
        <f>IF($C$1="Per Trial (g)",(ROUNDUP(('2025_Pea_Totals'!$O$12*$P$12*('2025_Pea_Fill_Sheet'!$D104/$H102)*$M$4),0)),(ROUNDUP(('2025_Pea_Totals'!$O$12*$P$12*('2025_Pea_Fill_Sheet'!$D104/$H102)*$M$4),0))/$P$12)</f>
        <v>139</v>
      </c>
      <c r="H102" s="41">
        <v>95</v>
      </c>
      <c r="I102" s="30">
        <f t="shared" si="2"/>
        <v>688</v>
      </c>
      <c r="J102" s="30">
        <f>'2025_Pea_Fill_Sheet'!G104/'2025_Pea_Totals'!C102</f>
        <v>6.1467625899280574</v>
      </c>
    </row>
    <row r="103" spans="1:10" x14ac:dyDescent="0.2">
      <c r="A103" s="9">
        <v>101</v>
      </c>
      <c r="B103" s="8" t="str">
        <f>'2025_Pea_Fill_Sheet'!B105</f>
        <v>NDP250127Y</v>
      </c>
      <c r="C103" s="8">
        <f>IF($C$1="Per Trial (g)",(ROUNDUP(('2025_Pea_Totals'!$O$8*$P$8*('2025_Pea_Fill_Sheet'!$D105/$H103)*$M$4),0)),(ROUNDUP(('2025_Pea_Totals'!$O$8*$P$8*('2025_Pea_Fill_Sheet'!$D105/$H103)*$M$4),0))/$P$8)</f>
        <v>125</v>
      </c>
      <c r="D103" s="8">
        <f>IF($C$1="Per Trial (g)",(ROUNDUP(('2025_Pea_Totals'!$O$9*$P$9*('2025_Pea_Fill_Sheet'!$D105/$H103)*$M$4),0)),(ROUNDUP(('2025_Pea_Totals'!$O$9*$P$9*('2025_Pea_Fill_Sheet'!$D105/$H103)*$M$4),0))/$P$9)</f>
        <v>125</v>
      </c>
      <c r="E103" s="8">
        <f>IF($C$1="Per Trial (g)",(ROUNDUP(('2025_Pea_Totals'!$O$10*$P$10*('2025_Pea_Fill_Sheet'!$D105/$H$3)*$M$4),0)),(ROUNDUP(('2025_Pea_Totals'!$O$10*$P$10*('2025_Pea_Fill_Sheet'!$D105/$H$3)*$M$4),0))/$P$10)</f>
        <v>125</v>
      </c>
      <c r="F103" s="8">
        <f>IF($C$1="Per Trial (g)",(ROUNDUP(('2025_Pea_Totals'!$O$11*$P$11*('2025_Pea_Fill_Sheet'!$D105/$H103)*$M$4),0)),(ROUNDUP(('2025_Pea_Totals'!$O$11*$P$11*('2025_Pea_Fill_Sheet'!$D105/$H103)*$M$4),0))/$P$11)</f>
        <v>125</v>
      </c>
      <c r="G103" s="8">
        <f>IF($C$1="Per Trial (g)",(ROUNDUP(('2025_Pea_Totals'!$O$12*$P$12*('2025_Pea_Fill_Sheet'!$D105/$H103)*$M$4),0)),(ROUNDUP(('2025_Pea_Totals'!$O$12*$P$12*('2025_Pea_Fill_Sheet'!$D105/$H103)*$M$4),0))/$P$12)</f>
        <v>125</v>
      </c>
      <c r="H103" s="41">
        <v>100</v>
      </c>
      <c r="I103" s="30">
        <f t="shared" si="2"/>
        <v>625</v>
      </c>
      <c r="J103" s="30">
        <f>'2025_Pea_Fill_Sheet'!G105/'2025_Pea_Totals'!C103</f>
        <v>8.0879999999999992</v>
      </c>
    </row>
    <row r="104" spans="1:10" x14ac:dyDescent="0.2">
      <c r="A104" s="9">
        <v>102</v>
      </c>
      <c r="B104" s="8" t="str">
        <f>'2025_Pea_Fill_Sheet'!B106</f>
        <v>NDP250128Y</v>
      </c>
      <c r="C104" s="8">
        <f>IF($C$1="Per Trial (g)",(ROUNDUP(('2025_Pea_Totals'!$O$8*$P$8*('2025_Pea_Fill_Sheet'!$D106/$H104)*$M$4),0)),(ROUNDUP(('2025_Pea_Totals'!$O$8*$P$8*('2025_Pea_Fill_Sheet'!$D106/$H104)*$M$4),0))/$P$8)</f>
        <v>122</v>
      </c>
      <c r="D104" s="8">
        <f>IF($C$1="Per Trial (g)",(ROUNDUP(('2025_Pea_Totals'!$O$9*$P$9*('2025_Pea_Fill_Sheet'!$D106/$H104)*$M$4),0)),(ROUNDUP(('2025_Pea_Totals'!$O$9*$P$9*('2025_Pea_Fill_Sheet'!$D106/$H104)*$M$4),0))/$P$9)</f>
        <v>122</v>
      </c>
      <c r="E104" s="8">
        <f>IF($C$1="Per Trial (g)",(ROUNDUP(('2025_Pea_Totals'!$O$10*$P$10*('2025_Pea_Fill_Sheet'!$D106/$H$3)*$M$4),0)),(ROUNDUP(('2025_Pea_Totals'!$O$10*$P$10*('2025_Pea_Fill_Sheet'!$D106/$H$3)*$M$4),0))/$P$10)</f>
        <v>112</v>
      </c>
      <c r="F104" s="8">
        <f>IF($C$1="Per Trial (g)",(ROUNDUP(('2025_Pea_Totals'!$O$11*$P$11*('2025_Pea_Fill_Sheet'!$D106/$H104)*$M$4),0)),(ROUNDUP(('2025_Pea_Totals'!$O$11*$P$11*('2025_Pea_Fill_Sheet'!$D106/$H104)*$M$4),0))/$P$11)</f>
        <v>122</v>
      </c>
      <c r="G104" s="8">
        <f>IF($C$1="Per Trial (g)",(ROUNDUP(('2025_Pea_Totals'!$O$12*$P$12*('2025_Pea_Fill_Sheet'!$D106/$H104)*$M$4),0)),(ROUNDUP(('2025_Pea_Totals'!$O$12*$P$12*('2025_Pea_Fill_Sheet'!$D106/$H104)*$M$4),0))/$P$12)</f>
        <v>122</v>
      </c>
      <c r="H104" s="41">
        <v>92</v>
      </c>
      <c r="I104" s="30">
        <f t="shared" si="2"/>
        <v>600</v>
      </c>
      <c r="J104" s="30">
        <f>'2025_Pea_Fill_Sheet'!G106/'2025_Pea_Totals'!C104</f>
        <v>6.0606557377049182</v>
      </c>
    </row>
    <row r="105" spans="1:10" x14ac:dyDescent="0.2">
      <c r="A105" s="9">
        <v>103</v>
      </c>
      <c r="B105" s="8" t="str">
        <f>'2025_Pea_Fill_Sheet'!B107</f>
        <v>NDP250129Y</v>
      </c>
      <c r="C105" s="8">
        <f>IF($C$1="Per Trial (g)",(ROUNDUP(('2025_Pea_Totals'!$O$8*$P$8*('2025_Pea_Fill_Sheet'!$D107/$H105)*$M$4),0)),(ROUNDUP(('2025_Pea_Totals'!$O$8*$P$8*('2025_Pea_Fill_Sheet'!$D107/$H105)*$M$4),0))/$P$8)</f>
        <v>123</v>
      </c>
      <c r="D105" s="8">
        <f>IF($C$1="Per Trial (g)",(ROUNDUP(('2025_Pea_Totals'!$O$9*$P$9*('2025_Pea_Fill_Sheet'!$D107/$H105)*$M$4),0)),(ROUNDUP(('2025_Pea_Totals'!$O$9*$P$9*('2025_Pea_Fill_Sheet'!$D107/$H105)*$M$4),0))/$P$9)</f>
        <v>123</v>
      </c>
      <c r="E105" s="8">
        <f>IF($C$1="Per Trial (g)",(ROUNDUP(('2025_Pea_Totals'!$O$10*$P$10*('2025_Pea_Fill_Sheet'!$D107/$H$3)*$M$4),0)),(ROUNDUP(('2025_Pea_Totals'!$O$10*$P$10*('2025_Pea_Fill_Sheet'!$D107/$H$3)*$M$4),0))/$P$10)</f>
        <v>123</v>
      </c>
      <c r="F105" s="8">
        <f>IF($C$1="Per Trial (g)",(ROUNDUP(('2025_Pea_Totals'!$O$11*$P$11*('2025_Pea_Fill_Sheet'!$D107/$H105)*$M$4),0)),(ROUNDUP(('2025_Pea_Totals'!$O$11*$P$11*('2025_Pea_Fill_Sheet'!$D107/$H105)*$M$4),0))/$P$11)</f>
        <v>123</v>
      </c>
      <c r="G105" s="8">
        <f>IF($C$1="Per Trial (g)",(ROUNDUP(('2025_Pea_Totals'!$O$12*$P$12*('2025_Pea_Fill_Sheet'!$D107/$H105)*$M$4),0)),(ROUNDUP(('2025_Pea_Totals'!$O$12*$P$12*('2025_Pea_Fill_Sheet'!$D107/$H105)*$M$4),0))/$P$12)</f>
        <v>123</v>
      </c>
      <c r="H105" s="41">
        <v>100</v>
      </c>
      <c r="I105" s="30">
        <f t="shared" si="2"/>
        <v>615</v>
      </c>
      <c r="J105" s="30">
        <f>'2025_Pea_Fill_Sheet'!G107/'2025_Pea_Totals'!C105</f>
        <v>7.0739837398373986</v>
      </c>
    </row>
    <row r="106" spans="1:10" x14ac:dyDescent="0.2">
      <c r="A106" s="9">
        <v>104</v>
      </c>
      <c r="B106" s="8" t="str">
        <f>'2025_Pea_Fill_Sheet'!B108</f>
        <v>NDP250130Y</v>
      </c>
      <c r="C106" s="8">
        <f>IF($C$1="Per Trial (g)",(ROUNDUP(('2025_Pea_Totals'!$O$8*$P$8*('2025_Pea_Fill_Sheet'!$D108/$H106)*$M$4),0)),(ROUNDUP(('2025_Pea_Totals'!$O$8*$P$8*('2025_Pea_Fill_Sheet'!$D108/$H106)*$M$4),0))/$P$8)</f>
        <v>124</v>
      </c>
      <c r="D106" s="8">
        <f>IF($C$1="Per Trial (g)",(ROUNDUP(('2025_Pea_Totals'!$O$9*$P$9*('2025_Pea_Fill_Sheet'!$D108/$H106)*$M$4),0)),(ROUNDUP(('2025_Pea_Totals'!$O$9*$P$9*('2025_Pea_Fill_Sheet'!$D108/$H106)*$M$4),0))/$P$9)</f>
        <v>124</v>
      </c>
      <c r="E106" s="8">
        <f>IF($C$1="Per Trial (g)",(ROUNDUP(('2025_Pea_Totals'!$O$10*$P$10*('2025_Pea_Fill_Sheet'!$D108/$H$3)*$M$4),0)),(ROUNDUP(('2025_Pea_Totals'!$O$10*$P$10*('2025_Pea_Fill_Sheet'!$D108/$H$3)*$M$4),0))/$P$10)</f>
        <v>124</v>
      </c>
      <c r="F106" s="8">
        <f>IF($C$1="Per Trial (g)",(ROUNDUP(('2025_Pea_Totals'!$O$11*$P$11*('2025_Pea_Fill_Sheet'!$D108/$H106)*$M$4),0)),(ROUNDUP(('2025_Pea_Totals'!$O$11*$P$11*('2025_Pea_Fill_Sheet'!$D108/$H106)*$M$4),0))/$P$11)</f>
        <v>124</v>
      </c>
      <c r="G106" s="8">
        <f>IF($C$1="Per Trial (g)",(ROUNDUP(('2025_Pea_Totals'!$O$12*$P$12*('2025_Pea_Fill_Sheet'!$D108/$H106)*$M$4),0)),(ROUNDUP(('2025_Pea_Totals'!$O$12*$P$12*('2025_Pea_Fill_Sheet'!$D108/$H106)*$M$4),0))/$P$12)</f>
        <v>124</v>
      </c>
      <c r="H106" s="41">
        <v>100</v>
      </c>
      <c r="I106" s="30">
        <f t="shared" si="2"/>
        <v>620</v>
      </c>
      <c r="J106" s="30">
        <f>'2025_Pea_Fill_Sheet'!G108/'2025_Pea_Totals'!C106</f>
        <v>6.5516129032258066</v>
      </c>
    </row>
    <row r="107" spans="1:10" x14ac:dyDescent="0.2">
      <c r="A107" s="9">
        <v>105</v>
      </c>
      <c r="B107" s="8" t="str">
        <f>'2025_Pea_Fill_Sheet'!B109</f>
        <v>NDP250131Y</v>
      </c>
      <c r="C107" s="8">
        <f>IF($C$1="Per Trial (g)",(ROUNDUP(('2025_Pea_Totals'!$O$8*$P$8*('2025_Pea_Fill_Sheet'!$D109/$H107)*$M$4),0)),(ROUNDUP(('2025_Pea_Totals'!$O$8*$P$8*('2025_Pea_Fill_Sheet'!$D109/$H107)*$M$4),0))/$P$8)</f>
        <v>116</v>
      </c>
      <c r="D107" s="8">
        <f>IF($C$1="Per Trial (g)",(ROUNDUP(('2025_Pea_Totals'!$O$9*$P$9*('2025_Pea_Fill_Sheet'!$D109/$H107)*$M$4),0)),(ROUNDUP(('2025_Pea_Totals'!$O$9*$P$9*('2025_Pea_Fill_Sheet'!$D109/$H107)*$M$4),0))/$P$9)</f>
        <v>116</v>
      </c>
      <c r="E107" s="8">
        <f>IF($C$1="Per Trial (g)",(ROUNDUP(('2025_Pea_Totals'!$O$10*$P$10*('2025_Pea_Fill_Sheet'!$D109/$H$3)*$M$4),0)),(ROUNDUP(('2025_Pea_Totals'!$O$10*$P$10*('2025_Pea_Fill_Sheet'!$D109/$H$3)*$M$4),0))/$P$10)</f>
        <v>116</v>
      </c>
      <c r="F107" s="8">
        <f>IF($C$1="Per Trial (g)",(ROUNDUP(('2025_Pea_Totals'!$O$11*$P$11*('2025_Pea_Fill_Sheet'!$D109/$H107)*$M$4),0)),(ROUNDUP(('2025_Pea_Totals'!$O$11*$P$11*('2025_Pea_Fill_Sheet'!$D109/$H107)*$M$4),0))/$P$11)</f>
        <v>116</v>
      </c>
      <c r="G107" s="8">
        <f>IF($C$1="Per Trial (g)",(ROUNDUP(('2025_Pea_Totals'!$O$12*$P$12*('2025_Pea_Fill_Sheet'!$D109/$H107)*$M$4),0)),(ROUNDUP(('2025_Pea_Totals'!$O$12*$P$12*('2025_Pea_Fill_Sheet'!$D109/$H107)*$M$4),0))/$P$12)</f>
        <v>116</v>
      </c>
      <c r="H107" s="41">
        <v>100</v>
      </c>
      <c r="I107" s="30">
        <f t="shared" si="2"/>
        <v>580</v>
      </c>
      <c r="J107" s="30">
        <f>'2025_Pea_Fill_Sheet'!G109/'2025_Pea_Totals'!C107</f>
        <v>4.8948275862068957</v>
      </c>
    </row>
    <row r="108" spans="1:10" x14ac:dyDescent="0.2">
      <c r="A108" s="9">
        <v>106</v>
      </c>
      <c r="B108" s="8" t="str">
        <f>'2025_Pea_Fill_Sheet'!B110</f>
        <v>NDP250132Y</v>
      </c>
      <c r="C108" s="8">
        <f>IF($C$1="Per Trial (g)",(ROUNDUP(('2025_Pea_Totals'!$O$8*$P$8*('2025_Pea_Fill_Sheet'!$D110/$H108)*$M$4),0)),(ROUNDUP(('2025_Pea_Totals'!$O$8*$P$8*('2025_Pea_Fill_Sheet'!$D110/$H108)*$M$4),0))/$P$8)</f>
        <v>116</v>
      </c>
      <c r="D108" s="8">
        <f>IF($C$1="Per Trial (g)",(ROUNDUP(('2025_Pea_Totals'!$O$9*$P$9*('2025_Pea_Fill_Sheet'!$D110/$H108)*$M$4),0)),(ROUNDUP(('2025_Pea_Totals'!$O$9*$P$9*('2025_Pea_Fill_Sheet'!$D110/$H108)*$M$4),0))/$P$9)</f>
        <v>116</v>
      </c>
      <c r="E108" s="8">
        <f>IF($C$1="Per Trial (g)",(ROUNDUP(('2025_Pea_Totals'!$O$10*$P$10*('2025_Pea_Fill_Sheet'!$D110/$H$3)*$M$4),0)),(ROUNDUP(('2025_Pea_Totals'!$O$10*$P$10*('2025_Pea_Fill_Sheet'!$D110/$H$3)*$M$4),0))/$P$10)</f>
        <v>110</v>
      </c>
      <c r="F108" s="8">
        <f>IF($C$1="Per Trial (g)",(ROUNDUP(('2025_Pea_Totals'!$O$11*$P$11*('2025_Pea_Fill_Sheet'!$D110/$H108)*$M$4),0)),(ROUNDUP(('2025_Pea_Totals'!$O$11*$P$11*('2025_Pea_Fill_Sheet'!$D110/$H108)*$M$4),0))/$P$11)</f>
        <v>116</v>
      </c>
      <c r="G108" s="8">
        <f>IF($C$1="Per Trial (g)",(ROUNDUP(('2025_Pea_Totals'!$O$12*$P$12*('2025_Pea_Fill_Sheet'!$D110/$H108)*$M$4),0)),(ROUNDUP(('2025_Pea_Totals'!$O$12*$P$12*('2025_Pea_Fill_Sheet'!$D110/$H108)*$M$4),0))/$P$12)</f>
        <v>116</v>
      </c>
      <c r="H108" s="41">
        <v>95</v>
      </c>
      <c r="I108" s="30">
        <f t="shared" si="2"/>
        <v>574</v>
      </c>
      <c r="J108" s="30">
        <f>'2025_Pea_Fill_Sheet'!G110/'2025_Pea_Totals'!C108</f>
        <v>7.9301724137931036</v>
      </c>
    </row>
    <row r="109" spans="1:10" x14ac:dyDescent="0.2">
      <c r="A109" s="9">
        <v>107</v>
      </c>
      <c r="B109" s="8" t="str">
        <f>'2025_Pea_Fill_Sheet'!B111</f>
        <v>NDP250133G</v>
      </c>
      <c r="C109" s="8">
        <f>IF($C$1="Per Trial (g)",(ROUNDUP(('2025_Pea_Totals'!$O$8*$P$8*('2025_Pea_Fill_Sheet'!$D111/$H109)*$M$4),0)),(ROUNDUP(('2025_Pea_Totals'!$O$8*$P$8*('2025_Pea_Fill_Sheet'!$D111/$H109)*$M$4),0))/$P$8)</f>
        <v>122</v>
      </c>
      <c r="D109" s="8">
        <f>IF($C$1="Per Trial (g)",(ROUNDUP(('2025_Pea_Totals'!$O$9*$P$9*('2025_Pea_Fill_Sheet'!$D111/$H109)*$M$4),0)),(ROUNDUP(('2025_Pea_Totals'!$O$9*$P$9*('2025_Pea_Fill_Sheet'!$D111/$H109)*$M$4),0))/$P$9)</f>
        <v>122</v>
      </c>
      <c r="E109" s="8">
        <f>IF($C$1="Per Trial (g)",(ROUNDUP(('2025_Pea_Totals'!$O$10*$P$10*('2025_Pea_Fill_Sheet'!$D111/$H$3)*$M$4),0)),(ROUNDUP(('2025_Pea_Totals'!$O$10*$P$10*('2025_Pea_Fill_Sheet'!$D111/$H$3)*$M$4),0))/$P$10)</f>
        <v>122</v>
      </c>
      <c r="F109" s="8">
        <f>IF($C$1="Per Trial (g)",(ROUNDUP(('2025_Pea_Totals'!$O$11*$P$11*('2025_Pea_Fill_Sheet'!$D111/$H109)*$M$4),0)),(ROUNDUP(('2025_Pea_Totals'!$O$11*$P$11*('2025_Pea_Fill_Sheet'!$D111/$H109)*$M$4),0))/$P$11)</f>
        <v>122</v>
      </c>
      <c r="G109" s="8">
        <f>IF($C$1="Per Trial (g)",(ROUNDUP(('2025_Pea_Totals'!$O$12*$P$12*('2025_Pea_Fill_Sheet'!$D111/$H109)*$M$4),0)),(ROUNDUP(('2025_Pea_Totals'!$O$12*$P$12*('2025_Pea_Fill_Sheet'!$D111/$H109)*$M$4),0))/$P$12)</f>
        <v>122</v>
      </c>
      <c r="H109" s="41">
        <v>100</v>
      </c>
      <c r="I109" s="30">
        <f t="shared" si="2"/>
        <v>610</v>
      </c>
      <c r="J109" s="30">
        <f>'2025_Pea_Fill_Sheet'!G111/'2025_Pea_Totals'!C109</f>
        <v>7.0368852459016393</v>
      </c>
    </row>
    <row r="110" spans="1:10" x14ac:dyDescent="0.2">
      <c r="A110" s="9">
        <v>108</v>
      </c>
      <c r="B110" s="8" t="str">
        <f>'2025_Pea_Fill_Sheet'!B112</f>
        <v>NDP250134G</v>
      </c>
      <c r="C110" s="8">
        <f>IF($C$1="Per Trial (g)",(ROUNDUP(('2025_Pea_Totals'!$O$8*$P$8*('2025_Pea_Fill_Sheet'!$D112/$H110)*$M$4),0)),(ROUNDUP(('2025_Pea_Totals'!$O$8*$P$8*('2025_Pea_Fill_Sheet'!$D112/$H110)*$M$4),0))/$P$8)</f>
        <v>113</v>
      </c>
      <c r="D110" s="8">
        <f>IF($C$1="Per Trial (g)",(ROUNDUP(('2025_Pea_Totals'!$O$9*$P$9*('2025_Pea_Fill_Sheet'!$D112/$H110)*$M$4),0)),(ROUNDUP(('2025_Pea_Totals'!$O$9*$P$9*('2025_Pea_Fill_Sheet'!$D112/$H110)*$M$4),0))/$P$9)</f>
        <v>113</v>
      </c>
      <c r="E110" s="8">
        <f>IF($C$1="Per Trial (g)",(ROUNDUP(('2025_Pea_Totals'!$O$10*$P$10*('2025_Pea_Fill_Sheet'!$D112/$H$3)*$M$4),0)),(ROUNDUP(('2025_Pea_Totals'!$O$10*$P$10*('2025_Pea_Fill_Sheet'!$D112/$H$3)*$M$4),0))/$P$10)</f>
        <v>113</v>
      </c>
      <c r="F110" s="8">
        <f>IF($C$1="Per Trial (g)",(ROUNDUP(('2025_Pea_Totals'!$O$11*$P$11*('2025_Pea_Fill_Sheet'!$D112/$H110)*$M$4),0)),(ROUNDUP(('2025_Pea_Totals'!$O$11*$P$11*('2025_Pea_Fill_Sheet'!$D112/$H110)*$M$4),0))/$P$11)</f>
        <v>113</v>
      </c>
      <c r="G110" s="8">
        <f>IF($C$1="Per Trial (g)",(ROUNDUP(('2025_Pea_Totals'!$O$12*$P$12*('2025_Pea_Fill_Sheet'!$D112/$H110)*$M$4),0)),(ROUNDUP(('2025_Pea_Totals'!$O$12*$P$12*('2025_Pea_Fill_Sheet'!$D112/$H110)*$M$4),0))/$P$12)</f>
        <v>113</v>
      </c>
      <c r="H110" s="41">
        <v>100</v>
      </c>
      <c r="I110" s="30">
        <f t="shared" si="2"/>
        <v>565</v>
      </c>
      <c r="J110" s="30">
        <f>'2025_Pea_Fill_Sheet'!G112/'2025_Pea_Totals'!C110</f>
        <v>8.3814159292035395</v>
      </c>
    </row>
    <row r="111" spans="1:10" x14ac:dyDescent="0.2">
      <c r="A111" s="9">
        <v>109</v>
      </c>
      <c r="B111" s="8" t="str">
        <f>'2025_Pea_Fill_Sheet'!B113</f>
        <v>NDP250135Y</v>
      </c>
      <c r="C111" s="8">
        <f>IF($C$1="Per Trial (g)",(ROUNDUP(('2025_Pea_Totals'!$O$8*$P$8*('2025_Pea_Fill_Sheet'!$D113/$H111)*$M$4),0)),(ROUNDUP(('2025_Pea_Totals'!$O$8*$P$8*('2025_Pea_Fill_Sheet'!$D113/$H111)*$M$4),0))/$P$8)</f>
        <v>138</v>
      </c>
      <c r="D111" s="8">
        <f>IF($C$1="Per Trial (g)",(ROUNDUP(('2025_Pea_Totals'!$O$9*$P$9*('2025_Pea_Fill_Sheet'!$D113/$H111)*$M$4),0)),(ROUNDUP(('2025_Pea_Totals'!$O$9*$P$9*('2025_Pea_Fill_Sheet'!$D113/$H111)*$M$4),0))/$P$9)</f>
        <v>138</v>
      </c>
      <c r="E111" s="8">
        <f>IF($C$1="Per Trial (g)",(ROUNDUP(('2025_Pea_Totals'!$O$10*$P$10*('2025_Pea_Fill_Sheet'!$D113/$H$3)*$M$4),0)),(ROUNDUP(('2025_Pea_Totals'!$O$10*$P$10*('2025_Pea_Fill_Sheet'!$D113/$H$3)*$M$4),0))/$P$10)</f>
        <v>138</v>
      </c>
      <c r="F111" s="8">
        <f>IF($C$1="Per Trial (g)",(ROUNDUP(('2025_Pea_Totals'!$O$11*$P$11*('2025_Pea_Fill_Sheet'!$D113/$H111)*$M$4),0)),(ROUNDUP(('2025_Pea_Totals'!$O$11*$P$11*('2025_Pea_Fill_Sheet'!$D113/$H111)*$M$4),0))/$P$11)</f>
        <v>138</v>
      </c>
      <c r="G111" s="8">
        <f>IF($C$1="Per Trial (g)",(ROUNDUP(('2025_Pea_Totals'!$O$12*$P$12*('2025_Pea_Fill_Sheet'!$D113/$H111)*$M$4),0)),(ROUNDUP(('2025_Pea_Totals'!$O$12*$P$12*('2025_Pea_Fill_Sheet'!$D113/$H111)*$M$4),0))/$P$12)</f>
        <v>138</v>
      </c>
      <c r="H111" s="41">
        <v>100</v>
      </c>
      <c r="I111" s="30">
        <f t="shared" si="2"/>
        <v>690</v>
      </c>
      <c r="J111" s="30">
        <f>'2025_Pea_Fill_Sheet'!G113/'2025_Pea_Totals'!C111</f>
        <v>6.1644927536231888</v>
      </c>
    </row>
    <row r="112" spans="1:10" x14ac:dyDescent="0.2">
      <c r="A112" s="9">
        <v>110</v>
      </c>
      <c r="B112" s="8" t="str">
        <f>'2025_Pea_Fill_Sheet'!B114</f>
        <v>NDP250136G</v>
      </c>
      <c r="C112" s="8">
        <f>IF($C$1="Per Trial (g)",(ROUNDUP(('2025_Pea_Totals'!$O$8*$P$8*('2025_Pea_Fill_Sheet'!$D114/$H112)*$M$4),0)),(ROUNDUP(('2025_Pea_Totals'!$O$8*$P$8*('2025_Pea_Fill_Sheet'!$D114/$H112)*$M$4),0))/$P$8)</f>
        <v>132</v>
      </c>
      <c r="D112" s="8">
        <f>IF($C$1="Per Trial (g)",(ROUNDUP(('2025_Pea_Totals'!$O$9*$P$9*('2025_Pea_Fill_Sheet'!$D114/$H112)*$M$4),0)),(ROUNDUP(('2025_Pea_Totals'!$O$9*$P$9*('2025_Pea_Fill_Sheet'!$D114/$H112)*$M$4),0))/$P$9)</f>
        <v>132</v>
      </c>
      <c r="E112" s="8">
        <f>IF($C$1="Per Trial (g)",(ROUNDUP(('2025_Pea_Totals'!$O$10*$P$10*('2025_Pea_Fill_Sheet'!$D114/$H$3)*$M$4),0)),(ROUNDUP(('2025_Pea_Totals'!$O$10*$P$10*('2025_Pea_Fill_Sheet'!$D114/$H$3)*$M$4),0))/$P$10)</f>
        <v>132</v>
      </c>
      <c r="F112" s="8">
        <f>IF($C$1="Per Trial (g)",(ROUNDUP(('2025_Pea_Totals'!$O$11*$P$11*('2025_Pea_Fill_Sheet'!$D114/$H112)*$M$4),0)),(ROUNDUP(('2025_Pea_Totals'!$O$11*$P$11*('2025_Pea_Fill_Sheet'!$D114/$H112)*$M$4),0))/$P$11)</f>
        <v>132</v>
      </c>
      <c r="G112" s="8">
        <f>IF($C$1="Per Trial (g)",(ROUNDUP(('2025_Pea_Totals'!$O$12*$P$12*('2025_Pea_Fill_Sheet'!$D114/$H112)*$M$4),0)),(ROUNDUP(('2025_Pea_Totals'!$O$12*$P$12*('2025_Pea_Fill_Sheet'!$D114/$H112)*$M$4),0))/$P$12)</f>
        <v>132</v>
      </c>
      <c r="H112" s="41">
        <v>100</v>
      </c>
      <c r="I112" s="30">
        <f t="shared" si="2"/>
        <v>660</v>
      </c>
      <c r="J112" s="30">
        <f>'2025_Pea_Fill_Sheet'!G114/'2025_Pea_Totals'!C112</f>
        <v>5.1378787878787886</v>
      </c>
    </row>
    <row r="113" spans="1:10" x14ac:dyDescent="0.2">
      <c r="A113" s="9">
        <v>111</v>
      </c>
      <c r="B113" s="8" t="str">
        <f>'2025_Pea_Fill_Sheet'!B115</f>
        <v>NDP250137G</v>
      </c>
      <c r="C113" s="8">
        <f>IF($C$1="Per Trial (g)",(ROUNDUP(('2025_Pea_Totals'!$O$8*$P$8*('2025_Pea_Fill_Sheet'!$D115/$H113)*$M$4),0)),(ROUNDUP(('2025_Pea_Totals'!$O$8*$P$8*('2025_Pea_Fill_Sheet'!$D115/$H113)*$M$4),0))/$P$8)</f>
        <v>129</v>
      </c>
      <c r="D113" s="8">
        <f>IF($C$1="Per Trial (g)",(ROUNDUP(('2025_Pea_Totals'!$O$9*$P$9*('2025_Pea_Fill_Sheet'!$D115/$H113)*$M$4),0)),(ROUNDUP(('2025_Pea_Totals'!$O$9*$P$9*('2025_Pea_Fill_Sheet'!$D115/$H113)*$M$4),0))/$P$9)</f>
        <v>129</v>
      </c>
      <c r="E113" s="8">
        <f>IF($C$1="Per Trial (g)",(ROUNDUP(('2025_Pea_Totals'!$O$10*$P$10*('2025_Pea_Fill_Sheet'!$D115/$H$3)*$M$4),0)),(ROUNDUP(('2025_Pea_Totals'!$O$10*$P$10*('2025_Pea_Fill_Sheet'!$D115/$H$3)*$M$4),0))/$P$10)</f>
        <v>129</v>
      </c>
      <c r="F113" s="8">
        <f>IF($C$1="Per Trial (g)",(ROUNDUP(('2025_Pea_Totals'!$O$11*$P$11*('2025_Pea_Fill_Sheet'!$D115/$H113)*$M$4),0)),(ROUNDUP(('2025_Pea_Totals'!$O$11*$P$11*('2025_Pea_Fill_Sheet'!$D115/$H113)*$M$4),0))/$P$11)</f>
        <v>129</v>
      </c>
      <c r="G113" s="8">
        <f>IF($C$1="Per Trial (g)",(ROUNDUP(('2025_Pea_Totals'!$O$12*$P$12*('2025_Pea_Fill_Sheet'!$D115/$H113)*$M$4),0)),(ROUNDUP(('2025_Pea_Totals'!$O$12*$P$12*('2025_Pea_Fill_Sheet'!$D115/$H113)*$M$4),0))/$P$12)</f>
        <v>129</v>
      </c>
      <c r="H113" s="41">
        <v>100</v>
      </c>
      <c r="I113" s="30">
        <f t="shared" si="2"/>
        <v>645</v>
      </c>
      <c r="J113" s="30">
        <f>'2025_Pea_Fill_Sheet'!G115/'2025_Pea_Totals'!C113</f>
        <v>5.3961240310077523</v>
      </c>
    </row>
    <row r="114" spans="1:10" x14ac:dyDescent="0.2">
      <c r="A114" s="9">
        <v>112</v>
      </c>
      <c r="B114" s="8" t="str">
        <f>'2025_Pea_Fill_Sheet'!B116</f>
        <v>NDP250138G</v>
      </c>
      <c r="C114" s="8">
        <f>IF($C$1="Per Trial (g)",(ROUNDUP(('2025_Pea_Totals'!$O$8*$P$8*('2025_Pea_Fill_Sheet'!$D116/$H114)*$M$4),0)),(ROUNDUP(('2025_Pea_Totals'!$O$8*$P$8*('2025_Pea_Fill_Sheet'!$D116/$H114)*$M$4),0))/$P$8)</f>
        <v>120</v>
      </c>
      <c r="D114" s="8">
        <f>IF($C$1="Per Trial (g)",(ROUNDUP(('2025_Pea_Totals'!$O$9*$P$9*('2025_Pea_Fill_Sheet'!$D116/$H114)*$M$4),0)),(ROUNDUP(('2025_Pea_Totals'!$O$9*$P$9*('2025_Pea_Fill_Sheet'!$D116/$H114)*$M$4),0))/$P$9)</f>
        <v>120</v>
      </c>
      <c r="E114" s="8">
        <f>IF($C$1="Per Trial (g)",(ROUNDUP(('2025_Pea_Totals'!$O$10*$P$10*('2025_Pea_Fill_Sheet'!$D116/$H$3)*$M$4),0)),(ROUNDUP(('2025_Pea_Totals'!$O$10*$P$10*('2025_Pea_Fill_Sheet'!$D116/$H$3)*$M$4),0))/$P$10)</f>
        <v>120</v>
      </c>
      <c r="F114" s="8">
        <f>IF($C$1="Per Trial (g)",(ROUNDUP(('2025_Pea_Totals'!$O$11*$P$11*('2025_Pea_Fill_Sheet'!$D116/$H114)*$M$4),0)),(ROUNDUP(('2025_Pea_Totals'!$O$11*$P$11*('2025_Pea_Fill_Sheet'!$D116/$H114)*$M$4),0))/$P$11)</f>
        <v>120</v>
      </c>
      <c r="G114" s="8">
        <f>IF($C$1="Per Trial (g)",(ROUNDUP(('2025_Pea_Totals'!$O$12*$P$12*('2025_Pea_Fill_Sheet'!$D116/$H114)*$M$4),0)),(ROUNDUP(('2025_Pea_Totals'!$O$12*$P$12*('2025_Pea_Fill_Sheet'!$D116/$H114)*$M$4),0))/$P$12)</f>
        <v>120</v>
      </c>
      <c r="H114" s="41">
        <v>100</v>
      </c>
      <c r="I114" s="30">
        <f t="shared" si="2"/>
        <v>600</v>
      </c>
      <c r="J114" s="30">
        <f>'2025_Pea_Fill_Sheet'!G116/'2025_Pea_Totals'!C114</f>
        <v>9.0374999999999996</v>
      </c>
    </row>
    <row r="115" spans="1:10" x14ac:dyDescent="0.2">
      <c r="A115" s="9">
        <v>113</v>
      </c>
      <c r="B115" s="8" t="str">
        <f>'2025_Pea_Fill_Sheet'!B117</f>
        <v>NDP250139G</v>
      </c>
      <c r="C115" s="8">
        <f>IF($C$1="Per Trial (g)",(ROUNDUP(('2025_Pea_Totals'!$O$8*$P$8*('2025_Pea_Fill_Sheet'!$D117/$H115)*$M$4),0)),(ROUNDUP(('2025_Pea_Totals'!$O$8*$P$8*('2025_Pea_Fill_Sheet'!$D117/$H115)*$M$4),0))/$P$8)</f>
        <v>117</v>
      </c>
      <c r="D115" s="8">
        <f>IF($C$1="Per Trial (g)",(ROUNDUP(('2025_Pea_Totals'!$O$9*$P$9*('2025_Pea_Fill_Sheet'!$D117/$H115)*$M$4),0)),(ROUNDUP(('2025_Pea_Totals'!$O$9*$P$9*('2025_Pea_Fill_Sheet'!$D117/$H115)*$M$4),0))/$P$9)</f>
        <v>117</v>
      </c>
      <c r="E115" s="8">
        <f>IF($C$1="Per Trial (g)",(ROUNDUP(('2025_Pea_Totals'!$O$10*$P$10*('2025_Pea_Fill_Sheet'!$D117/$H$3)*$M$4),0)),(ROUNDUP(('2025_Pea_Totals'!$O$10*$P$10*('2025_Pea_Fill_Sheet'!$D117/$H$3)*$M$4),0))/$P$10)</f>
        <v>117</v>
      </c>
      <c r="F115" s="8">
        <f>IF($C$1="Per Trial (g)",(ROUNDUP(('2025_Pea_Totals'!$O$11*$P$11*('2025_Pea_Fill_Sheet'!$D117/$H115)*$M$4),0)),(ROUNDUP(('2025_Pea_Totals'!$O$11*$P$11*('2025_Pea_Fill_Sheet'!$D117/$H115)*$M$4),0))/$P$11)</f>
        <v>117</v>
      </c>
      <c r="G115" s="8">
        <f>IF($C$1="Per Trial (g)",(ROUNDUP(('2025_Pea_Totals'!$O$12*$P$12*('2025_Pea_Fill_Sheet'!$D117/$H115)*$M$4),0)),(ROUNDUP(('2025_Pea_Totals'!$O$12*$P$12*('2025_Pea_Fill_Sheet'!$D117/$H115)*$M$4),0))/$P$12)</f>
        <v>117</v>
      </c>
      <c r="H115" s="41">
        <v>100</v>
      </c>
      <c r="I115" s="30">
        <f t="shared" si="2"/>
        <v>585</v>
      </c>
      <c r="J115" s="30">
        <f>'2025_Pea_Fill_Sheet'!G117/'2025_Pea_Totals'!C115</f>
        <v>7.0068376068376068</v>
      </c>
    </row>
    <row r="116" spans="1:10" x14ac:dyDescent="0.2">
      <c r="A116" s="9">
        <v>114</v>
      </c>
      <c r="B116" s="8" t="str">
        <f>'2025_Pea_Fill_Sheet'!B118</f>
        <v>NDP250140G</v>
      </c>
      <c r="C116" s="8">
        <f>IF($C$1="Per Trial (g)",(ROUNDUP(('2025_Pea_Totals'!$O$8*$P$8*('2025_Pea_Fill_Sheet'!$D118/$H116)*$M$4),0)),(ROUNDUP(('2025_Pea_Totals'!$O$8*$P$8*('2025_Pea_Fill_Sheet'!$D118/$H116)*$M$4),0))/$P$8)</f>
        <v>105</v>
      </c>
      <c r="D116" s="8">
        <f>IF($C$1="Per Trial (g)",(ROUNDUP(('2025_Pea_Totals'!$O$9*$P$9*('2025_Pea_Fill_Sheet'!$D118/$H116)*$M$4),0)),(ROUNDUP(('2025_Pea_Totals'!$O$9*$P$9*('2025_Pea_Fill_Sheet'!$D118/$H116)*$M$4),0))/$P$9)</f>
        <v>105</v>
      </c>
      <c r="E116" s="8">
        <f>IF($C$1="Per Trial (g)",(ROUNDUP(('2025_Pea_Totals'!$O$10*$P$10*('2025_Pea_Fill_Sheet'!$D118/$H$3)*$M$4),0)),(ROUNDUP(('2025_Pea_Totals'!$O$10*$P$10*('2025_Pea_Fill_Sheet'!$D118/$H$3)*$M$4),0))/$P$10)</f>
        <v>105</v>
      </c>
      <c r="F116" s="8">
        <f>IF($C$1="Per Trial (g)",(ROUNDUP(('2025_Pea_Totals'!$O$11*$P$11*('2025_Pea_Fill_Sheet'!$D118/$H116)*$M$4),0)),(ROUNDUP(('2025_Pea_Totals'!$O$11*$P$11*('2025_Pea_Fill_Sheet'!$D118/$H116)*$M$4),0))/$P$11)</f>
        <v>105</v>
      </c>
      <c r="G116" s="8">
        <f>IF($C$1="Per Trial (g)",(ROUNDUP(('2025_Pea_Totals'!$O$12*$P$12*('2025_Pea_Fill_Sheet'!$D118/$H116)*$M$4),0)),(ROUNDUP(('2025_Pea_Totals'!$O$12*$P$12*('2025_Pea_Fill_Sheet'!$D118/$H116)*$M$4),0))/$P$12)</f>
        <v>105</v>
      </c>
      <c r="H116" s="41">
        <v>100</v>
      </c>
      <c r="I116" s="30">
        <f t="shared" ref="I116:I179" si="3">SUM(G116,F116,E116,D116,C116)</f>
        <v>525</v>
      </c>
      <c r="J116" s="30">
        <f>'2025_Pea_Fill_Sheet'!G118/'2025_Pea_Totals'!C116</f>
        <v>6.7676190476190481</v>
      </c>
    </row>
    <row r="117" spans="1:10" x14ac:dyDescent="0.2">
      <c r="A117" s="9">
        <v>115</v>
      </c>
      <c r="B117" s="8" t="str">
        <f>'2025_Pea_Fill_Sheet'!B119</f>
        <v>NDP250141G</v>
      </c>
      <c r="C117" s="8">
        <f>IF($C$1="Per Trial (g)",(ROUNDUP(('2025_Pea_Totals'!$O$8*$P$8*('2025_Pea_Fill_Sheet'!$D119/$H117)*$M$4),0)),(ROUNDUP(('2025_Pea_Totals'!$O$8*$P$8*('2025_Pea_Fill_Sheet'!$D119/$H117)*$M$4),0))/$P$8)</f>
        <v>104</v>
      </c>
      <c r="D117" s="8">
        <f>IF($C$1="Per Trial (g)",(ROUNDUP(('2025_Pea_Totals'!$O$9*$P$9*('2025_Pea_Fill_Sheet'!$D119/$H117)*$M$4),0)),(ROUNDUP(('2025_Pea_Totals'!$O$9*$P$9*('2025_Pea_Fill_Sheet'!$D119/$H117)*$M$4),0))/$P$9)</f>
        <v>104</v>
      </c>
      <c r="E117" s="8">
        <f>IF($C$1="Per Trial (g)",(ROUNDUP(('2025_Pea_Totals'!$O$10*$P$10*('2025_Pea_Fill_Sheet'!$D119/$H$3)*$M$4),0)),(ROUNDUP(('2025_Pea_Totals'!$O$10*$P$10*('2025_Pea_Fill_Sheet'!$D119/$H$3)*$M$4),0))/$P$10)</f>
        <v>104</v>
      </c>
      <c r="F117" s="8">
        <f>IF($C$1="Per Trial (g)",(ROUNDUP(('2025_Pea_Totals'!$O$11*$P$11*('2025_Pea_Fill_Sheet'!$D119/$H117)*$M$4),0)),(ROUNDUP(('2025_Pea_Totals'!$O$11*$P$11*('2025_Pea_Fill_Sheet'!$D119/$H117)*$M$4),0))/$P$11)</f>
        <v>104</v>
      </c>
      <c r="G117" s="8">
        <f>IF($C$1="Per Trial (g)",(ROUNDUP(('2025_Pea_Totals'!$O$12*$P$12*('2025_Pea_Fill_Sheet'!$D119/$H117)*$M$4),0)),(ROUNDUP(('2025_Pea_Totals'!$O$12*$P$12*('2025_Pea_Fill_Sheet'!$D119/$H117)*$M$4),0))/$P$12)</f>
        <v>104</v>
      </c>
      <c r="H117" s="41">
        <v>100</v>
      </c>
      <c r="I117" s="30">
        <f t="shared" si="3"/>
        <v>520</v>
      </c>
      <c r="J117" s="30">
        <f>'2025_Pea_Fill_Sheet'!G119/'2025_Pea_Totals'!C117</f>
        <v>5.1221153846153848</v>
      </c>
    </row>
    <row r="118" spans="1:10" x14ac:dyDescent="0.2">
      <c r="A118" s="9">
        <v>116</v>
      </c>
      <c r="B118" s="8" t="str">
        <f>'2025_Pea_Fill_Sheet'!B120</f>
        <v>NDP250142G</v>
      </c>
      <c r="C118" s="8">
        <f>IF($C$1="Per Trial (g)",(ROUNDUP(('2025_Pea_Totals'!$O$8*$P$8*('2025_Pea_Fill_Sheet'!$D120/$H118)*$M$4),0)),(ROUNDUP(('2025_Pea_Totals'!$O$8*$P$8*('2025_Pea_Fill_Sheet'!$D120/$H118)*$M$4),0))/$P$8)</f>
        <v>123</v>
      </c>
      <c r="D118" s="8">
        <f>IF($C$1="Per Trial (g)",(ROUNDUP(('2025_Pea_Totals'!$O$9*$P$9*('2025_Pea_Fill_Sheet'!$D120/$H118)*$M$4),0)),(ROUNDUP(('2025_Pea_Totals'!$O$9*$P$9*('2025_Pea_Fill_Sheet'!$D120/$H118)*$M$4),0))/$P$9)</f>
        <v>123</v>
      </c>
      <c r="E118" s="8">
        <f>IF($C$1="Per Trial (g)",(ROUNDUP(('2025_Pea_Totals'!$O$10*$P$10*('2025_Pea_Fill_Sheet'!$D120/$H$3)*$M$4),0)),(ROUNDUP(('2025_Pea_Totals'!$O$10*$P$10*('2025_Pea_Fill_Sheet'!$D120/$H$3)*$M$4),0))/$P$10)</f>
        <v>117</v>
      </c>
      <c r="F118" s="8">
        <f>IF($C$1="Per Trial (g)",(ROUNDUP(('2025_Pea_Totals'!$O$11*$P$11*('2025_Pea_Fill_Sheet'!$D120/$H118)*$M$4),0)),(ROUNDUP(('2025_Pea_Totals'!$O$11*$P$11*('2025_Pea_Fill_Sheet'!$D120/$H118)*$M$4),0))/$P$11)</f>
        <v>123</v>
      </c>
      <c r="G118" s="8">
        <f>IF($C$1="Per Trial (g)",(ROUNDUP(('2025_Pea_Totals'!$O$12*$P$12*('2025_Pea_Fill_Sheet'!$D120/$H118)*$M$4),0)),(ROUNDUP(('2025_Pea_Totals'!$O$12*$P$12*('2025_Pea_Fill_Sheet'!$D120/$H118)*$M$4),0))/$P$12)</f>
        <v>123</v>
      </c>
      <c r="H118" s="41">
        <v>95</v>
      </c>
      <c r="I118" s="30">
        <f t="shared" si="3"/>
        <v>609</v>
      </c>
      <c r="J118" s="30">
        <f>'2025_Pea_Fill_Sheet'!G120/'2025_Pea_Totals'!C118</f>
        <v>6.8934959349593496</v>
      </c>
    </row>
    <row r="119" spans="1:10" x14ac:dyDescent="0.2">
      <c r="A119" s="9">
        <v>117</v>
      </c>
      <c r="B119" s="8" t="str">
        <f>'2025_Pea_Fill_Sheet'!B121</f>
        <v>NDP250143G</v>
      </c>
      <c r="C119" s="8">
        <f>IF($C$1="Per Trial (g)",(ROUNDUP(('2025_Pea_Totals'!$O$8*$P$8*('2025_Pea_Fill_Sheet'!$D121/$H119)*$M$4),0)),(ROUNDUP(('2025_Pea_Totals'!$O$8*$P$8*('2025_Pea_Fill_Sheet'!$D121/$H119)*$M$4),0))/$P$8)</f>
        <v>128</v>
      </c>
      <c r="D119" s="8">
        <f>IF($C$1="Per Trial (g)",(ROUNDUP(('2025_Pea_Totals'!$O$9*$P$9*('2025_Pea_Fill_Sheet'!$D121/$H119)*$M$4),0)),(ROUNDUP(('2025_Pea_Totals'!$O$9*$P$9*('2025_Pea_Fill_Sheet'!$D121/$H119)*$M$4),0))/$P$9)</f>
        <v>128</v>
      </c>
      <c r="E119" s="8">
        <f>IF($C$1="Per Trial (g)",(ROUNDUP(('2025_Pea_Totals'!$O$10*$P$10*('2025_Pea_Fill_Sheet'!$D121/$H$3)*$M$4),0)),(ROUNDUP(('2025_Pea_Totals'!$O$10*$P$10*('2025_Pea_Fill_Sheet'!$D121/$H$3)*$M$4),0))/$P$10)</f>
        <v>128</v>
      </c>
      <c r="F119" s="8">
        <f>IF($C$1="Per Trial (g)",(ROUNDUP(('2025_Pea_Totals'!$O$11*$P$11*('2025_Pea_Fill_Sheet'!$D121/$H119)*$M$4),0)),(ROUNDUP(('2025_Pea_Totals'!$O$11*$P$11*('2025_Pea_Fill_Sheet'!$D121/$H119)*$M$4),0))/$P$11)</f>
        <v>128</v>
      </c>
      <c r="G119" s="8">
        <f>IF($C$1="Per Trial (g)",(ROUNDUP(('2025_Pea_Totals'!$O$12*$P$12*('2025_Pea_Fill_Sheet'!$D121/$H119)*$M$4),0)),(ROUNDUP(('2025_Pea_Totals'!$O$12*$P$12*('2025_Pea_Fill_Sheet'!$D121/$H119)*$M$4),0))/$P$12)</f>
        <v>128</v>
      </c>
      <c r="H119" s="41">
        <v>100</v>
      </c>
      <c r="I119" s="30">
        <f t="shared" si="3"/>
        <v>640</v>
      </c>
      <c r="J119" s="30">
        <f>'2025_Pea_Fill_Sheet'!G121/'2025_Pea_Totals'!C119</f>
        <v>4.7320312500000004</v>
      </c>
    </row>
    <row r="120" spans="1:10" x14ac:dyDescent="0.2">
      <c r="A120" s="9">
        <v>118</v>
      </c>
      <c r="B120" s="8" t="str">
        <f>'2025_Pea_Fill_Sheet'!B122</f>
        <v>NDP250144G</v>
      </c>
      <c r="C120" s="8">
        <f>IF($C$1="Per Trial (g)",(ROUNDUP(('2025_Pea_Totals'!$O$8*$P$8*('2025_Pea_Fill_Sheet'!$D122/$H120)*$M$4),0)),(ROUNDUP(('2025_Pea_Totals'!$O$8*$P$8*('2025_Pea_Fill_Sheet'!$D122/$H120)*$M$4),0))/$P$8)</f>
        <v>127</v>
      </c>
      <c r="D120" s="8">
        <f>IF($C$1="Per Trial (g)",(ROUNDUP(('2025_Pea_Totals'!$O$9*$P$9*('2025_Pea_Fill_Sheet'!$D122/$H120)*$M$4),0)),(ROUNDUP(('2025_Pea_Totals'!$O$9*$P$9*('2025_Pea_Fill_Sheet'!$D122/$H120)*$M$4),0))/$P$9)</f>
        <v>127</v>
      </c>
      <c r="E120" s="8">
        <f>IF($C$1="Per Trial (g)",(ROUNDUP(('2025_Pea_Totals'!$O$10*$P$10*('2025_Pea_Fill_Sheet'!$D122/$H$3)*$M$4),0)),(ROUNDUP(('2025_Pea_Totals'!$O$10*$P$10*('2025_Pea_Fill_Sheet'!$D122/$H$3)*$M$4),0))/$P$10)</f>
        <v>127</v>
      </c>
      <c r="F120" s="8">
        <f>IF($C$1="Per Trial (g)",(ROUNDUP(('2025_Pea_Totals'!$O$11*$P$11*('2025_Pea_Fill_Sheet'!$D122/$H120)*$M$4),0)),(ROUNDUP(('2025_Pea_Totals'!$O$11*$P$11*('2025_Pea_Fill_Sheet'!$D122/$H120)*$M$4),0))/$P$11)</f>
        <v>127</v>
      </c>
      <c r="G120" s="8">
        <f>IF($C$1="Per Trial (g)",(ROUNDUP(('2025_Pea_Totals'!$O$12*$P$12*('2025_Pea_Fill_Sheet'!$D122/$H120)*$M$4),0)),(ROUNDUP(('2025_Pea_Totals'!$O$12*$P$12*('2025_Pea_Fill_Sheet'!$D122/$H120)*$M$4),0))/$P$12)</f>
        <v>127</v>
      </c>
      <c r="H120" s="41">
        <v>100</v>
      </c>
      <c r="I120" s="30">
        <f t="shared" si="3"/>
        <v>635</v>
      </c>
      <c r="J120" s="30">
        <f>'2025_Pea_Fill_Sheet'!G122/'2025_Pea_Totals'!C120</f>
        <v>6.0771653543307087</v>
      </c>
    </row>
    <row r="121" spans="1:10" x14ac:dyDescent="0.2">
      <c r="A121" s="9">
        <v>119</v>
      </c>
      <c r="B121" s="8" t="str">
        <f>'2025_Pea_Fill_Sheet'!B123</f>
        <v>NDP250145G</v>
      </c>
      <c r="C121" s="8">
        <f>IF($C$1="Per Trial (g)",(ROUNDUP(('2025_Pea_Totals'!$O$8*$P$8*('2025_Pea_Fill_Sheet'!$D123/$H121)*$M$4),0)),(ROUNDUP(('2025_Pea_Totals'!$O$8*$P$8*('2025_Pea_Fill_Sheet'!$D123/$H121)*$M$4),0))/$P$8)</f>
        <v>113</v>
      </c>
      <c r="D121" s="8">
        <f>IF($C$1="Per Trial (g)",(ROUNDUP(('2025_Pea_Totals'!$O$9*$P$9*('2025_Pea_Fill_Sheet'!$D123/$H121)*$M$4),0)),(ROUNDUP(('2025_Pea_Totals'!$O$9*$P$9*('2025_Pea_Fill_Sheet'!$D123/$H121)*$M$4),0))/$P$9)</f>
        <v>113</v>
      </c>
      <c r="E121" s="8">
        <f>IF($C$1="Per Trial (g)",(ROUNDUP(('2025_Pea_Totals'!$O$10*$P$10*('2025_Pea_Fill_Sheet'!$D123/$H$3)*$M$4),0)),(ROUNDUP(('2025_Pea_Totals'!$O$10*$P$10*('2025_Pea_Fill_Sheet'!$D123/$H$3)*$M$4),0))/$P$10)</f>
        <v>113</v>
      </c>
      <c r="F121" s="8">
        <f>IF($C$1="Per Trial (g)",(ROUNDUP(('2025_Pea_Totals'!$O$11*$P$11*('2025_Pea_Fill_Sheet'!$D123/$H121)*$M$4),0)),(ROUNDUP(('2025_Pea_Totals'!$O$11*$P$11*('2025_Pea_Fill_Sheet'!$D123/$H121)*$M$4),0))/$P$11)</f>
        <v>113</v>
      </c>
      <c r="G121" s="8">
        <f>IF($C$1="Per Trial (g)",(ROUNDUP(('2025_Pea_Totals'!$O$12*$P$12*('2025_Pea_Fill_Sheet'!$D123/$H121)*$M$4),0)),(ROUNDUP(('2025_Pea_Totals'!$O$12*$P$12*('2025_Pea_Fill_Sheet'!$D123/$H121)*$M$4),0))/$P$12)</f>
        <v>113</v>
      </c>
      <c r="H121" s="41">
        <v>100</v>
      </c>
      <c r="I121" s="30">
        <f t="shared" si="3"/>
        <v>565</v>
      </c>
      <c r="J121" s="30">
        <f>'2025_Pea_Fill_Sheet'!G123/'2025_Pea_Totals'!C121</f>
        <v>6.9079646017699119</v>
      </c>
    </row>
    <row r="122" spans="1:10" x14ac:dyDescent="0.2">
      <c r="A122" s="9">
        <v>120</v>
      </c>
      <c r="B122" s="8" t="str">
        <f>'2025_Pea_Fill_Sheet'!B124</f>
        <v>NDP250146G</v>
      </c>
      <c r="C122" s="8">
        <f>IF($C$1="Per Trial (g)",(ROUNDUP(('2025_Pea_Totals'!$O$8*$P$8*('2025_Pea_Fill_Sheet'!$D124/$H122)*$M$4),0)),(ROUNDUP(('2025_Pea_Totals'!$O$8*$P$8*('2025_Pea_Fill_Sheet'!$D124/$H122)*$M$4),0))/$P$8)</f>
        <v>121</v>
      </c>
      <c r="D122" s="8">
        <f>IF($C$1="Per Trial (g)",(ROUNDUP(('2025_Pea_Totals'!$O$9*$P$9*('2025_Pea_Fill_Sheet'!$D124/$H122)*$M$4),0)),(ROUNDUP(('2025_Pea_Totals'!$O$9*$P$9*('2025_Pea_Fill_Sheet'!$D124/$H122)*$M$4),0))/$P$9)</f>
        <v>121</v>
      </c>
      <c r="E122" s="8">
        <f>IF($C$1="Per Trial (g)",(ROUNDUP(('2025_Pea_Totals'!$O$10*$P$10*('2025_Pea_Fill_Sheet'!$D124/$H$3)*$M$4),0)),(ROUNDUP(('2025_Pea_Totals'!$O$10*$P$10*('2025_Pea_Fill_Sheet'!$D124/$H$3)*$M$4),0))/$P$10)</f>
        <v>121</v>
      </c>
      <c r="F122" s="8">
        <f>IF($C$1="Per Trial (g)",(ROUNDUP(('2025_Pea_Totals'!$O$11*$P$11*('2025_Pea_Fill_Sheet'!$D124/$H122)*$M$4),0)),(ROUNDUP(('2025_Pea_Totals'!$O$11*$P$11*('2025_Pea_Fill_Sheet'!$D124/$H122)*$M$4),0))/$P$11)</f>
        <v>121</v>
      </c>
      <c r="G122" s="8">
        <f>IF($C$1="Per Trial (g)",(ROUNDUP(('2025_Pea_Totals'!$O$12*$P$12*('2025_Pea_Fill_Sheet'!$D124/$H122)*$M$4),0)),(ROUNDUP(('2025_Pea_Totals'!$O$12*$P$12*('2025_Pea_Fill_Sheet'!$D124/$H122)*$M$4),0))/$P$12)</f>
        <v>121</v>
      </c>
      <c r="H122" s="41">
        <v>100</v>
      </c>
      <c r="I122" s="30">
        <f t="shared" si="3"/>
        <v>605</v>
      </c>
      <c r="J122" s="30">
        <f>'2025_Pea_Fill_Sheet'!G124/'2025_Pea_Totals'!C122</f>
        <v>9.6942148760330582</v>
      </c>
    </row>
    <row r="123" spans="1:10" x14ac:dyDescent="0.2">
      <c r="A123" s="9">
        <v>121</v>
      </c>
      <c r="B123" s="8" t="str">
        <f>'2025_Pea_Fill_Sheet'!B125</f>
        <v>NDP250147G</v>
      </c>
      <c r="C123" s="8">
        <f>IF($C$1="Per Trial (g)",(ROUNDUP(('2025_Pea_Totals'!$O$8*$P$8*('2025_Pea_Fill_Sheet'!$D125/$H123)*$M$4),0)),(ROUNDUP(('2025_Pea_Totals'!$O$8*$P$8*('2025_Pea_Fill_Sheet'!$D125/$H123)*$M$4),0))/$P$8)</f>
        <v>134</v>
      </c>
      <c r="D123" s="8">
        <f>IF($C$1="Per Trial (g)",(ROUNDUP(('2025_Pea_Totals'!$O$9*$P$9*('2025_Pea_Fill_Sheet'!$D125/$H123)*$M$4),0)),(ROUNDUP(('2025_Pea_Totals'!$O$9*$P$9*('2025_Pea_Fill_Sheet'!$D125/$H123)*$M$4),0))/$P$9)</f>
        <v>134</v>
      </c>
      <c r="E123" s="8">
        <f>IF($C$1="Per Trial (g)",(ROUNDUP(('2025_Pea_Totals'!$O$10*$P$10*('2025_Pea_Fill_Sheet'!$D125/$H$3)*$M$4),0)),(ROUNDUP(('2025_Pea_Totals'!$O$10*$P$10*('2025_Pea_Fill_Sheet'!$D125/$H$3)*$M$4),0))/$P$10)</f>
        <v>134</v>
      </c>
      <c r="F123" s="8">
        <f>IF($C$1="Per Trial (g)",(ROUNDUP(('2025_Pea_Totals'!$O$11*$P$11*('2025_Pea_Fill_Sheet'!$D125/$H123)*$M$4),0)),(ROUNDUP(('2025_Pea_Totals'!$O$11*$P$11*('2025_Pea_Fill_Sheet'!$D125/$H123)*$M$4),0))/$P$11)</f>
        <v>134</v>
      </c>
      <c r="G123" s="8">
        <f>IF($C$1="Per Trial (g)",(ROUNDUP(('2025_Pea_Totals'!$O$12*$P$12*('2025_Pea_Fill_Sheet'!$D125/$H123)*$M$4),0)),(ROUNDUP(('2025_Pea_Totals'!$O$12*$P$12*('2025_Pea_Fill_Sheet'!$D125/$H123)*$M$4),0))/$P$12)</f>
        <v>134</v>
      </c>
      <c r="H123" s="41">
        <v>100</v>
      </c>
      <c r="I123" s="30">
        <f t="shared" si="3"/>
        <v>670</v>
      </c>
      <c r="J123" s="30">
        <f>'2025_Pea_Fill_Sheet'!G125/'2025_Pea_Totals'!C123</f>
        <v>4.866417910447761</v>
      </c>
    </row>
    <row r="124" spans="1:10" x14ac:dyDescent="0.2">
      <c r="A124" s="9">
        <v>122</v>
      </c>
      <c r="B124" s="8" t="str">
        <f>'2025_Pea_Fill_Sheet'!B126</f>
        <v>NDP250148G</v>
      </c>
      <c r="C124" s="8">
        <f>IF($C$1="Per Trial (g)",(ROUNDUP(('2025_Pea_Totals'!$O$8*$P$8*('2025_Pea_Fill_Sheet'!$D126/$H124)*$M$4),0)),(ROUNDUP(('2025_Pea_Totals'!$O$8*$P$8*('2025_Pea_Fill_Sheet'!$D126/$H124)*$M$4),0))/$P$8)</f>
        <v>155</v>
      </c>
      <c r="D124" s="8">
        <f>IF($C$1="Per Trial (g)",(ROUNDUP(('2025_Pea_Totals'!$O$9*$P$9*('2025_Pea_Fill_Sheet'!$D126/$H124)*$M$4),0)),(ROUNDUP(('2025_Pea_Totals'!$O$9*$P$9*('2025_Pea_Fill_Sheet'!$D126/$H124)*$M$4),0))/$P$9)</f>
        <v>155</v>
      </c>
      <c r="E124" s="8">
        <f>IF($C$1="Per Trial (g)",(ROUNDUP(('2025_Pea_Totals'!$O$10*$P$10*('2025_Pea_Fill_Sheet'!$D126/$H$3)*$M$4),0)),(ROUNDUP(('2025_Pea_Totals'!$O$10*$P$10*('2025_Pea_Fill_Sheet'!$D126/$H$3)*$M$4),0))/$P$10)</f>
        <v>142</v>
      </c>
      <c r="F124" s="8">
        <f>IF($C$1="Per Trial (g)",(ROUNDUP(('2025_Pea_Totals'!$O$11*$P$11*('2025_Pea_Fill_Sheet'!$D126/$H124)*$M$4),0)),(ROUNDUP(('2025_Pea_Totals'!$O$11*$P$11*('2025_Pea_Fill_Sheet'!$D126/$H124)*$M$4),0))/$P$11)</f>
        <v>155</v>
      </c>
      <c r="G124" s="8">
        <f>IF($C$1="Per Trial (g)",(ROUNDUP(('2025_Pea_Totals'!$O$12*$P$12*('2025_Pea_Fill_Sheet'!$D126/$H124)*$M$4),0)),(ROUNDUP(('2025_Pea_Totals'!$O$12*$P$12*('2025_Pea_Fill_Sheet'!$D126/$H124)*$M$4),0))/$P$12)</f>
        <v>155</v>
      </c>
      <c r="H124" s="41">
        <v>92</v>
      </c>
      <c r="I124" s="30">
        <f t="shared" si="3"/>
        <v>762</v>
      </c>
      <c r="J124" s="30">
        <f>'2025_Pea_Fill_Sheet'!G126/'2025_Pea_Totals'!C124</f>
        <v>5.5451612903225804</v>
      </c>
    </row>
    <row r="125" spans="1:10" x14ac:dyDescent="0.2">
      <c r="A125" s="9">
        <v>123</v>
      </c>
      <c r="B125" s="8" t="str">
        <f>'2025_Pea_Fill_Sheet'!B127</f>
        <v>NDP250149G</v>
      </c>
      <c r="C125" s="8">
        <f>IF($C$1="Per Trial (g)",(ROUNDUP(('2025_Pea_Totals'!$O$8*$P$8*('2025_Pea_Fill_Sheet'!$D127/$H125)*$M$4),0)),(ROUNDUP(('2025_Pea_Totals'!$O$8*$P$8*('2025_Pea_Fill_Sheet'!$D127/$H125)*$M$4),0))/$P$8)</f>
        <v>123</v>
      </c>
      <c r="D125" s="8">
        <f>IF($C$1="Per Trial (g)",(ROUNDUP(('2025_Pea_Totals'!$O$9*$P$9*('2025_Pea_Fill_Sheet'!$D127/$H125)*$M$4),0)),(ROUNDUP(('2025_Pea_Totals'!$O$9*$P$9*('2025_Pea_Fill_Sheet'!$D127/$H125)*$M$4),0))/$P$9)</f>
        <v>123</v>
      </c>
      <c r="E125" s="8">
        <f>IF($C$1="Per Trial (g)",(ROUNDUP(('2025_Pea_Totals'!$O$10*$P$10*('2025_Pea_Fill_Sheet'!$D127/$H$3)*$M$4),0)),(ROUNDUP(('2025_Pea_Totals'!$O$10*$P$10*('2025_Pea_Fill_Sheet'!$D127/$H$3)*$M$4),0))/$P$10)</f>
        <v>123</v>
      </c>
      <c r="F125" s="8">
        <f>IF($C$1="Per Trial (g)",(ROUNDUP(('2025_Pea_Totals'!$O$11*$P$11*('2025_Pea_Fill_Sheet'!$D127/$H125)*$M$4),0)),(ROUNDUP(('2025_Pea_Totals'!$O$11*$P$11*('2025_Pea_Fill_Sheet'!$D127/$H125)*$M$4),0))/$P$11)</f>
        <v>123</v>
      </c>
      <c r="G125" s="8">
        <f>IF($C$1="Per Trial (g)",(ROUNDUP(('2025_Pea_Totals'!$O$12*$P$12*('2025_Pea_Fill_Sheet'!$D127/$H125)*$M$4),0)),(ROUNDUP(('2025_Pea_Totals'!$O$12*$P$12*('2025_Pea_Fill_Sheet'!$D127/$H125)*$M$4),0))/$P$12)</f>
        <v>123</v>
      </c>
      <c r="H125" s="41">
        <v>100</v>
      </c>
      <c r="I125" s="30">
        <f t="shared" si="3"/>
        <v>615</v>
      </c>
      <c r="J125" s="30">
        <f>'2025_Pea_Fill_Sheet'!G127/'2025_Pea_Totals'!C125</f>
        <v>7.5170731707317078</v>
      </c>
    </row>
    <row r="126" spans="1:10" x14ac:dyDescent="0.2">
      <c r="A126" s="9">
        <v>124</v>
      </c>
      <c r="B126" s="8" t="str">
        <f>'2025_Pea_Fill_Sheet'!B128</f>
        <v>NDP250150G</v>
      </c>
      <c r="C126" s="8">
        <f>IF($C$1="Per Trial (g)",(ROUNDUP(('2025_Pea_Totals'!$O$8*$P$8*('2025_Pea_Fill_Sheet'!$D128/$H126)*$M$4),0)),(ROUNDUP(('2025_Pea_Totals'!$O$8*$P$8*('2025_Pea_Fill_Sheet'!$D128/$H126)*$M$4),0))/$P$8)</f>
        <v>122</v>
      </c>
      <c r="D126" s="8">
        <f>IF($C$1="Per Trial (g)",(ROUNDUP(('2025_Pea_Totals'!$O$9*$P$9*('2025_Pea_Fill_Sheet'!$D128/$H126)*$M$4),0)),(ROUNDUP(('2025_Pea_Totals'!$O$9*$P$9*('2025_Pea_Fill_Sheet'!$D128/$H126)*$M$4),0))/$P$9)</f>
        <v>122</v>
      </c>
      <c r="E126" s="8">
        <f>IF($C$1="Per Trial (g)",(ROUNDUP(('2025_Pea_Totals'!$O$10*$P$10*('2025_Pea_Fill_Sheet'!$D128/$H$3)*$M$4),0)),(ROUNDUP(('2025_Pea_Totals'!$O$10*$P$10*('2025_Pea_Fill_Sheet'!$D128/$H$3)*$M$4),0))/$P$10)</f>
        <v>122</v>
      </c>
      <c r="F126" s="8">
        <f>IF($C$1="Per Trial (g)",(ROUNDUP(('2025_Pea_Totals'!$O$11*$P$11*('2025_Pea_Fill_Sheet'!$D128/$H126)*$M$4),0)),(ROUNDUP(('2025_Pea_Totals'!$O$11*$P$11*('2025_Pea_Fill_Sheet'!$D128/$H126)*$M$4),0))/$P$11)</f>
        <v>122</v>
      </c>
      <c r="G126" s="8">
        <f>IF($C$1="Per Trial (g)",(ROUNDUP(('2025_Pea_Totals'!$O$12*$P$12*('2025_Pea_Fill_Sheet'!$D128/$H126)*$M$4),0)),(ROUNDUP(('2025_Pea_Totals'!$O$12*$P$12*('2025_Pea_Fill_Sheet'!$D128/$H126)*$M$4),0))/$P$12)</f>
        <v>122</v>
      </c>
      <c r="H126" s="41">
        <v>100</v>
      </c>
      <c r="I126" s="30">
        <f t="shared" si="3"/>
        <v>610</v>
      </c>
      <c r="J126" s="30">
        <f>'2025_Pea_Fill_Sheet'!G128/'2025_Pea_Totals'!C126</f>
        <v>9.8991803278688533</v>
      </c>
    </row>
    <row r="127" spans="1:10" x14ac:dyDescent="0.2">
      <c r="A127" s="9">
        <v>125</v>
      </c>
      <c r="B127" s="8" t="str">
        <f>'2025_Pea_Fill_Sheet'!B129</f>
        <v>NDP250151Y</v>
      </c>
      <c r="C127" s="8">
        <f>IF($C$1="Per Trial (g)",(ROUNDUP(('2025_Pea_Totals'!$O$8*$P$8*('2025_Pea_Fill_Sheet'!$D129/$H127)*$M$4),0)),(ROUNDUP(('2025_Pea_Totals'!$O$8*$P$8*('2025_Pea_Fill_Sheet'!$D129/$H127)*$M$4),0))/$P$8)</f>
        <v>131</v>
      </c>
      <c r="D127" s="8">
        <f>IF($C$1="Per Trial (g)",(ROUNDUP(('2025_Pea_Totals'!$O$9*$P$9*('2025_Pea_Fill_Sheet'!$D129/$H127)*$M$4),0)),(ROUNDUP(('2025_Pea_Totals'!$O$9*$P$9*('2025_Pea_Fill_Sheet'!$D129/$H127)*$M$4),0))/$P$9)</f>
        <v>131</v>
      </c>
      <c r="E127" s="8">
        <f>IF($C$1="Per Trial (g)",(ROUNDUP(('2025_Pea_Totals'!$O$10*$P$10*('2025_Pea_Fill_Sheet'!$D129/$H$3)*$M$4),0)),(ROUNDUP(('2025_Pea_Totals'!$O$10*$P$10*('2025_Pea_Fill_Sheet'!$D129/$H$3)*$M$4),0))/$P$10)</f>
        <v>131</v>
      </c>
      <c r="F127" s="8">
        <f>IF($C$1="Per Trial (g)",(ROUNDUP(('2025_Pea_Totals'!$O$11*$P$11*('2025_Pea_Fill_Sheet'!$D129/$H127)*$M$4),0)),(ROUNDUP(('2025_Pea_Totals'!$O$11*$P$11*('2025_Pea_Fill_Sheet'!$D129/$H127)*$M$4),0))/$P$11)</f>
        <v>131</v>
      </c>
      <c r="G127" s="8">
        <f>IF($C$1="Per Trial (g)",(ROUNDUP(('2025_Pea_Totals'!$O$12*$P$12*('2025_Pea_Fill_Sheet'!$D129/$H127)*$M$4),0)),(ROUNDUP(('2025_Pea_Totals'!$O$12*$P$12*('2025_Pea_Fill_Sheet'!$D129/$H127)*$M$4),0))/$P$12)</f>
        <v>131</v>
      </c>
      <c r="H127" s="41">
        <v>100</v>
      </c>
      <c r="I127" s="30">
        <f t="shared" si="3"/>
        <v>655</v>
      </c>
      <c r="J127" s="30">
        <f>'2025_Pea_Fill_Sheet'!G129/'2025_Pea_Totals'!C127</f>
        <v>8.3816793893129766</v>
      </c>
    </row>
    <row r="128" spans="1:10" x14ac:dyDescent="0.2">
      <c r="A128" s="9">
        <v>126</v>
      </c>
      <c r="B128" s="8" t="str">
        <f>'2025_Pea_Fill_Sheet'!B130</f>
        <v>NDP250152Y</v>
      </c>
      <c r="C128" s="8">
        <f>IF($C$1="Per Trial (g)",(ROUNDUP(('2025_Pea_Totals'!$O$8*$P$8*('2025_Pea_Fill_Sheet'!$D130/$H128)*$M$4),0)),(ROUNDUP(('2025_Pea_Totals'!$O$8*$P$8*('2025_Pea_Fill_Sheet'!$D130/$H128)*$M$4),0))/$P$8)</f>
        <v>138</v>
      </c>
      <c r="D128" s="8">
        <f>IF($C$1="Per Trial (g)",(ROUNDUP(('2025_Pea_Totals'!$O$9*$P$9*('2025_Pea_Fill_Sheet'!$D130/$H128)*$M$4),0)),(ROUNDUP(('2025_Pea_Totals'!$O$9*$P$9*('2025_Pea_Fill_Sheet'!$D130/$H128)*$M$4),0))/$P$9)</f>
        <v>138</v>
      </c>
      <c r="E128" s="8">
        <f>IF($C$1="Per Trial (g)",(ROUNDUP(('2025_Pea_Totals'!$O$10*$P$10*('2025_Pea_Fill_Sheet'!$D130/$H$3)*$M$4),0)),(ROUNDUP(('2025_Pea_Totals'!$O$10*$P$10*('2025_Pea_Fill_Sheet'!$D130/$H$3)*$M$4),0))/$P$10)</f>
        <v>138</v>
      </c>
      <c r="F128" s="8">
        <f>IF($C$1="Per Trial (g)",(ROUNDUP(('2025_Pea_Totals'!$O$11*$P$11*('2025_Pea_Fill_Sheet'!$D130/$H128)*$M$4),0)),(ROUNDUP(('2025_Pea_Totals'!$O$11*$P$11*('2025_Pea_Fill_Sheet'!$D130/$H128)*$M$4),0))/$P$11)</f>
        <v>138</v>
      </c>
      <c r="G128" s="8">
        <f>IF($C$1="Per Trial (g)",(ROUNDUP(('2025_Pea_Totals'!$O$12*$P$12*('2025_Pea_Fill_Sheet'!$D130/$H128)*$M$4),0)),(ROUNDUP(('2025_Pea_Totals'!$O$12*$P$12*('2025_Pea_Fill_Sheet'!$D130/$H128)*$M$4),0))/$P$12)</f>
        <v>138</v>
      </c>
      <c r="H128" s="41">
        <v>100</v>
      </c>
      <c r="I128" s="30">
        <f t="shared" si="3"/>
        <v>690</v>
      </c>
      <c r="J128" s="30">
        <f>'2025_Pea_Fill_Sheet'!G130/'2025_Pea_Totals'!C128</f>
        <v>7.784782608695652</v>
      </c>
    </row>
    <row r="129" spans="1:10" x14ac:dyDescent="0.2">
      <c r="A129" s="9">
        <v>127</v>
      </c>
      <c r="B129" s="8" t="str">
        <f>'2025_Pea_Fill_Sheet'!B131</f>
        <v>NDP250153Y</v>
      </c>
      <c r="C129" s="8">
        <f>IF($C$1="Per Trial (g)",(ROUNDUP(('2025_Pea_Totals'!$O$8*$P$8*('2025_Pea_Fill_Sheet'!$D131/$H129)*$M$4),0)),(ROUNDUP(('2025_Pea_Totals'!$O$8*$P$8*('2025_Pea_Fill_Sheet'!$D131/$H129)*$M$4),0))/$P$8)</f>
        <v>130</v>
      </c>
      <c r="D129" s="8">
        <f>IF($C$1="Per Trial (g)",(ROUNDUP(('2025_Pea_Totals'!$O$9*$P$9*('2025_Pea_Fill_Sheet'!$D131/$H129)*$M$4),0)),(ROUNDUP(('2025_Pea_Totals'!$O$9*$P$9*('2025_Pea_Fill_Sheet'!$D131/$H129)*$M$4),0))/$P$9)</f>
        <v>130</v>
      </c>
      <c r="E129" s="8">
        <f>IF($C$1="Per Trial (g)",(ROUNDUP(('2025_Pea_Totals'!$O$10*$P$10*('2025_Pea_Fill_Sheet'!$D131/$H$3)*$M$4),0)),(ROUNDUP(('2025_Pea_Totals'!$O$10*$P$10*('2025_Pea_Fill_Sheet'!$D131/$H$3)*$M$4),0))/$P$10)</f>
        <v>130</v>
      </c>
      <c r="F129" s="8">
        <f>IF($C$1="Per Trial (g)",(ROUNDUP(('2025_Pea_Totals'!$O$11*$P$11*('2025_Pea_Fill_Sheet'!$D131/$H129)*$M$4),0)),(ROUNDUP(('2025_Pea_Totals'!$O$11*$P$11*('2025_Pea_Fill_Sheet'!$D131/$H129)*$M$4),0))/$P$11)</f>
        <v>130</v>
      </c>
      <c r="G129" s="8">
        <f>IF($C$1="Per Trial (g)",(ROUNDUP(('2025_Pea_Totals'!$O$12*$P$12*('2025_Pea_Fill_Sheet'!$D131/$H129)*$M$4),0)),(ROUNDUP(('2025_Pea_Totals'!$O$12*$P$12*('2025_Pea_Fill_Sheet'!$D131/$H129)*$M$4),0))/$P$12)</f>
        <v>130</v>
      </c>
      <c r="H129" s="41">
        <v>100</v>
      </c>
      <c r="I129" s="30">
        <f t="shared" si="3"/>
        <v>650</v>
      </c>
      <c r="J129" s="30">
        <f>'2025_Pea_Fill_Sheet'!G131/'2025_Pea_Totals'!C129</f>
        <v>7.9469230769230759</v>
      </c>
    </row>
    <row r="130" spans="1:10" x14ac:dyDescent="0.2">
      <c r="A130" s="9">
        <v>128</v>
      </c>
      <c r="B130" s="8" t="str">
        <f>'2025_Pea_Fill_Sheet'!B132</f>
        <v>NDP250154Y</v>
      </c>
      <c r="C130" s="8">
        <f>IF($C$1="Per Trial (g)",(ROUNDUP(('2025_Pea_Totals'!$O$8*$P$8*('2025_Pea_Fill_Sheet'!$D132/$H130)*$M$4),0)),(ROUNDUP(('2025_Pea_Totals'!$O$8*$P$8*('2025_Pea_Fill_Sheet'!$D132/$H130)*$M$4),0))/$P$8)</f>
        <v>121</v>
      </c>
      <c r="D130" s="8">
        <f>IF($C$1="Per Trial (g)",(ROUNDUP(('2025_Pea_Totals'!$O$9*$P$9*('2025_Pea_Fill_Sheet'!$D132/$H130)*$M$4),0)),(ROUNDUP(('2025_Pea_Totals'!$O$9*$P$9*('2025_Pea_Fill_Sheet'!$D132/$H130)*$M$4),0))/$P$9)</f>
        <v>121</v>
      </c>
      <c r="E130" s="8">
        <f>IF($C$1="Per Trial (g)",(ROUNDUP(('2025_Pea_Totals'!$O$10*$P$10*('2025_Pea_Fill_Sheet'!$D132/$H$3)*$M$4),0)),(ROUNDUP(('2025_Pea_Totals'!$O$10*$P$10*('2025_Pea_Fill_Sheet'!$D132/$H$3)*$M$4),0))/$P$10)</f>
        <v>121</v>
      </c>
      <c r="F130" s="8">
        <f>IF($C$1="Per Trial (g)",(ROUNDUP(('2025_Pea_Totals'!$O$11*$P$11*('2025_Pea_Fill_Sheet'!$D132/$H130)*$M$4),0)),(ROUNDUP(('2025_Pea_Totals'!$O$11*$P$11*('2025_Pea_Fill_Sheet'!$D132/$H130)*$M$4),0))/$P$11)</f>
        <v>121</v>
      </c>
      <c r="G130" s="8">
        <f>IF($C$1="Per Trial (g)",(ROUNDUP(('2025_Pea_Totals'!$O$12*$P$12*('2025_Pea_Fill_Sheet'!$D132/$H130)*$M$4),0)),(ROUNDUP(('2025_Pea_Totals'!$O$12*$P$12*('2025_Pea_Fill_Sheet'!$D132/$H130)*$M$4),0))/$P$12)</f>
        <v>121</v>
      </c>
      <c r="H130" s="41">
        <v>100</v>
      </c>
      <c r="I130" s="30">
        <f t="shared" si="3"/>
        <v>605</v>
      </c>
      <c r="J130" s="30">
        <f>'2025_Pea_Fill_Sheet'!G132/'2025_Pea_Totals'!C130</f>
        <v>9.4975206611570258</v>
      </c>
    </row>
    <row r="131" spans="1:10" x14ac:dyDescent="0.2">
      <c r="A131" s="9">
        <v>129</v>
      </c>
      <c r="B131" s="8" t="str">
        <f>'2025_Pea_Fill_Sheet'!B133</f>
        <v>NDP250155Y</v>
      </c>
      <c r="C131" s="8">
        <f>IF($C$1="Per Trial (g)",(ROUNDUP(('2025_Pea_Totals'!$O$8*$P$8*('2025_Pea_Fill_Sheet'!$D133/$H131)*$M$4),0)),(ROUNDUP(('2025_Pea_Totals'!$O$8*$P$8*('2025_Pea_Fill_Sheet'!$D133/$H131)*$M$4),0))/$P$8)</f>
        <v>102</v>
      </c>
      <c r="D131" s="8">
        <f>IF($C$1="Per Trial (g)",(ROUNDUP(('2025_Pea_Totals'!$O$9*$P$9*('2025_Pea_Fill_Sheet'!$D133/$H131)*$M$4),0)),(ROUNDUP(('2025_Pea_Totals'!$O$9*$P$9*('2025_Pea_Fill_Sheet'!$D133/$H131)*$M$4),0))/$P$9)</f>
        <v>102</v>
      </c>
      <c r="E131" s="8">
        <f>IF($C$1="Per Trial (g)",(ROUNDUP(('2025_Pea_Totals'!$O$10*$P$10*('2025_Pea_Fill_Sheet'!$D133/$H$3)*$M$4),0)),(ROUNDUP(('2025_Pea_Totals'!$O$10*$P$10*('2025_Pea_Fill_Sheet'!$D133/$H$3)*$M$4),0))/$P$10)</f>
        <v>102</v>
      </c>
      <c r="F131" s="8">
        <f>IF($C$1="Per Trial (g)",(ROUNDUP(('2025_Pea_Totals'!$O$11*$P$11*('2025_Pea_Fill_Sheet'!$D133/$H131)*$M$4),0)),(ROUNDUP(('2025_Pea_Totals'!$O$11*$P$11*('2025_Pea_Fill_Sheet'!$D133/$H131)*$M$4),0))/$P$11)</f>
        <v>102</v>
      </c>
      <c r="G131" s="8">
        <f>IF($C$1="Per Trial (g)",(ROUNDUP(('2025_Pea_Totals'!$O$12*$P$12*('2025_Pea_Fill_Sheet'!$D133/$H131)*$M$4),0)),(ROUNDUP(('2025_Pea_Totals'!$O$12*$P$12*('2025_Pea_Fill_Sheet'!$D133/$H131)*$M$4),0))/$P$12)</f>
        <v>102</v>
      </c>
      <c r="H131" s="41">
        <v>100</v>
      </c>
      <c r="I131" s="30">
        <f t="shared" si="3"/>
        <v>510</v>
      </c>
      <c r="J131" s="30">
        <f>'2025_Pea_Fill_Sheet'!G133/'2025_Pea_Totals'!C131</f>
        <v>8.6833333333333336</v>
      </c>
    </row>
    <row r="132" spans="1:10" x14ac:dyDescent="0.2">
      <c r="A132" s="9">
        <v>130</v>
      </c>
      <c r="B132" s="8" t="str">
        <f>'2025_Pea_Fill_Sheet'!B134</f>
        <v>NDP250156Y</v>
      </c>
      <c r="C132" s="8">
        <f>IF($C$1="Per Trial (g)",(ROUNDUP(('2025_Pea_Totals'!$O$8*$P$8*('2025_Pea_Fill_Sheet'!$D134/$H132)*$M$4),0)),(ROUNDUP(('2025_Pea_Totals'!$O$8*$P$8*('2025_Pea_Fill_Sheet'!$D134/$H132)*$M$4),0))/$P$8)</f>
        <v>117</v>
      </c>
      <c r="D132" s="8">
        <f>IF($C$1="Per Trial (g)",(ROUNDUP(('2025_Pea_Totals'!$O$9*$P$9*('2025_Pea_Fill_Sheet'!$D134/$H132)*$M$4),0)),(ROUNDUP(('2025_Pea_Totals'!$O$9*$P$9*('2025_Pea_Fill_Sheet'!$D134/$H132)*$M$4),0))/$P$9)</f>
        <v>117</v>
      </c>
      <c r="E132" s="8">
        <f>IF($C$1="Per Trial (g)",(ROUNDUP(('2025_Pea_Totals'!$O$10*$P$10*('2025_Pea_Fill_Sheet'!$D134/$H$3)*$M$4),0)),(ROUNDUP(('2025_Pea_Totals'!$O$10*$P$10*('2025_Pea_Fill_Sheet'!$D134/$H$3)*$M$4),0))/$P$10)</f>
        <v>117</v>
      </c>
      <c r="F132" s="8">
        <f>IF($C$1="Per Trial (g)",(ROUNDUP(('2025_Pea_Totals'!$O$11*$P$11*('2025_Pea_Fill_Sheet'!$D134/$H132)*$M$4),0)),(ROUNDUP(('2025_Pea_Totals'!$O$11*$P$11*('2025_Pea_Fill_Sheet'!$D134/$H132)*$M$4),0))/$P$11)</f>
        <v>117</v>
      </c>
      <c r="G132" s="8">
        <f>IF($C$1="Per Trial (g)",(ROUNDUP(('2025_Pea_Totals'!$O$12*$P$12*('2025_Pea_Fill_Sheet'!$D134/$H132)*$M$4),0)),(ROUNDUP(('2025_Pea_Totals'!$O$12*$P$12*('2025_Pea_Fill_Sheet'!$D134/$H132)*$M$4),0))/$P$12)</f>
        <v>117</v>
      </c>
      <c r="H132" s="41">
        <v>100</v>
      </c>
      <c r="I132" s="30">
        <f t="shared" si="3"/>
        <v>585</v>
      </c>
      <c r="J132" s="30">
        <f>'2025_Pea_Fill_Sheet'!G134/'2025_Pea_Totals'!C132</f>
        <v>6.0136752136752136</v>
      </c>
    </row>
    <row r="133" spans="1:10" x14ac:dyDescent="0.2">
      <c r="A133" s="9">
        <v>131</v>
      </c>
      <c r="B133" s="8" t="str">
        <f>'2025_Pea_Fill_Sheet'!B135</f>
        <v>NDP250157Y</v>
      </c>
      <c r="C133" s="8">
        <f>IF($C$1="Per Trial (g)",(ROUNDUP(('2025_Pea_Totals'!$O$8*$P$8*('2025_Pea_Fill_Sheet'!$D135/$H133)*$M$4),0)),(ROUNDUP(('2025_Pea_Totals'!$O$8*$P$8*('2025_Pea_Fill_Sheet'!$D135/$H133)*$M$4),0))/$P$8)</f>
        <v>138</v>
      </c>
      <c r="D133" s="8">
        <f>IF($C$1="Per Trial (g)",(ROUNDUP(('2025_Pea_Totals'!$O$9*$P$9*('2025_Pea_Fill_Sheet'!$D135/$H133)*$M$4),0)),(ROUNDUP(('2025_Pea_Totals'!$O$9*$P$9*('2025_Pea_Fill_Sheet'!$D135/$H133)*$M$4),0))/$P$9)</f>
        <v>138</v>
      </c>
      <c r="E133" s="8">
        <f>IF($C$1="Per Trial (g)",(ROUNDUP(('2025_Pea_Totals'!$O$10*$P$10*('2025_Pea_Fill_Sheet'!$D135/$H$3)*$M$4),0)),(ROUNDUP(('2025_Pea_Totals'!$O$10*$P$10*('2025_Pea_Fill_Sheet'!$D135/$H$3)*$M$4),0))/$P$10)</f>
        <v>138</v>
      </c>
      <c r="F133" s="8">
        <f>IF($C$1="Per Trial (g)",(ROUNDUP(('2025_Pea_Totals'!$O$11*$P$11*('2025_Pea_Fill_Sheet'!$D135/$H133)*$M$4),0)),(ROUNDUP(('2025_Pea_Totals'!$O$11*$P$11*('2025_Pea_Fill_Sheet'!$D135/$H133)*$M$4),0))/$P$11)</f>
        <v>138</v>
      </c>
      <c r="G133" s="8">
        <f>IF($C$1="Per Trial (g)",(ROUNDUP(('2025_Pea_Totals'!$O$12*$P$12*('2025_Pea_Fill_Sheet'!$D135/$H133)*$M$4),0)),(ROUNDUP(('2025_Pea_Totals'!$O$12*$P$12*('2025_Pea_Fill_Sheet'!$D135/$H133)*$M$4),0))/$P$12)</f>
        <v>138</v>
      </c>
      <c r="H133" s="41">
        <v>100</v>
      </c>
      <c r="I133" s="30">
        <f t="shared" si="3"/>
        <v>690</v>
      </c>
      <c r="J133" s="30">
        <f>'2025_Pea_Fill_Sheet'!G135/'2025_Pea_Totals'!C133</f>
        <v>12.194927536231885</v>
      </c>
    </row>
    <row r="134" spans="1:10" x14ac:dyDescent="0.2">
      <c r="A134" s="9">
        <v>132</v>
      </c>
      <c r="B134" s="8" t="str">
        <f>'2025_Pea_Fill_Sheet'!B136</f>
        <v>NDP250158Y</v>
      </c>
      <c r="C134" s="8">
        <f>IF($C$1="Per Trial (g)",(ROUNDUP(('2025_Pea_Totals'!$O$8*$P$8*('2025_Pea_Fill_Sheet'!$D136/$H134)*$M$4),0)),(ROUNDUP(('2025_Pea_Totals'!$O$8*$P$8*('2025_Pea_Fill_Sheet'!$D136/$H134)*$M$4),0))/$P$8)</f>
        <v>112</v>
      </c>
      <c r="D134" s="8">
        <f>IF($C$1="Per Trial (g)",(ROUNDUP(('2025_Pea_Totals'!$O$9*$P$9*('2025_Pea_Fill_Sheet'!$D136/$H134)*$M$4),0)),(ROUNDUP(('2025_Pea_Totals'!$O$9*$P$9*('2025_Pea_Fill_Sheet'!$D136/$H134)*$M$4),0))/$P$9)</f>
        <v>112</v>
      </c>
      <c r="E134" s="8">
        <f>IF($C$1="Per Trial (g)",(ROUNDUP(('2025_Pea_Totals'!$O$10*$P$10*('2025_Pea_Fill_Sheet'!$D136/$H$3)*$M$4),0)),(ROUNDUP(('2025_Pea_Totals'!$O$10*$P$10*('2025_Pea_Fill_Sheet'!$D136/$H$3)*$M$4),0))/$P$10)</f>
        <v>112</v>
      </c>
      <c r="F134" s="8">
        <f>IF($C$1="Per Trial (g)",(ROUNDUP(('2025_Pea_Totals'!$O$11*$P$11*('2025_Pea_Fill_Sheet'!$D136/$H134)*$M$4),0)),(ROUNDUP(('2025_Pea_Totals'!$O$11*$P$11*('2025_Pea_Fill_Sheet'!$D136/$H134)*$M$4),0))/$P$11)</f>
        <v>112</v>
      </c>
      <c r="G134" s="8">
        <f>IF($C$1="Per Trial (g)",(ROUNDUP(('2025_Pea_Totals'!$O$12*$P$12*('2025_Pea_Fill_Sheet'!$D136/$H134)*$M$4),0)),(ROUNDUP(('2025_Pea_Totals'!$O$12*$P$12*('2025_Pea_Fill_Sheet'!$D136/$H134)*$M$4),0))/$P$12)</f>
        <v>112</v>
      </c>
      <c r="H134" s="41">
        <v>100</v>
      </c>
      <c r="I134" s="30">
        <f t="shared" si="3"/>
        <v>560</v>
      </c>
      <c r="J134" s="30">
        <f>'2025_Pea_Fill_Sheet'!G136/'2025_Pea_Totals'!C134</f>
        <v>9.2589285714285712</v>
      </c>
    </row>
    <row r="135" spans="1:10" x14ac:dyDescent="0.2">
      <c r="A135" s="9">
        <v>133</v>
      </c>
      <c r="B135" s="8" t="str">
        <f>'2025_Pea_Fill_Sheet'!B137</f>
        <v>NDP250159Y</v>
      </c>
      <c r="C135" s="8">
        <f>IF($C$1="Per Trial (g)",(ROUNDUP(('2025_Pea_Totals'!$O$8*$P$8*('2025_Pea_Fill_Sheet'!$D137/$H135)*$M$4),0)),(ROUNDUP(('2025_Pea_Totals'!$O$8*$P$8*('2025_Pea_Fill_Sheet'!$D137/$H135)*$M$4),0))/$P$8)</f>
        <v>130</v>
      </c>
      <c r="D135" s="8">
        <f>IF($C$1="Per Trial (g)",(ROUNDUP(('2025_Pea_Totals'!$O$9*$P$9*('2025_Pea_Fill_Sheet'!$D137/$H135)*$M$4),0)),(ROUNDUP(('2025_Pea_Totals'!$O$9*$P$9*('2025_Pea_Fill_Sheet'!$D137/$H135)*$M$4),0))/$P$9)</f>
        <v>130</v>
      </c>
      <c r="E135" s="8">
        <f>IF($C$1="Per Trial (g)",(ROUNDUP(('2025_Pea_Totals'!$O$10*$P$10*('2025_Pea_Fill_Sheet'!$D137/$H$3)*$M$4),0)),(ROUNDUP(('2025_Pea_Totals'!$O$10*$P$10*('2025_Pea_Fill_Sheet'!$D137/$H$3)*$M$4),0))/$P$10)</f>
        <v>130</v>
      </c>
      <c r="F135" s="8">
        <f>IF($C$1="Per Trial (g)",(ROUNDUP(('2025_Pea_Totals'!$O$11*$P$11*('2025_Pea_Fill_Sheet'!$D137/$H135)*$M$4),0)),(ROUNDUP(('2025_Pea_Totals'!$O$11*$P$11*('2025_Pea_Fill_Sheet'!$D137/$H135)*$M$4),0))/$P$11)</f>
        <v>130</v>
      </c>
      <c r="G135" s="8">
        <f>IF($C$1="Per Trial (g)",(ROUNDUP(('2025_Pea_Totals'!$O$12*$P$12*('2025_Pea_Fill_Sheet'!$D137/$H135)*$M$4),0)),(ROUNDUP(('2025_Pea_Totals'!$O$12*$P$12*('2025_Pea_Fill_Sheet'!$D137/$H135)*$M$4),0))/$P$12)</f>
        <v>130</v>
      </c>
      <c r="H135" s="41">
        <v>100</v>
      </c>
      <c r="I135" s="30">
        <f t="shared" si="3"/>
        <v>650</v>
      </c>
      <c r="J135" s="30">
        <f>'2025_Pea_Fill_Sheet'!G137/'2025_Pea_Totals'!C135</f>
        <v>6.1646153846153844</v>
      </c>
    </row>
    <row r="136" spans="1:10" x14ac:dyDescent="0.2">
      <c r="A136" s="9">
        <v>134</v>
      </c>
      <c r="B136" s="8" t="str">
        <f>'2025_Pea_Fill_Sheet'!B138</f>
        <v>NDP250160Y</v>
      </c>
      <c r="C136" s="8">
        <f>IF($C$1="Per Trial (g)",(ROUNDUP(('2025_Pea_Totals'!$O$8*$P$8*('2025_Pea_Fill_Sheet'!$D138/$H136)*$M$4),0)),(ROUNDUP(('2025_Pea_Totals'!$O$8*$P$8*('2025_Pea_Fill_Sheet'!$D138/$H136)*$M$4),0))/$P$8)</f>
        <v>130</v>
      </c>
      <c r="D136" s="8">
        <f>IF($C$1="Per Trial (g)",(ROUNDUP(('2025_Pea_Totals'!$O$9*$P$9*('2025_Pea_Fill_Sheet'!$D138/$H136)*$M$4),0)),(ROUNDUP(('2025_Pea_Totals'!$O$9*$P$9*('2025_Pea_Fill_Sheet'!$D138/$H136)*$M$4),0))/$P$9)</f>
        <v>130</v>
      </c>
      <c r="E136" s="8">
        <f>IF($C$1="Per Trial (g)",(ROUNDUP(('2025_Pea_Totals'!$O$10*$P$10*('2025_Pea_Fill_Sheet'!$D138/$H$3)*$M$4),0)),(ROUNDUP(('2025_Pea_Totals'!$O$10*$P$10*('2025_Pea_Fill_Sheet'!$D138/$H$3)*$M$4),0))/$P$10)</f>
        <v>130</v>
      </c>
      <c r="F136" s="8">
        <f>IF($C$1="Per Trial (g)",(ROUNDUP(('2025_Pea_Totals'!$O$11*$P$11*('2025_Pea_Fill_Sheet'!$D138/$H136)*$M$4),0)),(ROUNDUP(('2025_Pea_Totals'!$O$11*$P$11*('2025_Pea_Fill_Sheet'!$D138/$H136)*$M$4),0))/$P$11)</f>
        <v>130</v>
      </c>
      <c r="G136" s="8">
        <f>IF($C$1="Per Trial (g)",(ROUNDUP(('2025_Pea_Totals'!$O$12*$P$12*('2025_Pea_Fill_Sheet'!$D138/$H136)*$M$4),0)),(ROUNDUP(('2025_Pea_Totals'!$O$12*$P$12*('2025_Pea_Fill_Sheet'!$D138/$H136)*$M$4),0))/$P$12)</f>
        <v>130</v>
      </c>
      <c r="H136" s="41">
        <v>100</v>
      </c>
      <c r="I136" s="30">
        <f t="shared" si="3"/>
        <v>650</v>
      </c>
      <c r="J136" s="30">
        <f>'2025_Pea_Fill_Sheet'!G138/'2025_Pea_Totals'!C136</f>
        <v>11.666923076923077</v>
      </c>
    </row>
    <row r="137" spans="1:10" x14ac:dyDescent="0.2">
      <c r="A137" s="9">
        <v>135</v>
      </c>
      <c r="B137" s="8" t="str">
        <f>'2025_Pea_Fill_Sheet'!B139</f>
        <v>NDP250161Y</v>
      </c>
      <c r="C137" s="8">
        <f>IF($C$1="Per Trial (g)",(ROUNDUP(('2025_Pea_Totals'!$O$8*$P$8*('2025_Pea_Fill_Sheet'!$D139/$H137)*$M$4),0)),(ROUNDUP(('2025_Pea_Totals'!$O$8*$P$8*('2025_Pea_Fill_Sheet'!$D139/$H137)*$M$4),0))/$P$8)</f>
        <v>125</v>
      </c>
      <c r="D137" s="8">
        <f>IF($C$1="Per Trial (g)",(ROUNDUP(('2025_Pea_Totals'!$O$9*$P$9*('2025_Pea_Fill_Sheet'!$D139/$H137)*$M$4),0)),(ROUNDUP(('2025_Pea_Totals'!$O$9*$P$9*('2025_Pea_Fill_Sheet'!$D139/$H137)*$M$4),0))/$P$9)</f>
        <v>125</v>
      </c>
      <c r="E137" s="8">
        <f>IF($C$1="Per Trial (g)",(ROUNDUP(('2025_Pea_Totals'!$O$10*$P$10*('2025_Pea_Fill_Sheet'!$D139/$H$3)*$M$4),0)),(ROUNDUP(('2025_Pea_Totals'!$O$10*$P$10*('2025_Pea_Fill_Sheet'!$D139/$H$3)*$M$4),0))/$P$10)</f>
        <v>125</v>
      </c>
      <c r="F137" s="8">
        <f>IF($C$1="Per Trial (g)",(ROUNDUP(('2025_Pea_Totals'!$O$11*$P$11*('2025_Pea_Fill_Sheet'!$D139/$H137)*$M$4),0)),(ROUNDUP(('2025_Pea_Totals'!$O$11*$P$11*('2025_Pea_Fill_Sheet'!$D139/$H137)*$M$4),0))/$P$11)</f>
        <v>125</v>
      </c>
      <c r="G137" s="8">
        <f>IF($C$1="Per Trial (g)",(ROUNDUP(('2025_Pea_Totals'!$O$12*$P$12*('2025_Pea_Fill_Sheet'!$D139/$H137)*$M$4),0)),(ROUNDUP(('2025_Pea_Totals'!$O$12*$P$12*('2025_Pea_Fill_Sheet'!$D139/$H137)*$M$4),0))/$P$12)</f>
        <v>125</v>
      </c>
      <c r="H137" s="41">
        <v>100</v>
      </c>
      <c r="I137" s="30">
        <f t="shared" si="3"/>
        <v>625</v>
      </c>
      <c r="J137" s="30">
        <f>'2025_Pea_Fill_Sheet'!G139/'2025_Pea_Totals'!C137</f>
        <v>9.3816000000000006</v>
      </c>
    </row>
    <row r="138" spans="1:10" x14ac:dyDescent="0.2">
      <c r="A138" s="9">
        <v>136</v>
      </c>
      <c r="B138" s="8" t="str">
        <f>'2025_Pea_Fill_Sheet'!B140</f>
        <v>NDP250162Y</v>
      </c>
      <c r="C138" s="8">
        <f>IF($C$1="Per Trial (g)",(ROUNDUP(('2025_Pea_Totals'!$O$8*$P$8*('2025_Pea_Fill_Sheet'!$D140/$H138)*$M$4),0)),(ROUNDUP(('2025_Pea_Totals'!$O$8*$P$8*('2025_Pea_Fill_Sheet'!$D140/$H138)*$M$4),0))/$P$8)</f>
        <v>133</v>
      </c>
      <c r="D138" s="8">
        <f>IF($C$1="Per Trial (g)",(ROUNDUP(('2025_Pea_Totals'!$O$9*$P$9*('2025_Pea_Fill_Sheet'!$D140/$H138)*$M$4),0)),(ROUNDUP(('2025_Pea_Totals'!$O$9*$P$9*('2025_Pea_Fill_Sheet'!$D140/$H138)*$M$4),0))/$P$9)</f>
        <v>133</v>
      </c>
      <c r="E138" s="8">
        <f>IF($C$1="Per Trial (g)",(ROUNDUP(('2025_Pea_Totals'!$O$10*$P$10*('2025_Pea_Fill_Sheet'!$D140/$H$3)*$M$4),0)),(ROUNDUP(('2025_Pea_Totals'!$O$10*$P$10*('2025_Pea_Fill_Sheet'!$D140/$H$3)*$M$4),0))/$P$10)</f>
        <v>133</v>
      </c>
      <c r="F138" s="8">
        <f>IF($C$1="Per Trial (g)",(ROUNDUP(('2025_Pea_Totals'!$O$11*$P$11*('2025_Pea_Fill_Sheet'!$D140/$H138)*$M$4),0)),(ROUNDUP(('2025_Pea_Totals'!$O$11*$P$11*('2025_Pea_Fill_Sheet'!$D140/$H138)*$M$4),0))/$P$11)</f>
        <v>133</v>
      </c>
      <c r="G138" s="8">
        <f>IF($C$1="Per Trial (g)",(ROUNDUP(('2025_Pea_Totals'!$O$12*$P$12*('2025_Pea_Fill_Sheet'!$D140/$H138)*$M$4),0)),(ROUNDUP(('2025_Pea_Totals'!$O$12*$P$12*('2025_Pea_Fill_Sheet'!$D140/$H138)*$M$4),0))/$P$12)</f>
        <v>133</v>
      </c>
      <c r="H138" s="41">
        <v>100</v>
      </c>
      <c r="I138" s="30">
        <f t="shared" si="3"/>
        <v>665</v>
      </c>
      <c r="J138" s="30">
        <f>'2025_Pea_Fill_Sheet'!G140/'2025_Pea_Totals'!C138</f>
        <v>7.8947368421052628</v>
      </c>
    </row>
    <row r="139" spans="1:10" x14ac:dyDescent="0.2">
      <c r="A139" s="9">
        <v>137</v>
      </c>
      <c r="B139" s="8" t="str">
        <f>'2025_Pea_Fill_Sheet'!B141</f>
        <v>NDP250163Y</v>
      </c>
      <c r="C139" s="8">
        <f>IF($C$1="Per Trial (g)",(ROUNDUP(('2025_Pea_Totals'!$O$8*$P$8*('2025_Pea_Fill_Sheet'!$D141/$H139)*$M$4),0)),(ROUNDUP(('2025_Pea_Totals'!$O$8*$P$8*('2025_Pea_Fill_Sheet'!$D141/$H139)*$M$4),0))/$P$8)</f>
        <v>127</v>
      </c>
      <c r="D139" s="8">
        <f>IF($C$1="Per Trial (g)",(ROUNDUP(('2025_Pea_Totals'!$O$9*$P$9*('2025_Pea_Fill_Sheet'!$D141/$H139)*$M$4),0)),(ROUNDUP(('2025_Pea_Totals'!$O$9*$P$9*('2025_Pea_Fill_Sheet'!$D141/$H139)*$M$4),0))/$P$9)</f>
        <v>127</v>
      </c>
      <c r="E139" s="8">
        <f>IF($C$1="Per Trial (g)",(ROUNDUP(('2025_Pea_Totals'!$O$10*$P$10*('2025_Pea_Fill_Sheet'!$D141/$H$3)*$M$4),0)),(ROUNDUP(('2025_Pea_Totals'!$O$10*$P$10*('2025_Pea_Fill_Sheet'!$D141/$H$3)*$M$4),0))/$P$10)</f>
        <v>127</v>
      </c>
      <c r="F139" s="8">
        <f>IF($C$1="Per Trial (g)",(ROUNDUP(('2025_Pea_Totals'!$O$11*$P$11*('2025_Pea_Fill_Sheet'!$D141/$H139)*$M$4),0)),(ROUNDUP(('2025_Pea_Totals'!$O$11*$P$11*('2025_Pea_Fill_Sheet'!$D141/$H139)*$M$4),0))/$P$11)</f>
        <v>127</v>
      </c>
      <c r="G139" s="8">
        <f>IF($C$1="Per Trial (g)",(ROUNDUP(('2025_Pea_Totals'!$O$12*$P$12*('2025_Pea_Fill_Sheet'!$D141/$H139)*$M$4),0)),(ROUNDUP(('2025_Pea_Totals'!$O$12*$P$12*('2025_Pea_Fill_Sheet'!$D141/$H139)*$M$4),0))/$P$12)</f>
        <v>127</v>
      </c>
      <c r="H139" s="41">
        <v>100</v>
      </c>
      <c r="I139" s="30">
        <f t="shared" si="3"/>
        <v>635</v>
      </c>
      <c r="J139" s="30">
        <f>'2025_Pea_Fill_Sheet'!G141/'2025_Pea_Totals'!C139</f>
        <v>10.005511811023622</v>
      </c>
    </row>
    <row r="140" spans="1:10" x14ac:dyDescent="0.2">
      <c r="A140" s="9">
        <v>138</v>
      </c>
      <c r="B140" s="8" t="str">
        <f>'2025_Pea_Fill_Sheet'!B142</f>
        <v>NDP250164Y</v>
      </c>
      <c r="C140" s="8">
        <f>IF($C$1="Per Trial (g)",(ROUNDUP(('2025_Pea_Totals'!$O$8*$P$8*('2025_Pea_Fill_Sheet'!$D142/$H140)*$M$4),0)),(ROUNDUP(('2025_Pea_Totals'!$O$8*$P$8*('2025_Pea_Fill_Sheet'!$D142/$H140)*$M$4),0))/$P$8)</f>
        <v>125</v>
      </c>
      <c r="D140" s="8">
        <f>IF($C$1="Per Trial (g)",(ROUNDUP(('2025_Pea_Totals'!$O$9*$P$9*('2025_Pea_Fill_Sheet'!$D142/$H140)*$M$4),0)),(ROUNDUP(('2025_Pea_Totals'!$O$9*$P$9*('2025_Pea_Fill_Sheet'!$D142/$H140)*$M$4),0))/$P$9)</f>
        <v>125</v>
      </c>
      <c r="E140" s="8">
        <f>IF($C$1="Per Trial (g)",(ROUNDUP(('2025_Pea_Totals'!$O$10*$P$10*('2025_Pea_Fill_Sheet'!$D142/$H$3)*$M$4),0)),(ROUNDUP(('2025_Pea_Totals'!$O$10*$P$10*('2025_Pea_Fill_Sheet'!$D142/$H$3)*$M$4),0))/$P$10)</f>
        <v>125</v>
      </c>
      <c r="F140" s="8">
        <f>IF($C$1="Per Trial (g)",(ROUNDUP(('2025_Pea_Totals'!$O$11*$P$11*('2025_Pea_Fill_Sheet'!$D142/$H140)*$M$4),0)),(ROUNDUP(('2025_Pea_Totals'!$O$11*$P$11*('2025_Pea_Fill_Sheet'!$D142/$H140)*$M$4),0))/$P$11)</f>
        <v>125</v>
      </c>
      <c r="G140" s="8">
        <f>IF($C$1="Per Trial (g)",(ROUNDUP(('2025_Pea_Totals'!$O$12*$P$12*('2025_Pea_Fill_Sheet'!$D142/$H140)*$M$4),0)),(ROUNDUP(('2025_Pea_Totals'!$O$12*$P$12*('2025_Pea_Fill_Sheet'!$D142/$H140)*$M$4),0))/$P$12)</f>
        <v>125</v>
      </c>
      <c r="H140" s="41">
        <v>100</v>
      </c>
      <c r="I140" s="30">
        <f t="shared" si="3"/>
        <v>625</v>
      </c>
      <c r="J140" s="30">
        <f>'2025_Pea_Fill_Sheet'!G142/'2025_Pea_Totals'!C140</f>
        <v>13.138399999999999</v>
      </c>
    </row>
    <row r="141" spans="1:10" x14ac:dyDescent="0.2">
      <c r="A141" s="9">
        <v>139</v>
      </c>
      <c r="B141" s="8" t="str">
        <f>'2025_Pea_Fill_Sheet'!B143</f>
        <v>NDP250165Y</v>
      </c>
      <c r="C141" s="8">
        <f>IF($C$1="Per Trial (g)",(ROUNDUP(('2025_Pea_Totals'!$O$8*$P$8*('2025_Pea_Fill_Sheet'!$D143/$H141)*$M$4),0)),(ROUNDUP(('2025_Pea_Totals'!$O$8*$P$8*('2025_Pea_Fill_Sheet'!$D143/$H141)*$M$4),0))/$P$8)</f>
        <v>147</v>
      </c>
      <c r="D141" s="8">
        <f>IF($C$1="Per Trial (g)",(ROUNDUP(('2025_Pea_Totals'!$O$9*$P$9*('2025_Pea_Fill_Sheet'!$D143/$H141)*$M$4),0)),(ROUNDUP(('2025_Pea_Totals'!$O$9*$P$9*('2025_Pea_Fill_Sheet'!$D143/$H141)*$M$4),0))/$P$9)</f>
        <v>147</v>
      </c>
      <c r="E141" s="8">
        <f>IF($C$1="Per Trial (g)",(ROUNDUP(('2025_Pea_Totals'!$O$10*$P$10*('2025_Pea_Fill_Sheet'!$D143/$H$3)*$M$4),0)),(ROUNDUP(('2025_Pea_Totals'!$O$10*$P$10*('2025_Pea_Fill_Sheet'!$D143/$H$3)*$M$4),0))/$P$10)</f>
        <v>147</v>
      </c>
      <c r="F141" s="8">
        <f>IF($C$1="Per Trial (g)",(ROUNDUP(('2025_Pea_Totals'!$O$11*$P$11*('2025_Pea_Fill_Sheet'!$D143/$H141)*$M$4),0)),(ROUNDUP(('2025_Pea_Totals'!$O$11*$P$11*('2025_Pea_Fill_Sheet'!$D143/$H141)*$M$4),0))/$P$11)</f>
        <v>147</v>
      </c>
      <c r="G141" s="8">
        <f>IF($C$1="Per Trial (g)",(ROUNDUP(('2025_Pea_Totals'!$O$12*$P$12*('2025_Pea_Fill_Sheet'!$D143/$H141)*$M$4),0)),(ROUNDUP(('2025_Pea_Totals'!$O$12*$P$12*('2025_Pea_Fill_Sheet'!$D143/$H141)*$M$4),0))/$P$12)</f>
        <v>147</v>
      </c>
      <c r="H141" s="41">
        <v>100</v>
      </c>
      <c r="I141" s="30">
        <f t="shared" si="3"/>
        <v>735</v>
      </c>
      <c r="J141" s="30">
        <f>'2025_Pea_Fill_Sheet'!G143/'2025_Pea_Totals'!C141</f>
        <v>11.15374149659864</v>
      </c>
    </row>
    <row r="142" spans="1:10" x14ac:dyDescent="0.2">
      <c r="A142" s="9">
        <v>140</v>
      </c>
      <c r="B142" s="8" t="str">
        <f>'2025_Pea_Fill_Sheet'!B144</f>
        <v>NDP250166Y</v>
      </c>
      <c r="C142" s="8">
        <f>IF($C$1="Per Trial (g)",(ROUNDUP(('2025_Pea_Totals'!$O$8*$P$8*('2025_Pea_Fill_Sheet'!$D144/$H142)*$M$4),0)),(ROUNDUP(('2025_Pea_Totals'!$O$8*$P$8*('2025_Pea_Fill_Sheet'!$D144/$H142)*$M$4),0))/$P$8)</f>
        <v>138</v>
      </c>
      <c r="D142" s="8">
        <f>IF($C$1="Per Trial (g)",(ROUNDUP(('2025_Pea_Totals'!$O$9*$P$9*('2025_Pea_Fill_Sheet'!$D144/$H142)*$M$4),0)),(ROUNDUP(('2025_Pea_Totals'!$O$9*$P$9*('2025_Pea_Fill_Sheet'!$D144/$H142)*$M$4),0))/$P$9)</f>
        <v>138</v>
      </c>
      <c r="E142" s="8">
        <f>IF($C$1="Per Trial (g)",(ROUNDUP(('2025_Pea_Totals'!$O$10*$P$10*('2025_Pea_Fill_Sheet'!$D144/$H$3)*$M$4),0)),(ROUNDUP(('2025_Pea_Totals'!$O$10*$P$10*('2025_Pea_Fill_Sheet'!$D144/$H$3)*$M$4),0))/$P$10)</f>
        <v>131</v>
      </c>
      <c r="F142" s="8">
        <f>IF($C$1="Per Trial (g)",(ROUNDUP(('2025_Pea_Totals'!$O$11*$P$11*('2025_Pea_Fill_Sheet'!$D144/$H142)*$M$4),0)),(ROUNDUP(('2025_Pea_Totals'!$O$11*$P$11*('2025_Pea_Fill_Sheet'!$D144/$H142)*$M$4),0))/$P$11)</f>
        <v>138</v>
      </c>
      <c r="G142" s="8">
        <f>IF($C$1="Per Trial (g)",(ROUNDUP(('2025_Pea_Totals'!$O$12*$P$12*('2025_Pea_Fill_Sheet'!$D144/$H142)*$M$4),0)),(ROUNDUP(('2025_Pea_Totals'!$O$12*$P$12*('2025_Pea_Fill_Sheet'!$D144/$H142)*$M$4),0))/$P$12)</f>
        <v>138</v>
      </c>
      <c r="H142" s="41">
        <v>95</v>
      </c>
      <c r="I142" s="30">
        <f t="shared" si="3"/>
        <v>683</v>
      </c>
      <c r="J142" s="30">
        <f>'2025_Pea_Fill_Sheet'!G144/'2025_Pea_Totals'!C142</f>
        <v>9.1521739130434785</v>
      </c>
    </row>
    <row r="143" spans="1:10" x14ac:dyDescent="0.2">
      <c r="A143" s="9">
        <v>141</v>
      </c>
      <c r="B143" s="8" t="str">
        <f>'2025_Pea_Fill_Sheet'!B145</f>
        <v>NDP250167Y</v>
      </c>
      <c r="C143" s="8">
        <f>IF($C$1="Per Trial (g)",(ROUNDUP(('2025_Pea_Totals'!$O$8*$P$8*('2025_Pea_Fill_Sheet'!$D145/$H143)*$M$4),0)),(ROUNDUP(('2025_Pea_Totals'!$O$8*$P$8*('2025_Pea_Fill_Sheet'!$D145/$H143)*$M$4),0))/$P$8)</f>
        <v>123</v>
      </c>
      <c r="D143" s="8">
        <f>IF($C$1="Per Trial (g)",(ROUNDUP(('2025_Pea_Totals'!$O$9*$P$9*('2025_Pea_Fill_Sheet'!$D145/$H143)*$M$4),0)),(ROUNDUP(('2025_Pea_Totals'!$O$9*$P$9*('2025_Pea_Fill_Sheet'!$D145/$H143)*$M$4),0))/$P$9)</f>
        <v>123</v>
      </c>
      <c r="E143" s="8">
        <f>IF($C$1="Per Trial (g)",(ROUNDUP(('2025_Pea_Totals'!$O$10*$P$10*('2025_Pea_Fill_Sheet'!$D145/$H$3)*$M$4),0)),(ROUNDUP(('2025_Pea_Totals'!$O$10*$P$10*('2025_Pea_Fill_Sheet'!$D145/$H$3)*$M$4),0))/$P$10)</f>
        <v>123</v>
      </c>
      <c r="F143" s="8">
        <f>IF($C$1="Per Trial (g)",(ROUNDUP(('2025_Pea_Totals'!$O$11*$P$11*('2025_Pea_Fill_Sheet'!$D145/$H143)*$M$4),0)),(ROUNDUP(('2025_Pea_Totals'!$O$11*$P$11*('2025_Pea_Fill_Sheet'!$D145/$H143)*$M$4),0))/$P$11)</f>
        <v>123</v>
      </c>
      <c r="G143" s="8">
        <f>IF($C$1="Per Trial (g)",(ROUNDUP(('2025_Pea_Totals'!$O$12*$P$12*('2025_Pea_Fill_Sheet'!$D145/$H143)*$M$4),0)),(ROUNDUP(('2025_Pea_Totals'!$O$12*$P$12*('2025_Pea_Fill_Sheet'!$D145/$H143)*$M$4),0))/$P$12)</f>
        <v>123</v>
      </c>
      <c r="H143" s="41">
        <v>100</v>
      </c>
      <c r="I143" s="30">
        <f t="shared" si="3"/>
        <v>615</v>
      </c>
      <c r="J143" s="30">
        <f>'2025_Pea_Fill_Sheet'!G145/'2025_Pea_Totals'!C143</f>
        <v>12.692682926829269</v>
      </c>
    </row>
    <row r="144" spans="1:10" x14ac:dyDescent="0.2">
      <c r="A144" s="9">
        <v>142</v>
      </c>
      <c r="B144" s="8" t="str">
        <f>'2025_Pea_Fill_Sheet'!B146</f>
        <v>NDP250168Y</v>
      </c>
      <c r="C144" s="8">
        <f>IF($C$1="Per Trial (g)",(ROUNDUP(('2025_Pea_Totals'!$O$8*$P$8*('2025_Pea_Fill_Sheet'!$D146/$H144)*$M$4),0)),(ROUNDUP(('2025_Pea_Totals'!$O$8*$P$8*('2025_Pea_Fill_Sheet'!$D146/$H144)*$M$4),0))/$P$8)</f>
        <v>125</v>
      </c>
      <c r="D144" s="8">
        <f>IF($C$1="Per Trial (g)",(ROUNDUP(('2025_Pea_Totals'!$O$9*$P$9*('2025_Pea_Fill_Sheet'!$D146/$H144)*$M$4),0)),(ROUNDUP(('2025_Pea_Totals'!$O$9*$P$9*('2025_Pea_Fill_Sheet'!$D146/$H144)*$M$4),0))/$P$9)</f>
        <v>125</v>
      </c>
      <c r="E144" s="8">
        <f>IF($C$1="Per Trial (g)",(ROUNDUP(('2025_Pea_Totals'!$O$10*$P$10*('2025_Pea_Fill_Sheet'!$D146/$H$3)*$M$4),0)),(ROUNDUP(('2025_Pea_Totals'!$O$10*$P$10*('2025_Pea_Fill_Sheet'!$D146/$H$3)*$M$4),0))/$P$10)</f>
        <v>125</v>
      </c>
      <c r="F144" s="8">
        <f>IF($C$1="Per Trial (g)",(ROUNDUP(('2025_Pea_Totals'!$O$11*$P$11*('2025_Pea_Fill_Sheet'!$D146/$H144)*$M$4),0)),(ROUNDUP(('2025_Pea_Totals'!$O$11*$P$11*('2025_Pea_Fill_Sheet'!$D146/$H144)*$M$4),0))/$P$11)</f>
        <v>125</v>
      </c>
      <c r="G144" s="8">
        <f>IF($C$1="Per Trial (g)",(ROUNDUP(('2025_Pea_Totals'!$O$12*$P$12*('2025_Pea_Fill_Sheet'!$D146/$H144)*$M$4),0)),(ROUNDUP(('2025_Pea_Totals'!$O$12*$P$12*('2025_Pea_Fill_Sheet'!$D146/$H144)*$M$4),0))/$P$12)</f>
        <v>125</v>
      </c>
      <c r="H144" s="41">
        <v>100</v>
      </c>
      <c r="I144" s="30">
        <f t="shared" si="3"/>
        <v>625</v>
      </c>
      <c r="J144" s="30">
        <f>'2025_Pea_Fill_Sheet'!G146/'2025_Pea_Totals'!C144</f>
        <v>9.7520000000000007</v>
      </c>
    </row>
    <row r="145" spans="1:10" x14ac:dyDescent="0.2">
      <c r="A145" s="9">
        <v>143</v>
      </c>
      <c r="B145" s="8" t="str">
        <f>'2025_Pea_Fill_Sheet'!B147</f>
        <v>NDP250169Y</v>
      </c>
      <c r="C145" s="8">
        <f>IF($C$1="Per Trial (g)",(ROUNDUP(('2025_Pea_Totals'!$O$8*$P$8*('2025_Pea_Fill_Sheet'!$D147/$H145)*$M$4),0)),(ROUNDUP(('2025_Pea_Totals'!$O$8*$P$8*('2025_Pea_Fill_Sheet'!$D147/$H145)*$M$4),0))/$P$8)</f>
        <v>151</v>
      </c>
      <c r="D145" s="8">
        <f>IF($C$1="Per Trial (g)",(ROUNDUP(('2025_Pea_Totals'!$O$9*$P$9*('2025_Pea_Fill_Sheet'!$D147/$H145)*$M$4),0)),(ROUNDUP(('2025_Pea_Totals'!$O$9*$P$9*('2025_Pea_Fill_Sheet'!$D147/$H145)*$M$4),0))/$P$9)</f>
        <v>151</v>
      </c>
      <c r="E145" s="8">
        <f>IF($C$1="Per Trial (g)",(ROUNDUP(('2025_Pea_Totals'!$O$10*$P$10*('2025_Pea_Fill_Sheet'!$D147/$H$3)*$M$4),0)),(ROUNDUP(('2025_Pea_Totals'!$O$10*$P$10*('2025_Pea_Fill_Sheet'!$D147/$H$3)*$M$4),0))/$P$10)</f>
        <v>151</v>
      </c>
      <c r="F145" s="8">
        <f>IF($C$1="Per Trial (g)",(ROUNDUP(('2025_Pea_Totals'!$O$11*$P$11*('2025_Pea_Fill_Sheet'!$D147/$H145)*$M$4),0)),(ROUNDUP(('2025_Pea_Totals'!$O$11*$P$11*('2025_Pea_Fill_Sheet'!$D147/$H145)*$M$4),0))/$P$11)</f>
        <v>151</v>
      </c>
      <c r="G145" s="8">
        <f>IF($C$1="Per Trial (g)",(ROUNDUP(('2025_Pea_Totals'!$O$12*$P$12*('2025_Pea_Fill_Sheet'!$D147/$H145)*$M$4),0)),(ROUNDUP(('2025_Pea_Totals'!$O$12*$P$12*('2025_Pea_Fill_Sheet'!$D147/$H145)*$M$4),0))/$P$12)</f>
        <v>151</v>
      </c>
      <c r="H145" s="41">
        <v>100</v>
      </c>
      <c r="I145" s="30">
        <f t="shared" si="3"/>
        <v>755</v>
      </c>
      <c r="J145" s="30">
        <f>'2025_Pea_Fill_Sheet'!G147/'2025_Pea_Totals'!C145</f>
        <v>9.0841059602649015</v>
      </c>
    </row>
    <row r="146" spans="1:10" x14ac:dyDescent="0.2">
      <c r="A146" s="9">
        <v>144</v>
      </c>
      <c r="B146" s="8" t="str">
        <f>'2025_Pea_Fill_Sheet'!B148</f>
        <v>NDP250170Y</v>
      </c>
      <c r="C146" s="8">
        <f>IF($C$1="Per Trial (g)",(ROUNDUP(('2025_Pea_Totals'!$O$8*$P$8*('2025_Pea_Fill_Sheet'!$D148/$H146)*$M$4),0)),(ROUNDUP(('2025_Pea_Totals'!$O$8*$P$8*('2025_Pea_Fill_Sheet'!$D148/$H146)*$M$4),0))/$P$8)</f>
        <v>121</v>
      </c>
      <c r="D146" s="8">
        <f>IF($C$1="Per Trial (g)",(ROUNDUP(('2025_Pea_Totals'!$O$9*$P$9*('2025_Pea_Fill_Sheet'!$D148/$H146)*$M$4),0)),(ROUNDUP(('2025_Pea_Totals'!$O$9*$P$9*('2025_Pea_Fill_Sheet'!$D148/$H146)*$M$4),0))/$P$9)</f>
        <v>121</v>
      </c>
      <c r="E146" s="8">
        <f>IF($C$1="Per Trial (g)",(ROUNDUP(('2025_Pea_Totals'!$O$10*$P$10*('2025_Pea_Fill_Sheet'!$D148/$H$3)*$M$4),0)),(ROUNDUP(('2025_Pea_Totals'!$O$10*$P$10*('2025_Pea_Fill_Sheet'!$D148/$H$3)*$M$4),0))/$P$10)</f>
        <v>121</v>
      </c>
      <c r="F146" s="8">
        <f>IF($C$1="Per Trial (g)",(ROUNDUP(('2025_Pea_Totals'!$O$11*$P$11*('2025_Pea_Fill_Sheet'!$D148/$H146)*$M$4),0)),(ROUNDUP(('2025_Pea_Totals'!$O$11*$P$11*('2025_Pea_Fill_Sheet'!$D148/$H146)*$M$4),0))/$P$11)</f>
        <v>121</v>
      </c>
      <c r="G146" s="8">
        <f>IF($C$1="Per Trial (g)",(ROUNDUP(('2025_Pea_Totals'!$O$12*$P$12*('2025_Pea_Fill_Sheet'!$D148/$H146)*$M$4),0)),(ROUNDUP(('2025_Pea_Totals'!$O$12*$P$12*('2025_Pea_Fill_Sheet'!$D148/$H146)*$M$4),0))/$P$12)</f>
        <v>121</v>
      </c>
      <c r="H146" s="41">
        <v>100</v>
      </c>
      <c r="I146" s="30">
        <f t="shared" si="3"/>
        <v>605</v>
      </c>
      <c r="J146" s="30">
        <f>'2025_Pea_Fill_Sheet'!G148/'2025_Pea_Totals'!C146</f>
        <v>11.149586776859504</v>
      </c>
    </row>
    <row r="147" spans="1:10" x14ac:dyDescent="0.2">
      <c r="A147" s="9">
        <v>145</v>
      </c>
      <c r="B147" s="8" t="str">
        <f>'2025_Pea_Fill_Sheet'!B149</f>
        <v>NDP250171Y</v>
      </c>
      <c r="C147" s="8">
        <f>IF($C$1="Per Trial (g)",(ROUNDUP(('2025_Pea_Totals'!$O$8*$P$8*('2025_Pea_Fill_Sheet'!$D149/$H147)*$M$4),0)),(ROUNDUP(('2025_Pea_Totals'!$O$8*$P$8*('2025_Pea_Fill_Sheet'!$D149/$H147)*$M$4),0))/$P$8)</f>
        <v>124</v>
      </c>
      <c r="D147" s="8">
        <f>IF($C$1="Per Trial (g)",(ROUNDUP(('2025_Pea_Totals'!$O$9*$P$9*('2025_Pea_Fill_Sheet'!$D149/$H147)*$M$4),0)),(ROUNDUP(('2025_Pea_Totals'!$O$9*$P$9*('2025_Pea_Fill_Sheet'!$D149/$H147)*$M$4),0))/$P$9)</f>
        <v>124</v>
      </c>
      <c r="E147" s="8">
        <f>IF($C$1="Per Trial (g)",(ROUNDUP(('2025_Pea_Totals'!$O$10*$P$10*('2025_Pea_Fill_Sheet'!$D149/$H$3)*$M$4),0)),(ROUNDUP(('2025_Pea_Totals'!$O$10*$P$10*('2025_Pea_Fill_Sheet'!$D149/$H$3)*$M$4),0))/$P$10)</f>
        <v>115</v>
      </c>
      <c r="F147" s="8">
        <f>IF($C$1="Per Trial (g)",(ROUNDUP(('2025_Pea_Totals'!$O$11*$P$11*('2025_Pea_Fill_Sheet'!$D149/$H147)*$M$4),0)),(ROUNDUP(('2025_Pea_Totals'!$O$11*$P$11*('2025_Pea_Fill_Sheet'!$D149/$H147)*$M$4),0))/$P$11)</f>
        <v>124</v>
      </c>
      <c r="G147" s="8">
        <f>IF($C$1="Per Trial (g)",(ROUNDUP(('2025_Pea_Totals'!$O$12*$P$12*('2025_Pea_Fill_Sheet'!$D149/$H147)*$M$4),0)),(ROUNDUP(('2025_Pea_Totals'!$O$12*$P$12*('2025_Pea_Fill_Sheet'!$D149/$H147)*$M$4),0))/$P$12)</f>
        <v>124</v>
      </c>
      <c r="H147" s="41">
        <v>92</v>
      </c>
      <c r="I147" s="30">
        <f t="shared" si="3"/>
        <v>611</v>
      </c>
      <c r="J147" s="30">
        <f>'2025_Pea_Fill_Sheet'!G149/'2025_Pea_Totals'!C147</f>
        <v>8.94758064516129</v>
      </c>
    </row>
    <row r="148" spans="1:10" x14ac:dyDescent="0.2">
      <c r="A148" s="9">
        <v>146</v>
      </c>
      <c r="B148" s="8" t="str">
        <f>'2025_Pea_Fill_Sheet'!B150</f>
        <v>NDP250172Y</v>
      </c>
      <c r="C148" s="8">
        <f>IF($C$1="Per Trial (g)",(ROUNDUP(('2025_Pea_Totals'!$O$8*$P$8*('2025_Pea_Fill_Sheet'!$D150/$H148)*$M$4),0)),(ROUNDUP(('2025_Pea_Totals'!$O$8*$P$8*('2025_Pea_Fill_Sheet'!$D150/$H148)*$M$4),0))/$P$8)</f>
        <v>138</v>
      </c>
      <c r="D148" s="8">
        <f>IF($C$1="Per Trial (g)",(ROUNDUP(('2025_Pea_Totals'!$O$9*$P$9*('2025_Pea_Fill_Sheet'!$D150/$H148)*$M$4),0)),(ROUNDUP(('2025_Pea_Totals'!$O$9*$P$9*('2025_Pea_Fill_Sheet'!$D150/$H148)*$M$4),0))/$P$9)</f>
        <v>138</v>
      </c>
      <c r="E148" s="8">
        <f>IF($C$1="Per Trial (g)",(ROUNDUP(('2025_Pea_Totals'!$O$10*$P$10*('2025_Pea_Fill_Sheet'!$D150/$H$3)*$M$4),0)),(ROUNDUP(('2025_Pea_Totals'!$O$10*$P$10*('2025_Pea_Fill_Sheet'!$D150/$H$3)*$M$4),0))/$P$10)</f>
        <v>138</v>
      </c>
      <c r="F148" s="8">
        <f>IF($C$1="Per Trial (g)",(ROUNDUP(('2025_Pea_Totals'!$O$11*$P$11*('2025_Pea_Fill_Sheet'!$D150/$H148)*$M$4),0)),(ROUNDUP(('2025_Pea_Totals'!$O$11*$P$11*('2025_Pea_Fill_Sheet'!$D150/$H148)*$M$4),0))/$P$11)</f>
        <v>138</v>
      </c>
      <c r="G148" s="8">
        <f>IF($C$1="Per Trial (g)",(ROUNDUP(('2025_Pea_Totals'!$O$12*$P$12*('2025_Pea_Fill_Sheet'!$D150/$H148)*$M$4),0)),(ROUNDUP(('2025_Pea_Totals'!$O$12*$P$12*('2025_Pea_Fill_Sheet'!$D150/$H148)*$M$4),0))/$P$12)</f>
        <v>138</v>
      </c>
      <c r="H148" s="41">
        <v>100</v>
      </c>
      <c r="I148" s="30">
        <f t="shared" si="3"/>
        <v>690</v>
      </c>
      <c r="J148" s="30">
        <f>'2025_Pea_Fill_Sheet'!G150/'2025_Pea_Totals'!C148</f>
        <v>8.9702898550724637</v>
      </c>
    </row>
    <row r="149" spans="1:10" x14ac:dyDescent="0.2">
      <c r="A149" s="9">
        <v>147</v>
      </c>
      <c r="B149" s="8" t="str">
        <f>'2025_Pea_Fill_Sheet'!B151</f>
        <v>NDP250173Y</v>
      </c>
      <c r="C149" s="8">
        <f>IF($C$1="Per Trial (g)",(ROUNDUP(('2025_Pea_Totals'!$O$8*$P$8*('2025_Pea_Fill_Sheet'!$D151/$H149)*$M$4),0)),(ROUNDUP(('2025_Pea_Totals'!$O$8*$P$8*('2025_Pea_Fill_Sheet'!$D151/$H149)*$M$4),0))/$P$8)</f>
        <v>133</v>
      </c>
      <c r="D149" s="8">
        <f>IF($C$1="Per Trial (g)",(ROUNDUP(('2025_Pea_Totals'!$O$9*$P$9*('2025_Pea_Fill_Sheet'!$D151/$H149)*$M$4),0)),(ROUNDUP(('2025_Pea_Totals'!$O$9*$P$9*('2025_Pea_Fill_Sheet'!$D151/$H149)*$M$4),0))/$P$9)</f>
        <v>133</v>
      </c>
      <c r="E149" s="8">
        <f>IF($C$1="Per Trial (g)",(ROUNDUP(('2025_Pea_Totals'!$O$10*$P$10*('2025_Pea_Fill_Sheet'!$D151/$H$3)*$M$4),0)),(ROUNDUP(('2025_Pea_Totals'!$O$10*$P$10*('2025_Pea_Fill_Sheet'!$D151/$H$3)*$M$4),0))/$P$10)</f>
        <v>133</v>
      </c>
      <c r="F149" s="8">
        <f>IF($C$1="Per Trial (g)",(ROUNDUP(('2025_Pea_Totals'!$O$11*$P$11*('2025_Pea_Fill_Sheet'!$D151/$H149)*$M$4),0)),(ROUNDUP(('2025_Pea_Totals'!$O$11*$P$11*('2025_Pea_Fill_Sheet'!$D151/$H149)*$M$4),0))/$P$11)</f>
        <v>133</v>
      </c>
      <c r="G149" s="8">
        <f>IF($C$1="Per Trial (g)",(ROUNDUP(('2025_Pea_Totals'!$O$12*$P$12*('2025_Pea_Fill_Sheet'!$D151/$H149)*$M$4),0)),(ROUNDUP(('2025_Pea_Totals'!$O$12*$P$12*('2025_Pea_Fill_Sheet'!$D151/$H149)*$M$4),0))/$P$12)</f>
        <v>133</v>
      </c>
      <c r="H149" s="41">
        <v>100</v>
      </c>
      <c r="I149" s="30">
        <f t="shared" si="3"/>
        <v>665</v>
      </c>
      <c r="J149" s="30">
        <f>'2025_Pea_Fill_Sheet'!G151/'2025_Pea_Totals'!C149</f>
        <v>9.2323308270676705</v>
      </c>
    </row>
    <row r="150" spans="1:10" x14ac:dyDescent="0.2">
      <c r="A150" s="9">
        <v>148</v>
      </c>
      <c r="B150" s="8" t="str">
        <f>'2025_Pea_Fill_Sheet'!B152</f>
        <v>NDP250174Y</v>
      </c>
      <c r="C150" s="8">
        <f>IF($C$1="Per Trial (g)",(ROUNDUP(('2025_Pea_Totals'!$O$8*$P$8*('2025_Pea_Fill_Sheet'!$D152/$H150)*$M$4),0)),(ROUNDUP(('2025_Pea_Totals'!$O$8*$P$8*('2025_Pea_Fill_Sheet'!$D152/$H150)*$M$4),0))/$P$8)</f>
        <v>119</v>
      </c>
      <c r="D150" s="8">
        <f>IF($C$1="Per Trial (g)",(ROUNDUP(('2025_Pea_Totals'!$O$9*$P$9*('2025_Pea_Fill_Sheet'!$D152/$H150)*$M$4),0)),(ROUNDUP(('2025_Pea_Totals'!$O$9*$P$9*('2025_Pea_Fill_Sheet'!$D152/$H150)*$M$4),0))/$P$9)</f>
        <v>119</v>
      </c>
      <c r="E150" s="8">
        <f>IF($C$1="Per Trial (g)",(ROUNDUP(('2025_Pea_Totals'!$O$10*$P$10*('2025_Pea_Fill_Sheet'!$D152/$H$3)*$M$4),0)),(ROUNDUP(('2025_Pea_Totals'!$O$10*$P$10*('2025_Pea_Fill_Sheet'!$D152/$H$3)*$M$4),0))/$P$10)</f>
        <v>119</v>
      </c>
      <c r="F150" s="8">
        <f>IF($C$1="Per Trial (g)",(ROUNDUP(('2025_Pea_Totals'!$O$11*$P$11*('2025_Pea_Fill_Sheet'!$D152/$H150)*$M$4),0)),(ROUNDUP(('2025_Pea_Totals'!$O$11*$P$11*('2025_Pea_Fill_Sheet'!$D152/$H150)*$M$4),0))/$P$11)</f>
        <v>119</v>
      </c>
      <c r="G150" s="8">
        <f>IF($C$1="Per Trial (g)",(ROUNDUP(('2025_Pea_Totals'!$O$12*$P$12*('2025_Pea_Fill_Sheet'!$D152/$H150)*$M$4),0)),(ROUNDUP(('2025_Pea_Totals'!$O$12*$P$12*('2025_Pea_Fill_Sheet'!$D152/$H150)*$M$4),0))/$P$12)</f>
        <v>119</v>
      </c>
      <c r="H150" s="41">
        <v>100</v>
      </c>
      <c r="I150" s="30">
        <f t="shared" si="3"/>
        <v>595</v>
      </c>
      <c r="J150" s="30">
        <f>'2025_Pea_Fill_Sheet'!G152/'2025_Pea_Totals'!C150</f>
        <v>9.2672268907563016</v>
      </c>
    </row>
    <row r="151" spans="1:10" x14ac:dyDescent="0.2">
      <c r="A151" s="9">
        <v>149</v>
      </c>
      <c r="B151" s="8" t="str">
        <f>'2025_Pea_Fill_Sheet'!B153</f>
        <v>NDP250175Y</v>
      </c>
      <c r="C151" s="8">
        <f>IF($C$1="Per Trial (g)",(ROUNDUP(('2025_Pea_Totals'!$O$8*$P$8*('2025_Pea_Fill_Sheet'!$D153/$H151)*$M$4),0)),(ROUNDUP(('2025_Pea_Totals'!$O$8*$P$8*('2025_Pea_Fill_Sheet'!$D153/$H151)*$M$4),0))/$P$8)</f>
        <v>132</v>
      </c>
      <c r="D151" s="8">
        <f>IF($C$1="Per Trial (g)",(ROUNDUP(('2025_Pea_Totals'!$O$9*$P$9*('2025_Pea_Fill_Sheet'!$D153/$H151)*$M$4),0)),(ROUNDUP(('2025_Pea_Totals'!$O$9*$P$9*('2025_Pea_Fill_Sheet'!$D153/$H151)*$M$4),0))/$P$9)</f>
        <v>132</v>
      </c>
      <c r="E151" s="8">
        <f>IF($C$1="Per Trial (g)",(ROUNDUP(('2025_Pea_Totals'!$O$10*$P$10*('2025_Pea_Fill_Sheet'!$D153/$H$3)*$M$4),0)),(ROUNDUP(('2025_Pea_Totals'!$O$10*$P$10*('2025_Pea_Fill_Sheet'!$D153/$H$3)*$M$4),0))/$P$10)</f>
        <v>132</v>
      </c>
      <c r="F151" s="8">
        <f>IF($C$1="Per Trial (g)",(ROUNDUP(('2025_Pea_Totals'!$O$11*$P$11*('2025_Pea_Fill_Sheet'!$D153/$H151)*$M$4),0)),(ROUNDUP(('2025_Pea_Totals'!$O$11*$P$11*('2025_Pea_Fill_Sheet'!$D153/$H151)*$M$4),0))/$P$11)</f>
        <v>132</v>
      </c>
      <c r="G151" s="8">
        <f>IF($C$1="Per Trial (g)",(ROUNDUP(('2025_Pea_Totals'!$O$12*$P$12*('2025_Pea_Fill_Sheet'!$D153/$H151)*$M$4),0)),(ROUNDUP(('2025_Pea_Totals'!$O$12*$P$12*('2025_Pea_Fill_Sheet'!$D153/$H151)*$M$4),0))/$P$12)</f>
        <v>132</v>
      </c>
      <c r="H151" s="41">
        <v>100</v>
      </c>
      <c r="I151" s="30">
        <f t="shared" si="3"/>
        <v>660</v>
      </c>
      <c r="J151" s="30">
        <f>'2025_Pea_Fill_Sheet'!G153/'2025_Pea_Totals'!C151</f>
        <v>6.8598484848484844</v>
      </c>
    </row>
    <row r="152" spans="1:10" x14ac:dyDescent="0.2">
      <c r="A152" s="9">
        <v>150</v>
      </c>
      <c r="B152" s="8" t="str">
        <f>'2025_Pea_Fill_Sheet'!B154</f>
        <v>NDP250176Y</v>
      </c>
      <c r="C152" s="8">
        <f>IF($C$1="Per Trial (g)",(ROUNDUP(('2025_Pea_Totals'!$O$8*$P$8*('2025_Pea_Fill_Sheet'!$D154/$H152)*$M$4),0)),(ROUNDUP(('2025_Pea_Totals'!$O$8*$P$8*('2025_Pea_Fill_Sheet'!$D154/$H152)*$M$4),0))/$P$8)</f>
        <v>121</v>
      </c>
      <c r="D152" s="8">
        <f>IF($C$1="Per Trial (g)",(ROUNDUP(('2025_Pea_Totals'!$O$9*$P$9*('2025_Pea_Fill_Sheet'!$D154/$H152)*$M$4),0)),(ROUNDUP(('2025_Pea_Totals'!$O$9*$P$9*('2025_Pea_Fill_Sheet'!$D154/$H152)*$M$4),0))/$P$9)</f>
        <v>121</v>
      </c>
      <c r="E152" s="8">
        <f>IF($C$1="Per Trial (g)",(ROUNDUP(('2025_Pea_Totals'!$O$10*$P$10*('2025_Pea_Fill_Sheet'!$D154/$H$3)*$M$4),0)),(ROUNDUP(('2025_Pea_Totals'!$O$10*$P$10*('2025_Pea_Fill_Sheet'!$D154/$H$3)*$M$4),0))/$P$10)</f>
        <v>121</v>
      </c>
      <c r="F152" s="8">
        <f>IF($C$1="Per Trial (g)",(ROUNDUP(('2025_Pea_Totals'!$O$11*$P$11*('2025_Pea_Fill_Sheet'!$D154/$H152)*$M$4),0)),(ROUNDUP(('2025_Pea_Totals'!$O$11*$P$11*('2025_Pea_Fill_Sheet'!$D154/$H152)*$M$4),0))/$P$11)</f>
        <v>121</v>
      </c>
      <c r="G152" s="8">
        <f>IF($C$1="Per Trial (g)",(ROUNDUP(('2025_Pea_Totals'!$O$12*$P$12*('2025_Pea_Fill_Sheet'!$D154/$H152)*$M$4),0)),(ROUNDUP(('2025_Pea_Totals'!$O$12*$P$12*('2025_Pea_Fill_Sheet'!$D154/$H152)*$M$4),0))/$P$12)</f>
        <v>121</v>
      </c>
      <c r="H152" s="41">
        <v>100</v>
      </c>
      <c r="I152" s="30">
        <f t="shared" si="3"/>
        <v>605</v>
      </c>
      <c r="J152" s="30">
        <f>'2025_Pea_Fill_Sheet'!G154/'2025_Pea_Totals'!C152</f>
        <v>7.5942148760330577</v>
      </c>
    </row>
    <row r="153" spans="1:10" x14ac:dyDescent="0.2">
      <c r="A153" s="9">
        <v>151</v>
      </c>
      <c r="B153" s="8" t="str">
        <f>'2025_Pea_Fill_Sheet'!B155</f>
        <v>NDP250177Y</v>
      </c>
      <c r="C153" s="8">
        <f>IF($C$1="Per Trial (g)",(ROUNDUP(('2025_Pea_Totals'!$O$8*$P$8*('2025_Pea_Fill_Sheet'!$D155/$H153)*$M$4),0)),(ROUNDUP(('2025_Pea_Totals'!$O$8*$P$8*('2025_Pea_Fill_Sheet'!$D155/$H153)*$M$4),0))/$P$8)</f>
        <v>152</v>
      </c>
      <c r="D153" s="8">
        <f>IF($C$1="Per Trial (g)",(ROUNDUP(('2025_Pea_Totals'!$O$9*$P$9*('2025_Pea_Fill_Sheet'!$D155/$H153)*$M$4),0)),(ROUNDUP(('2025_Pea_Totals'!$O$9*$P$9*('2025_Pea_Fill_Sheet'!$D155/$H153)*$M$4),0))/$P$9)</f>
        <v>152</v>
      </c>
      <c r="E153" s="8">
        <f>IF($C$1="Per Trial (g)",(ROUNDUP(('2025_Pea_Totals'!$O$10*$P$10*('2025_Pea_Fill_Sheet'!$D155/$H$3)*$M$4),0)),(ROUNDUP(('2025_Pea_Totals'!$O$10*$P$10*('2025_Pea_Fill_Sheet'!$D155/$H$3)*$M$4),0))/$P$10)</f>
        <v>127</v>
      </c>
      <c r="F153" s="8">
        <f>IF($C$1="Per Trial (g)",(ROUNDUP(('2025_Pea_Totals'!$O$11*$P$11*('2025_Pea_Fill_Sheet'!$D155/$H153)*$M$4),0)),(ROUNDUP(('2025_Pea_Totals'!$O$11*$P$11*('2025_Pea_Fill_Sheet'!$D155/$H153)*$M$4),0))/$P$11)</f>
        <v>152</v>
      </c>
      <c r="G153" s="8">
        <f>IF($C$1="Per Trial (g)",(ROUNDUP(('2025_Pea_Totals'!$O$12*$P$12*('2025_Pea_Fill_Sheet'!$D155/$H153)*$M$4),0)),(ROUNDUP(('2025_Pea_Totals'!$O$12*$P$12*('2025_Pea_Fill_Sheet'!$D155/$H153)*$M$4),0))/$P$12)</f>
        <v>152</v>
      </c>
      <c r="H153" s="41">
        <v>83</v>
      </c>
      <c r="I153" s="30">
        <f t="shared" si="3"/>
        <v>735</v>
      </c>
      <c r="J153" s="30">
        <f>'2025_Pea_Fill_Sheet'!G155/'2025_Pea_Totals'!C153</f>
        <v>5.4743421052631582</v>
      </c>
    </row>
    <row r="154" spans="1:10" x14ac:dyDescent="0.2">
      <c r="A154" s="9">
        <v>152</v>
      </c>
      <c r="B154" s="8" t="str">
        <f>'2025_Pea_Fill_Sheet'!B156</f>
        <v>NDP250178Y</v>
      </c>
      <c r="C154" s="8">
        <f>IF($C$1="Per Trial (g)",(ROUNDUP(('2025_Pea_Totals'!$O$8*$P$8*('2025_Pea_Fill_Sheet'!$D156/$H154)*$M$4),0)),(ROUNDUP(('2025_Pea_Totals'!$O$8*$P$8*('2025_Pea_Fill_Sheet'!$D156/$H154)*$M$4),0))/$P$8)</f>
        <v>145</v>
      </c>
      <c r="D154" s="8">
        <f>IF($C$1="Per Trial (g)",(ROUNDUP(('2025_Pea_Totals'!$O$9*$P$9*('2025_Pea_Fill_Sheet'!$D156/$H154)*$M$4),0)),(ROUNDUP(('2025_Pea_Totals'!$O$9*$P$9*('2025_Pea_Fill_Sheet'!$D156/$H154)*$M$4),0))/$P$9)</f>
        <v>145</v>
      </c>
      <c r="E154" s="8">
        <f>IF($C$1="Per Trial (g)",(ROUNDUP(('2025_Pea_Totals'!$O$10*$P$10*('2025_Pea_Fill_Sheet'!$D156/$H$3)*$M$4),0)),(ROUNDUP(('2025_Pea_Totals'!$O$10*$P$10*('2025_Pea_Fill_Sheet'!$D156/$H$3)*$M$4),0))/$P$10)</f>
        <v>138</v>
      </c>
      <c r="F154" s="8">
        <f>IF($C$1="Per Trial (g)",(ROUNDUP(('2025_Pea_Totals'!$O$11*$P$11*('2025_Pea_Fill_Sheet'!$D156/$H154)*$M$4),0)),(ROUNDUP(('2025_Pea_Totals'!$O$11*$P$11*('2025_Pea_Fill_Sheet'!$D156/$H154)*$M$4),0))/$P$11)</f>
        <v>145</v>
      </c>
      <c r="G154" s="8">
        <f>IF($C$1="Per Trial (g)",(ROUNDUP(('2025_Pea_Totals'!$O$12*$P$12*('2025_Pea_Fill_Sheet'!$D156/$H154)*$M$4),0)),(ROUNDUP(('2025_Pea_Totals'!$O$12*$P$12*('2025_Pea_Fill_Sheet'!$D156/$H154)*$M$4),0))/$P$12)</f>
        <v>145</v>
      </c>
      <c r="H154" s="41">
        <v>95</v>
      </c>
      <c r="I154" s="30">
        <f t="shared" si="3"/>
        <v>718</v>
      </c>
      <c r="J154" s="30">
        <f>'2025_Pea_Fill_Sheet'!G156/'2025_Pea_Totals'!C154</f>
        <v>6.2241379310344831</v>
      </c>
    </row>
    <row r="155" spans="1:10" x14ac:dyDescent="0.2">
      <c r="A155" s="9">
        <v>153</v>
      </c>
      <c r="B155" s="8" t="str">
        <f>'2025_Pea_Fill_Sheet'!B157</f>
        <v>NDP250179Y</v>
      </c>
      <c r="C155" s="8">
        <f>IF($C$1="Per Trial (g)",(ROUNDUP(('2025_Pea_Totals'!$O$8*$P$8*('2025_Pea_Fill_Sheet'!$D157/$H155)*$M$4),0)),(ROUNDUP(('2025_Pea_Totals'!$O$8*$P$8*('2025_Pea_Fill_Sheet'!$D157/$H155)*$M$4),0))/$P$8)</f>
        <v>113</v>
      </c>
      <c r="D155" s="8">
        <f>IF($C$1="Per Trial (g)",(ROUNDUP(('2025_Pea_Totals'!$O$9*$P$9*('2025_Pea_Fill_Sheet'!$D157/$H155)*$M$4),0)),(ROUNDUP(('2025_Pea_Totals'!$O$9*$P$9*('2025_Pea_Fill_Sheet'!$D157/$H155)*$M$4),0))/$P$9)</f>
        <v>113</v>
      </c>
      <c r="E155" s="8">
        <f>IF($C$1="Per Trial (g)",(ROUNDUP(('2025_Pea_Totals'!$O$10*$P$10*('2025_Pea_Fill_Sheet'!$D157/$H$3)*$M$4),0)),(ROUNDUP(('2025_Pea_Totals'!$O$10*$P$10*('2025_Pea_Fill_Sheet'!$D157/$H$3)*$M$4),0))/$P$10)</f>
        <v>113</v>
      </c>
      <c r="F155" s="8">
        <f>IF($C$1="Per Trial (g)",(ROUNDUP(('2025_Pea_Totals'!$O$11*$P$11*('2025_Pea_Fill_Sheet'!$D157/$H155)*$M$4),0)),(ROUNDUP(('2025_Pea_Totals'!$O$11*$P$11*('2025_Pea_Fill_Sheet'!$D157/$H155)*$M$4),0))/$P$11)</f>
        <v>113</v>
      </c>
      <c r="G155" s="8">
        <f>IF($C$1="Per Trial (g)",(ROUNDUP(('2025_Pea_Totals'!$O$12*$P$12*('2025_Pea_Fill_Sheet'!$D157/$H155)*$M$4),0)),(ROUNDUP(('2025_Pea_Totals'!$O$12*$P$12*('2025_Pea_Fill_Sheet'!$D157/$H155)*$M$4),0))/$P$12)</f>
        <v>113</v>
      </c>
      <c r="H155" s="41">
        <v>100</v>
      </c>
      <c r="I155" s="30">
        <f t="shared" si="3"/>
        <v>565</v>
      </c>
      <c r="J155" s="30">
        <f>'2025_Pea_Fill_Sheet'!G157/'2025_Pea_Totals'!C155</f>
        <v>7.2150442477876098</v>
      </c>
    </row>
    <row r="156" spans="1:10" x14ac:dyDescent="0.2">
      <c r="A156" s="9">
        <v>154</v>
      </c>
      <c r="B156" s="8" t="str">
        <f>'2025_Pea_Fill_Sheet'!B158</f>
        <v>NDP250180Y</v>
      </c>
      <c r="C156" s="8">
        <f>IF($C$1="Per Trial (g)",(ROUNDUP(('2025_Pea_Totals'!$O$8*$P$8*('2025_Pea_Fill_Sheet'!$D158/$H156)*$M$4),0)),(ROUNDUP(('2025_Pea_Totals'!$O$8*$P$8*('2025_Pea_Fill_Sheet'!$D158/$H156)*$M$4),0))/$P$8)</f>
        <v>138</v>
      </c>
      <c r="D156" s="8">
        <f>IF($C$1="Per Trial (g)",(ROUNDUP(('2025_Pea_Totals'!$O$9*$P$9*('2025_Pea_Fill_Sheet'!$D158/$H156)*$M$4),0)),(ROUNDUP(('2025_Pea_Totals'!$O$9*$P$9*('2025_Pea_Fill_Sheet'!$D158/$H156)*$M$4),0))/$P$9)</f>
        <v>138</v>
      </c>
      <c r="E156" s="8">
        <f>IF($C$1="Per Trial (g)",(ROUNDUP(('2025_Pea_Totals'!$O$10*$P$10*('2025_Pea_Fill_Sheet'!$D158/$H$3)*$M$4),0)),(ROUNDUP(('2025_Pea_Totals'!$O$10*$P$10*('2025_Pea_Fill_Sheet'!$D158/$H$3)*$M$4),0))/$P$10)</f>
        <v>138</v>
      </c>
      <c r="F156" s="8">
        <f>IF($C$1="Per Trial (g)",(ROUNDUP(('2025_Pea_Totals'!$O$11*$P$11*('2025_Pea_Fill_Sheet'!$D158/$H156)*$M$4),0)),(ROUNDUP(('2025_Pea_Totals'!$O$11*$P$11*('2025_Pea_Fill_Sheet'!$D158/$H156)*$M$4),0))/$P$11)</f>
        <v>138</v>
      </c>
      <c r="G156" s="8">
        <f>IF($C$1="Per Trial (g)",(ROUNDUP(('2025_Pea_Totals'!$O$12*$P$12*('2025_Pea_Fill_Sheet'!$D158/$H156)*$M$4),0)),(ROUNDUP(('2025_Pea_Totals'!$O$12*$P$12*('2025_Pea_Fill_Sheet'!$D158/$H156)*$M$4),0))/$P$12)</f>
        <v>138</v>
      </c>
      <c r="H156" s="41">
        <v>100</v>
      </c>
      <c r="I156" s="30">
        <f t="shared" si="3"/>
        <v>690</v>
      </c>
      <c r="J156" s="30">
        <f>'2025_Pea_Fill_Sheet'!G158/'2025_Pea_Totals'!C156</f>
        <v>6.7934782608695654</v>
      </c>
    </row>
    <row r="157" spans="1:10" x14ac:dyDescent="0.2">
      <c r="A157" s="9">
        <v>155</v>
      </c>
      <c r="B157" s="8" t="str">
        <f>'2025_Pea_Fill_Sheet'!B159</f>
        <v>NDP250181G</v>
      </c>
      <c r="C157" s="8">
        <f>IF($C$1="Per Trial (g)",(ROUNDUP(('2025_Pea_Totals'!$O$8*$P$8*('2025_Pea_Fill_Sheet'!$D159/$H157)*$M$4),0)),(ROUNDUP(('2025_Pea_Totals'!$O$8*$P$8*('2025_Pea_Fill_Sheet'!$D159/$H157)*$M$4),0))/$P$8)</f>
        <v>121</v>
      </c>
      <c r="D157" s="8">
        <f>IF($C$1="Per Trial (g)",(ROUNDUP(('2025_Pea_Totals'!$O$9*$P$9*('2025_Pea_Fill_Sheet'!$D159/$H157)*$M$4),0)),(ROUNDUP(('2025_Pea_Totals'!$O$9*$P$9*('2025_Pea_Fill_Sheet'!$D159/$H157)*$M$4),0))/$P$9)</f>
        <v>121</v>
      </c>
      <c r="E157" s="8">
        <f>IF($C$1="Per Trial (g)",(ROUNDUP(('2025_Pea_Totals'!$O$10*$P$10*('2025_Pea_Fill_Sheet'!$D159/$H$3)*$M$4),0)),(ROUNDUP(('2025_Pea_Totals'!$O$10*$P$10*('2025_Pea_Fill_Sheet'!$D159/$H$3)*$M$4),0))/$P$10)</f>
        <v>121</v>
      </c>
      <c r="F157" s="8">
        <f>IF($C$1="Per Trial (g)",(ROUNDUP(('2025_Pea_Totals'!$O$11*$P$11*('2025_Pea_Fill_Sheet'!$D159/$H157)*$M$4),0)),(ROUNDUP(('2025_Pea_Totals'!$O$11*$P$11*('2025_Pea_Fill_Sheet'!$D159/$H157)*$M$4),0))/$P$11)</f>
        <v>121</v>
      </c>
      <c r="G157" s="8">
        <f>IF($C$1="Per Trial (g)",(ROUNDUP(('2025_Pea_Totals'!$O$12*$P$12*('2025_Pea_Fill_Sheet'!$D159/$H157)*$M$4),0)),(ROUNDUP(('2025_Pea_Totals'!$O$12*$P$12*('2025_Pea_Fill_Sheet'!$D159/$H157)*$M$4),0))/$P$12)</f>
        <v>121</v>
      </c>
      <c r="H157" s="41">
        <v>100</v>
      </c>
      <c r="I157" s="30">
        <f t="shared" si="3"/>
        <v>605</v>
      </c>
      <c r="J157" s="30">
        <f>'2025_Pea_Fill_Sheet'!G159/'2025_Pea_Totals'!C157</f>
        <v>5.9570247933884293</v>
      </c>
    </row>
    <row r="158" spans="1:10" x14ac:dyDescent="0.2">
      <c r="A158" s="9">
        <v>156</v>
      </c>
      <c r="B158" s="8" t="str">
        <f>'2025_Pea_Fill_Sheet'!B160</f>
        <v>NDP250182G</v>
      </c>
      <c r="C158" s="8">
        <f>IF($C$1="Per Trial (g)",(ROUNDUP(('2025_Pea_Totals'!$O$8*$P$8*('2025_Pea_Fill_Sheet'!$D160/$H158)*$M$4),0)),(ROUNDUP(('2025_Pea_Totals'!$O$8*$P$8*('2025_Pea_Fill_Sheet'!$D160/$H158)*$M$4),0))/$P$8)</f>
        <v>109</v>
      </c>
      <c r="D158" s="8">
        <f>IF($C$1="Per Trial (g)",(ROUNDUP(('2025_Pea_Totals'!$O$9*$P$9*('2025_Pea_Fill_Sheet'!$D160/$H158)*$M$4),0)),(ROUNDUP(('2025_Pea_Totals'!$O$9*$P$9*('2025_Pea_Fill_Sheet'!$D160/$H158)*$M$4),0))/$P$9)</f>
        <v>109</v>
      </c>
      <c r="E158" s="8">
        <f>IF($C$1="Per Trial (g)",(ROUNDUP(('2025_Pea_Totals'!$O$10*$P$10*('2025_Pea_Fill_Sheet'!$D160/$H$3)*$M$4),0)),(ROUNDUP(('2025_Pea_Totals'!$O$10*$P$10*('2025_Pea_Fill_Sheet'!$D160/$H$3)*$M$4),0))/$P$10)</f>
        <v>109</v>
      </c>
      <c r="F158" s="8">
        <f>IF($C$1="Per Trial (g)",(ROUNDUP(('2025_Pea_Totals'!$O$11*$P$11*('2025_Pea_Fill_Sheet'!$D160/$H158)*$M$4),0)),(ROUNDUP(('2025_Pea_Totals'!$O$11*$P$11*('2025_Pea_Fill_Sheet'!$D160/$H158)*$M$4),0))/$P$11)</f>
        <v>109</v>
      </c>
      <c r="G158" s="8">
        <f>IF($C$1="Per Trial (g)",(ROUNDUP(('2025_Pea_Totals'!$O$12*$P$12*('2025_Pea_Fill_Sheet'!$D160/$H158)*$M$4),0)),(ROUNDUP(('2025_Pea_Totals'!$O$12*$P$12*('2025_Pea_Fill_Sheet'!$D160/$H158)*$M$4),0))/$P$12)</f>
        <v>109</v>
      </c>
      <c r="H158" s="41">
        <v>100</v>
      </c>
      <c r="I158" s="30">
        <f t="shared" si="3"/>
        <v>545</v>
      </c>
      <c r="J158" s="30">
        <f>'2025_Pea_Fill_Sheet'!G160/'2025_Pea_Totals'!C158</f>
        <v>5.4871559633027527</v>
      </c>
    </row>
    <row r="159" spans="1:10" x14ac:dyDescent="0.2">
      <c r="A159" s="9">
        <v>157</v>
      </c>
      <c r="B159" s="8" t="str">
        <f>'2025_Pea_Fill_Sheet'!B161</f>
        <v>NDP250183G</v>
      </c>
      <c r="C159" s="8">
        <f>IF($C$1="Per Trial (g)",(ROUNDUP(('2025_Pea_Totals'!$O$8*$P$8*('2025_Pea_Fill_Sheet'!$D161/$H159)*$M$4),0)),(ROUNDUP(('2025_Pea_Totals'!$O$8*$P$8*('2025_Pea_Fill_Sheet'!$D161/$H159)*$M$4),0))/$P$8)</f>
        <v>117</v>
      </c>
      <c r="D159" s="8">
        <f>IF($C$1="Per Trial (g)",(ROUNDUP(('2025_Pea_Totals'!$O$9*$P$9*('2025_Pea_Fill_Sheet'!$D161/$H159)*$M$4),0)),(ROUNDUP(('2025_Pea_Totals'!$O$9*$P$9*('2025_Pea_Fill_Sheet'!$D161/$H159)*$M$4),0))/$P$9)</f>
        <v>117</v>
      </c>
      <c r="E159" s="8">
        <f>IF($C$1="Per Trial (g)",(ROUNDUP(('2025_Pea_Totals'!$O$10*$P$10*('2025_Pea_Fill_Sheet'!$D161/$H$3)*$M$4),0)),(ROUNDUP(('2025_Pea_Totals'!$O$10*$P$10*('2025_Pea_Fill_Sheet'!$D161/$H$3)*$M$4),0))/$P$10)</f>
        <v>117</v>
      </c>
      <c r="F159" s="8">
        <f>IF($C$1="Per Trial (g)",(ROUNDUP(('2025_Pea_Totals'!$O$11*$P$11*('2025_Pea_Fill_Sheet'!$D161/$H159)*$M$4),0)),(ROUNDUP(('2025_Pea_Totals'!$O$11*$P$11*('2025_Pea_Fill_Sheet'!$D161/$H159)*$M$4),0))/$P$11)</f>
        <v>117</v>
      </c>
      <c r="G159" s="8">
        <f>IF($C$1="Per Trial (g)",(ROUNDUP(('2025_Pea_Totals'!$O$12*$P$12*('2025_Pea_Fill_Sheet'!$D161/$H159)*$M$4),0)),(ROUNDUP(('2025_Pea_Totals'!$O$12*$P$12*('2025_Pea_Fill_Sheet'!$D161/$H159)*$M$4),0))/$P$12)</f>
        <v>117</v>
      </c>
      <c r="H159" s="41">
        <v>100</v>
      </c>
      <c r="I159" s="30">
        <f t="shared" si="3"/>
        <v>585</v>
      </c>
      <c r="J159" s="30">
        <f>'2025_Pea_Fill_Sheet'!G161/'2025_Pea_Totals'!C159</f>
        <v>9.4444444444444446</v>
      </c>
    </row>
    <row r="160" spans="1:10" x14ac:dyDescent="0.2">
      <c r="A160" s="9">
        <v>158</v>
      </c>
      <c r="B160" s="8" t="str">
        <f>'2025_Pea_Fill_Sheet'!B162</f>
        <v>NDP250184G</v>
      </c>
      <c r="C160" s="8">
        <f>IF($C$1="Per Trial (g)",(ROUNDUP(('2025_Pea_Totals'!$O$8*$P$8*('2025_Pea_Fill_Sheet'!$D162/$H160)*$M$4),0)),(ROUNDUP(('2025_Pea_Totals'!$O$8*$P$8*('2025_Pea_Fill_Sheet'!$D162/$H160)*$M$4),0))/$P$8)</f>
        <v>113</v>
      </c>
      <c r="D160" s="8">
        <f>IF($C$1="Per Trial (g)",(ROUNDUP(('2025_Pea_Totals'!$O$9*$P$9*('2025_Pea_Fill_Sheet'!$D162/$H160)*$M$4),0)),(ROUNDUP(('2025_Pea_Totals'!$O$9*$P$9*('2025_Pea_Fill_Sheet'!$D162/$H160)*$M$4),0))/$P$9)</f>
        <v>113</v>
      </c>
      <c r="E160" s="8">
        <f>IF($C$1="Per Trial (g)",(ROUNDUP(('2025_Pea_Totals'!$O$10*$P$10*('2025_Pea_Fill_Sheet'!$D162/$H$3)*$M$4),0)),(ROUNDUP(('2025_Pea_Totals'!$O$10*$P$10*('2025_Pea_Fill_Sheet'!$D162/$H$3)*$M$4),0))/$P$10)</f>
        <v>113</v>
      </c>
      <c r="F160" s="8">
        <f>IF($C$1="Per Trial (g)",(ROUNDUP(('2025_Pea_Totals'!$O$11*$P$11*('2025_Pea_Fill_Sheet'!$D162/$H160)*$M$4),0)),(ROUNDUP(('2025_Pea_Totals'!$O$11*$P$11*('2025_Pea_Fill_Sheet'!$D162/$H160)*$M$4),0))/$P$11)</f>
        <v>113</v>
      </c>
      <c r="G160" s="8">
        <f>IF($C$1="Per Trial (g)",(ROUNDUP(('2025_Pea_Totals'!$O$12*$P$12*('2025_Pea_Fill_Sheet'!$D162/$H160)*$M$4),0)),(ROUNDUP(('2025_Pea_Totals'!$O$12*$P$12*('2025_Pea_Fill_Sheet'!$D162/$H160)*$M$4),0))/$P$12)</f>
        <v>113</v>
      </c>
      <c r="H160" s="41">
        <v>100</v>
      </c>
      <c r="I160" s="30">
        <f t="shared" si="3"/>
        <v>565</v>
      </c>
      <c r="J160" s="30">
        <f>'2025_Pea_Fill_Sheet'!G162/'2025_Pea_Totals'!C160</f>
        <v>8.133628318584071</v>
      </c>
    </row>
    <row r="161" spans="1:10" x14ac:dyDescent="0.2">
      <c r="A161" s="9">
        <v>159</v>
      </c>
      <c r="B161" s="8" t="str">
        <f>'2025_Pea_Fill_Sheet'!B163</f>
        <v>NDP250185G</v>
      </c>
      <c r="C161" s="8">
        <f>IF($C$1="Per Trial (g)",(ROUNDUP(('2025_Pea_Totals'!$O$8*$P$8*('2025_Pea_Fill_Sheet'!$D163/$H161)*$M$4),0)),(ROUNDUP(('2025_Pea_Totals'!$O$8*$P$8*('2025_Pea_Fill_Sheet'!$D163/$H161)*$M$4),0))/$P$8)</f>
        <v>124</v>
      </c>
      <c r="D161" s="8">
        <f>IF($C$1="Per Trial (g)",(ROUNDUP(('2025_Pea_Totals'!$O$9*$P$9*('2025_Pea_Fill_Sheet'!$D163/$H161)*$M$4),0)),(ROUNDUP(('2025_Pea_Totals'!$O$9*$P$9*('2025_Pea_Fill_Sheet'!$D163/$H161)*$M$4),0))/$P$9)</f>
        <v>124</v>
      </c>
      <c r="E161" s="8">
        <f>IF($C$1="Per Trial (g)",(ROUNDUP(('2025_Pea_Totals'!$O$10*$P$10*('2025_Pea_Fill_Sheet'!$D163/$H$3)*$M$4),0)),(ROUNDUP(('2025_Pea_Totals'!$O$10*$P$10*('2025_Pea_Fill_Sheet'!$D163/$H$3)*$M$4),0))/$P$10)</f>
        <v>124</v>
      </c>
      <c r="F161" s="8">
        <f>IF($C$1="Per Trial (g)",(ROUNDUP(('2025_Pea_Totals'!$O$11*$P$11*('2025_Pea_Fill_Sheet'!$D163/$H161)*$M$4),0)),(ROUNDUP(('2025_Pea_Totals'!$O$11*$P$11*('2025_Pea_Fill_Sheet'!$D163/$H161)*$M$4),0))/$P$11)</f>
        <v>124</v>
      </c>
      <c r="G161" s="8">
        <f>IF($C$1="Per Trial (g)",(ROUNDUP(('2025_Pea_Totals'!$O$12*$P$12*('2025_Pea_Fill_Sheet'!$D163/$H161)*$M$4),0)),(ROUNDUP(('2025_Pea_Totals'!$O$12*$P$12*('2025_Pea_Fill_Sheet'!$D163/$H161)*$M$4),0))/$P$12)</f>
        <v>124</v>
      </c>
      <c r="H161" s="41">
        <v>100</v>
      </c>
      <c r="I161" s="30">
        <f t="shared" si="3"/>
        <v>620</v>
      </c>
      <c r="J161" s="30">
        <f>'2025_Pea_Fill_Sheet'!G163/'2025_Pea_Totals'!C161</f>
        <v>6.4693548387096778</v>
      </c>
    </row>
    <row r="162" spans="1:10" x14ac:dyDescent="0.2">
      <c r="A162" s="9">
        <v>160</v>
      </c>
      <c r="B162" s="8" t="str">
        <f>'2025_Pea_Fill_Sheet'!B164</f>
        <v>NDP250186G</v>
      </c>
      <c r="C162" s="8">
        <f>IF($C$1="Per Trial (g)",(ROUNDUP(('2025_Pea_Totals'!$O$8*$P$8*('2025_Pea_Fill_Sheet'!$D164/$H162)*$M$4),0)),(ROUNDUP(('2025_Pea_Totals'!$O$8*$P$8*('2025_Pea_Fill_Sheet'!$D164/$H162)*$M$4),0))/$P$8)</f>
        <v>117</v>
      </c>
      <c r="D162" s="8">
        <f>IF($C$1="Per Trial (g)",(ROUNDUP(('2025_Pea_Totals'!$O$9*$P$9*('2025_Pea_Fill_Sheet'!$D164/$H162)*$M$4),0)),(ROUNDUP(('2025_Pea_Totals'!$O$9*$P$9*('2025_Pea_Fill_Sheet'!$D164/$H162)*$M$4),0))/$P$9)</f>
        <v>117</v>
      </c>
      <c r="E162" s="8">
        <f>IF($C$1="Per Trial (g)",(ROUNDUP(('2025_Pea_Totals'!$O$10*$P$10*('2025_Pea_Fill_Sheet'!$D164/$H$3)*$M$4),0)),(ROUNDUP(('2025_Pea_Totals'!$O$10*$P$10*('2025_Pea_Fill_Sheet'!$D164/$H$3)*$M$4),0))/$P$10)</f>
        <v>117</v>
      </c>
      <c r="F162" s="8">
        <f>IF($C$1="Per Trial (g)",(ROUNDUP(('2025_Pea_Totals'!$O$11*$P$11*('2025_Pea_Fill_Sheet'!$D164/$H162)*$M$4),0)),(ROUNDUP(('2025_Pea_Totals'!$O$11*$P$11*('2025_Pea_Fill_Sheet'!$D164/$H162)*$M$4),0))/$P$11)</f>
        <v>117</v>
      </c>
      <c r="G162" s="8">
        <f>IF($C$1="Per Trial (g)",(ROUNDUP(('2025_Pea_Totals'!$O$12*$P$12*('2025_Pea_Fill_Sheet'!$D164/$H162)*$M$4),0)),(ROUNDUP(('2025_Pea_Totals'!$O$12*$P$12*('2025_Pea_Fill_Sheet'!$D164/$H162)*$M$4),0))/$P$12)</f>
        <v>117</v>
      </c>
      <c r="H162" s="41">
        <v>100</v>
      </c>
      <c r="I162" s="30">
        <f t="shared" si="3"/>
        <v>585</v>
      </c>
      <c r="J162" s="30">
        <f>'2025_Pea_Fill_Sheet'!G164/'2025_Pea_Totals'!C162</f>
        <v>7.6905982905982899</v>
      </c>
    </row>
    <row r="163" spans="1:10" x14ac:dyDescent="0.2">
      <c r="A163" s="9">
        <v>161</v>
      </c>
      <c r="B163" s="8" t="str">
        <f>'2025_Pea_Fill_Sheet'!B165</f>
        <v>NDP250187G</v>
      </c>
      <c r="C163" s="8">
        <f>IF($C$1="Per Trial (g)",(ROUNDUP(('2025_Pea_Totals'!$O$8*$P$8*('2025_Pea_Fill_Sheet'!$D165/$H163)*$M$4),0)),(ROUNDUP(('2025_Pea_Totals'!$O$8*$P$8*('2025_Pea_Fill_Sheet'!$D165/$H163)*$M$4),0))/$P$8)</f>
        <v>113</v>
      </c>
      <c r="D163" s="8">
        <f>IF($C$1="Per Trial (g)",(ROUNDUP(('2025_Pea_Totals'!$O$9*$P$9*('2025_Pea_Fill_Sheet'!$D165/$H163)*$M$4),0)),(ROUNDUP(('2025_Pea_Totals'!$O$9*$P$9*('2025_Pea_Fill_Sheet'!$D165/$H163)*$M$4),0))/$P$9)</f>
        <v>113</v>
      </c>
      <c r="E163" s="8">
        <f>IF($C$1="Per Trial (g)",(ROUNDUP(('2025_Pea_Totals'!$O$10*$P$10*('2025_Pea_Fill_Sheet'!$D165/$H$3)*$M$4),0)),(ROUNDUP(('2025_Pea_Totals'!$O$10*$P$10*('2025_Pea_Fill_Sheet'!$D165/$H$3)*$M$4),0))/$P$10)</f>
        <v>113</v>
      </c>
      <c r="F163" s="8">
        <f>IF($C$1="Per Trial (g)",(ROUNDUP(('2025_Pea_Totals'!$O$11*$P$11*('2025_Pea_Fill_Sheet'!$D165/$H163)*$M$4),0)),(ROUNDUP(('2025_Pea_Totals'!$O$11*$P$11*('2025_Pea_Fill_Sheet'!$D165/$H163)*$M$4),0))/$P$11)</f>
        <v>113</v>
      </c>
      <c r="G163" s="8">
        <f>IF($C$1="Per Trial (g)",(ROUNDUP(('2025_Pea_Totals'!$O$12*$P$12*('2025_Pea_Fill_Sheet'!$D165/$H163)*$M$4),0)),(ROUNDUP(('2025_Pea_Totals'!$O$12*$P$12*('2025_Pea_Fill_Sheet'!$D165/$H163)*$M$4),0))/$P$12)</f>
        <v>113</v>
      </c>
      <c r="H163" s="41">
        <v>100</v>
      </c>
      <c r="I163" s="30">
        <f t="shared" si="3"/>
        <v>565</v>
      </c>
      <c r="J163" s="30">
        <f>'2025_Pea_Fill_Sheet'!G165/'2025_Pea_Totals'!C163</f>
        <v>8.3097345132743357</v>
      </c>
    </row>
    <row r="164" spans="1:10" x14ac:dyDescent="0.2">
      <c r="A164" s="9">
        <v>162</v>
      </c>
      <c r="B164" s="8" t="str">
        <f>'2025_Pea_Fill_Sheet'!B166</f>
        <v>NDP250188G</v>
      </c>
      <c r="C164" s="8">
        <f>IF($C$1="Per Trial (g)",(ROUNDUP(('2025_Pea_Totals'!$O$8*$P$8*('2025_Pea_Fill_Sheet'!$D166/$H164)*$M$4),0)),(ROUNDUP(('2025_Pea_Totals'!$O$8*$P$8*('2025_Pea_Fill_Sheet'!$D166/$H164)*$M$4),0))/$P$8)</f>
        <v>106</v>
      </c>
      <c r="D164" s="8">
        <f>IF($C$1="Per Trial (g)",(ROUNDUP(('2025_Pea_Totals'!$O$9*$P$9*('2025_Pea_Fill_Sheet'!$D166/$H164)*$M$4),0)),(ROUNDUP(('2025_Pea_Totals'!$O$9*$P$9*('2025_Pea_Fill_Sheet'!$D166/$H164)*$M$4),0))/$P$9)</f>
        <v>106</v>
      </c>
      <c r="E164" s="8">
        <f>IF($C$1="Per Trial (g)",(ROUNDUP(('2025_Pea_Totals'!$O$10*$P$10*('2025_Pea_Fill_Sheet'!$D166/$H$3)*$M$4),0)),(ROUNDUP(('2025_Pea_Totals'!$O$10*$P$10*('2025_Pea_Fill_Sheet'!$D166/$H$3)*$M$4),0))/$P$10)</f>
        <v>106</v>
      </c>
      <c r="F164" s="8">
        <f>IF($C$1="Per Trial (g)",(ROUNDUP(('2025_Pea_Totals'!$O$11*$P$11*('2025_Pea_Fill_Sheet'!$D166/$H164)*$M$4),0)),(ROUNDUP(('2025_Pea_Totals'!$O$11*$P$11*('2025_Pea_Fill_Sheet'!$D166/$H164)*$M$4),0))/$P$11)</f>
        <v>106</v>
      </c>
      <c r="G164" s="8">
        <f>IF($C$1="Per Trial (g)",(ROUNDUP(('2025_Pea_Totals'!$O$12*$P$12*('2025_Pea_Fill_Sheet'!$D166/$H164)*$M$4),0)),(ROUNDUP(('2025_Pea_Totals'!$O$12*$P$12*('2025_Pea_Fill_Sheet'!$D166/$H164)*$M$4),0))/$P$12)</f>
        <v>106</v>
      </c>
      <c r="H164" s="41">
        <v>100</v>
      </c>
      <c r="I164" s="30">
        <f t="shared" si="3"/>
        <v>530</v>
      </c>
      <c r="J164" s="30">
        <f>'2025_Pea_Fill_Sheet'!G166/'2025_Pea_Totals'!C164</f>
        <v>7.0367924528301886</v>
      </c>
    </row>
    <row r="165" spans="1:10" x14ac:dyDescent="0.2">
      <c r="A165" s="9">
        <v>163</v>
      </c>
      <c r="B165" s="8" t="str">
        <f>'2025_Pea_Fill_Sheet'!B167</f>
        <v>NDP250189G</v>
      </c>
      <c r="C165" s="8">
        <f>IF($C$1="Per Trial (g)",(ROUNDUP(('2025_Pea_Totals'!$O$8*$P$8*('2025_Pea_Fill_Sheet'!$D167/$H165)*$M$4),0)),(ROUNDUP(('2025_Pea_Totals'!$O$8*$P$8*('2025_Pea_Fill_Sheet'!$D167/$H165)*$M$4),0))/$P$8)</f>
        <v>138</v>
      </c>
      <c r="D165" s="8">
        <f>IF($C$1="Per Trial (g)",(ROUNDUP(('2025_Pea_Totals'!$O$9*$P$9*('2025_Pea_Fill_Sheet'!$D167/$H165)*$M$4),0)),(ROUNDUP(('2025_Pea_Totals'!$O$9*$P$9*('2025_Pea_Fill_Sheet'!$D167/$H165)*$M$4),0))/$P$9)</f>
        <v>138</v>
      </c>
      <c r="E165" s="8">
        <f>IF($C$1="Per Trial (g)",(ROUNDUP(('2025_Pea_Totals'!$O$10*$P$10*('2025_Pea_Fill_Sheet'!$D167/$H$3)*$M$4),0)),(ROUNDUP(('2025_Pea_Totals'!$O$10*$P$10*('2025_Pea_Fill_Sheet'!$D167/$H$3)*$M$4),0))/$P$10)</f>
        <v>131</v>
      </c>
      <c r="F165" s="8">
        <f>IF($C$1="Per Trial (g)",(ROUNDUP(('2025_Pea_Totals'!$O$11*$P$11*('2025_Pea_Fill_Sheet'!$D167/$H165)*$M$4),0)),(ROUNDUP(('2025_Pea_Totals'!$O$11*$P$11*('2025_Pea_Fill_Sheet'!$D167/$H165)*$M$4),0))/$P$11)</f>
        <v>138</v>
      </c>
      <c r="G165" s="8">
        <f>IF($C$1="Per Trial (g)",(ROUNDUP(('2025_Pea_Totals'!$O$12*$P$12*('2025_Pea_Fill_Sheet'!$D167/$H165)*$M$4),0)),(ROUNDUP(('2025_Pea_Totals'!$O$12*$P$12*('2025_Pea_Fill_Sheet'!$D167/$H165)*$M$4),0))/$P$12)</f>
        <v>138</v>
      </c>
      <c r="H165" s="41">
        <v>95</v>
      </c>
      <c r="I165" s="30">
        <f t="shared" si="3"/>
        <v>683</v>
      </c>
      <c r="J165" s="30">
        <f>'2025_Pea_Fill_Sheet'!G167/'2025_Pea_Totals'!C165</f>
        <v>5.7268115942028981</v>
      </c>
    </row>
    <row r="166" spans="1:10" x14ac:dyDescent="0.2">
      <c r="A166" s="9">
        <v>164</v>
      </c>
      <c r="B166" s="8" t="str">
        <f>'2025_Pea_Fill_Sheet'!B168</f>
        <v>ND DAWN</v>
      </c>
      <c r="C166" s="8">
        <f>IF($C$1="Per Trial (g)",(ROUNDUP(('2025_Pea_Totals'!$O$8*$P$8*('2025_Pea_Fill_Sheet'!$D168/$H166)*$M$4),0)),(ROUNDUP(('2025_Pea_Totals'!$O$8*$P$8*('2025_Pea_Fill_Sheet'!$D168/$H166)*$M$4),0))/$P$8)</f>
        <v>130</v>
      </c>
      <c r="D166" s="8">
        <f>IF($C$1="Per Trial (g)",(ROUNDUP(('2025_Pea_Totals'!$O$9*$P$9*('2025_Pea_Fill_Sheet'!$D168/$H166)*$M$4),0)),(ROUNDUP(('2025_Pea_Totals'!$O$9*$P$9*('2025_Pea_Fill_Sheet'!$D168/$H166)*$M$4),0))/$P$9)</f>
        <v>130</v>
      </c>
      <c r="E166" s="8">
        <f>IF($C$1="Per Trial (g)",(ROUNDUP(('2025_Pea_Totals'!$O$10*$P$10*('2025_Pea_Fill_Sheet'!$D168/$H$3)*$M$4),0)),(ROUNDUP(('2025_Pea_Totals'!$O$10*$P$10*('2025_Pea_Fill_Sheet'!$D168/$H$3)*$M$4),0))/$P$10)</f>
        <v>124</v>
      </c>
      <c r="F166" s="8">
        <f>IF($C$1="Per Trial (g)",(ROUNDUP(('2025_Pea_Totals'!$O$11*$P$11*('2025_Pea_Fill_Sheet'!$D168/$H166)*$M$4),0)),(ROUNDUP(('2025_Pea_Totals'!$O$11*$P$11*('2025_Pea_Fill_Sheet'!$D168/$H166)*$M$4),0))/$P$11)</f>
        <v>130</v>
      </c>
      <c r="G166" s="8">
        <f>IF($C$1="Per Trial (g)",(ROUNDUP(('2025_Pea_Totals'!$O$12*$P$12*('2025_Pea_Fill_Sheet'!$D168/$H166)*$M$4),0)),(ROUNDUP(('2025_Pea_Totals'!$O$12*$P$12*('2025_Pea_Fill_Sheet'!$D168/$H166)*$M$4),0))/$P$12)</f>
        <v>130</v>
      </c>
      <c r="H166" s="41">
        <v>95</v>
      </c>
      <c r="I166" s="30">
        <f t="shared" si="3"/>
        <v>644</v>
      </c>
      <c r="J166" s="30">
        <f>'2025_Pea_Fill_Sheet'!G168/'2025_Pea_Totals'!C166</f>
        <v>7.6923076923076925</v>
      </c>
    </row>
    <row r="167" spans="1:10" x14ac:dyDescent="0.2">
      <c r="A167" s="9">
        <v>165</v>
      </c>
      <c r="B167" s="8" t="str">
        <f>'2025_Pea_Fill_Sheet'!B169</f>
        <v>ND VICTORY</v>
      </c>
      <c r="C167" s="8">
        <f>IF($C$1="Per Trial (g)",(ROUNDUP(('2025_Pea_Totals'!$O$8*$P$8*('2025_Pea_Fill_Sheet'!$D169/$H167)*$M$4),0)),(ROUNDUP(('2025_Pea_Totals'!$O$8*$P$8*('2025_Pea_Fill_Sheet'!$D169/$H167)*$M$4),0))/$P$8)</f>
        <v>96</v>
      </c>
      <c r="D167" s="8">
        <f>IF($C$1="Per Trial (g)",(ROUNDUP(('2025_Pea_Totals'!$O$9*$P$9*('2025_Pea_Fill_Sheet'!$D169/$H167)*$M$4),0)),(ROUNDUP(('2025_Pea_Totals'!$O$9*$P$9*('2025_Pea_Fill_Sheet'!$D169/$H167)*$M$4),0))/$P$9)</f>
        <v>96</v>
      </c>
      <c r="E167" s="8">
        <f>IF($C$1="Per Trial (g)",(ROUNDUP(('2025_Pea_Totals'!$O$10*$P$10*('2025_Pea_Fill_Sheet'!$D169/$H$3)*$M$4),0)),(ROUNDUP(('2025_Pea_Totals'!$O$10*$P$10*('2025_Pea_Fill_Sheet'!$D169/$H$3)*$M$4),0))/$P$10)</f>
        <v>96</v>
      </c>
      <c r="F167" s="8">
        <f>IF($C$1="Per Trial (g)",(ROUNDUP(('2025_Pea_Totals'!$O$11*$P$11*('2025_Pea_Fill_Sheet'!$D169/$H167)*$M$4),0)),(ROUNDUP(('2025_Pea_Totals'!$O$11*$P$11*('2025_Pea_Fill_Sheet'!$D169/$H167)*$M$4),0))/$P$11)</f>
        <v>96</v>
      </c>
      <c r="G167" s="8">
        <f>IF($C$1="Per Trial (g)",(ROUNDUP(('2025_Pea_Totals'!$O$12*$P$12*('2025_Pea_Fill_Sheet'!$D169/$H167)*$M$4),0)),(ROUNDUP(('2025_Pea_Totals'!$O$12*$P$12*('2025_Pea_Fill_Sheet'!$D169/$H167)*$M$4),0))/$P$12)</f>
        <v>96</v>
      </c>
      <c r="H167" s="41">
        <v>100</v>
      </c>
      <c r="I167" s="30">
        <f t="shared" si="3"/>
        <v>480</v>
      </c>
      <c r="J167" s="30">
        <f>'2025_Pea_Fill_Sheet'!G169/'2025_Pea_Totals'!C167</f>
        <v>10.416666666666666</v>
      </c>
    </row>
    <row r="168" spans="1:10" x14ac:dyDescent="0.2">
      <c r="A168" s="9">
        <v>166</v>
      </c>
      <c r="B168" s="8" t="str">
        <f>'2025_Pea_Fill_Sheet'!B170</f>
        <v>NDP120083Y</v>
      </c>
      <c r="C168" s="8">
        <f>IF($C$1="Per Trial (g)",(ROUNDUP(('2025_Pea_Totals'!$O$8*$P$8*('2025_Pea_Fill_Sheet'!$D170/$H168)*$M$4),0)),(ROUNDUP(('2025_Pea_Totals'!$O$8*$P$8*('2025_Pea_Fill_Sheet'!$D170/$H168)*$M$4),0))/$P$8)</f>
        <v>142</v>
      </c>
      <c r="D168" s="8">
        <f>IF($C$1="Per Trial (g)",(ROUNDUP(('2025_Pea_Totals'!$O$9*$P$9*('2025_Pea_Fill_Sheet'!$D170/$H168)*$M$4),0)),(ROUNDUP(('2025_Pea_Totals'!$O$9*$P$9*('2025_Pea_Fill_Sheet'!$D170/$H168)*$M$4),0))/$P$9)</f>
        <v>142</v>
      </c>
      <c r="E168" s="8">
        <f>IF($C$1="Per Trial (g)",(ROUNDUP(('2025_Pea_Totals'!$O$10*$P$10*('2025_Pea_Fill_Sheet'!$D170/$H$3)*$M$4),0)),(ROUNDUP(('2025_Pea_Totals'!$O$10*$P$10*('2025_Pea_Fill_Sheet'!$D170/$H$3)*$M$4),0))/$P$10)</f>
        <v>142</v>
      </c>
      <c r="F168" s="8">
        <f>IF($C$1="Per Trial (g)",(ROUNDUP(('2025_Pea_Totals'!$O$11*$P$11*('2025_Pea_Fill_Sheet'!$D170/$H168)*$M$4),0)),(ROUNDUP(('2025_Pea_Totals'!$O$11*$P$11*('2025_Pea_Fill_Sheet'!$D170/$H168)*$M$4),0))/$P$11)</f>
        <v>142</v>
      </c>
      <c r="G168" s="8">
        <f>IF($C$1="Per Trial (g)",(ROUNDUP(('2025_Pea_Totals'!$O$12*$P$12*('2025_Pea_Fill_Sheet'!$D170/$H168)*$M$4),0)),(ROUNDUP(('2025_Pea_Totals'!$O$12*$P$12*('2025_Pea_Fill_Sheet'!$D170/$H168)*$M$4),0))/$P$12)</f>
        <v>142</v>
      </c>
      <c r="H168" s="41">
        <v>100</v>
      </c>
      <c r="I168" s="30">
        <f t="shared" si="3"/>
        <v>710</v>
      </c>
      <c r="J168" s="30">
        <f>'2025_Pea_Fill_Sheet'!G170/'2025_Pea_Totals'!C168</f>
        <v>7.042253521126761</v>
      </c>
    </row>
    <row r="169" spans="1:10" x14ac:dyDescent="0.2">
      <c r="A169" s="9">
        <v>167</v>
      </c>
      <c r="B169" s="8" t="str">
        <f>'2025_Pea_Fill_Sheet'!B171</f>
        <v>NDP120181Y</v>
      </c>
      <c r="C169" s="8">
        <f>IF($C$1="Per Trial (g)",(ROUNDUP(('2025_Pea_Totals'!$O$8*$P$8*('2025_Pea_Fill_Sheet'!$D171/$H169)*$M$4),0)),(ROUNDUP(('2025_Pea_Totals'!$O$8*$P$8*('2025_Pea_Fill_Sheet'!$D171/$H169)*$M$4),0))/$P$8)</f>
        <v>150</v>
      </c>
      <c r="D169" s="8">
        <f>IF($C$1="Per Trial (g)",(ROUNDUP(('2025_Pea_Totals'!$O$9*$P$9*('2025_Pea_Fill_Sheet'!$D171/$H169)*$M$4),0)),(ROUNDUP(('2025_Pea_Totals'!$O$9*$P$9*('2025_Pea_Fill_Sheet'!$D171/$H169)*$M$4),0))/$P$9)</f>
        <v>150</v>
      </c>
      <c r="E169" s="8">
        <f>IF($C$1="Per Trial (g)",(ROUNDUP(('2025_Pea_Totals'!$O$10*$P$10*('2025_Pea_Fill_Sheet'!$D171/$H$3)*$M$4),0)),(ROUNDUP(('2025_Pea_Totals'!$O$10*$P$10*('2025_Pea_Fill_Sheet'!$D171/$H$3)*$M$4),0))/$P$10)</f>
        <v>150</v>
      </c>
      <c r="F169" s="8">
        <f>IF($C$1="Per Trial (g)",(ROUNDUP(('2025_Pea_Totals'!$O$11*$P$11*('2025_Pea_Fill_Sheet'!$D171/$H169)*$M$4),0)),(ROUNDUP(('2025_Pea_Totals'!$O$11*$P$11*('2025_Pea_Fill_Sheet'!$D171/$H169)*$M$4),0))/$P$11)</f>
        <v>150</v>
      </c>
      <c r="G169" s="8">
        <f>IF($C$1="Per Trial (g)",(ROUNDUP(('2025_Pea_Totals'!$O$12*$P$12*('2025_Pea_Fill_Sheet'!$D171/$H169)*$M$4),0)),(ROUNDUP(('2025_Pea_Totals'!$O$12*$P$12*('2025_Pea_Fill_Sheet'!$D171/$H169)*$M$4),0))/$P$12)</f>
        <v>150</v>
      </c>
      <c r="H169" s="41">
        <v>100</v>
      </c>
      <c r="I169" s="30">
        <f t="shared" si="3"/>
        <v>750</v>
      </c>
      <c r="J169" s="30">
        <f>'2025_Pea_Fill_Sheet'!G171/'2025_Pea_Totals'!C169</f>
        <v>6.666666666666667</v>
      </c>
    </row>
    <row r="170" spans="1:10" x14ac:dyDescent="0.2">
      <c r="A170" s="9">
        <v>168</v>
      </c>
      <c r="B170" s="8" t="str">
        <f>'2025_Pea_Fill_Sheet'!B172</f>
        <v>NDP121711R</v>
      </c>
      <c r="C170" s="8">
        <f>IF($C$1="Per Trial (g)",(ROUNDUP(('2025_Pea_Totals'!$O$8*$P$8*('2025_Pea_Fill_Sheet'!$D172/$H170)*$M$4),0)),(ROUNDUP(('2025_Pea_Totals'!$O$8*$P$8*('2025_Pea_Fill_Sheet'!$D172/$H170)*$M$4),0))/$P$8)</f>
        <v>144</v>
      </c>
      <c r="D170" s="8">
        <f>IF($C$1="Per Trial (g)",(ROUNDUP(('2025_Pea_Totals'!$O$9*$P$9*('2025_Pea_Fill_Sheet'!$D172/$H170)*$M$4),0)),(ROUNDUP(('2025_Pea_Totals'!$O$9*$P$9*('2025_Pea_Fill_Sheet'!$D172/$H170)*$M$4),0))/$P$9)</f>
        <v>144</v>
      </c>
      <c r="E170" s="8">
        <f>IF($C$1="Per Trial (g)",(ROUNDUP(('2025_Pea_Totals'!$O$10*$P$10*('2025_Pea_Fill_Sheet'!$D172/$H$3)*$M$4),0)),(ROUNDUP(('2025_Pea_Totals'!$O$10*$P$10*('2025_Pea_Fill_Sheet'!$D172/$H$3)*$M$4),0))/$P$10)</f>
        <v>133</v>
      </c>
      <c r="F170" s="8">
        <f>IF($C$1="Per Trial (g)",(ROUNDUP(('2025_Pea_Totals'!$O$11*$P$11*('2025_Pea_Fill_Sheet'!$D172/$H170)*$M$4),0)),(ROUNDUP(('2025_Pea_Totals'!$O$11*$P$11*('2025_Pea_Fill_Sheet'!$D172/$H170)*$M$4),0))/$P$11)</f>
        <v>144</v>
      </c>
      <c r="G170" s="8">
        <f>IF($C$1="Per Trial (g)",(ROUNDUP(('2025_Pea_Totals'!$O$12*$P$12*('2025_Pea_Fill_Sheet'!$D172/$H170)*$M$4),0)),(ROUNDUP(('2025_Pea_Totals'!$O$12*$P$12*('2025_Pea_Fill_Sheet'!$D172/$H170)*$M$4),0))/$P$12)</f>
        <v>144</v>
      </c>
      <c r="H170" s="41">
        <v>92</v>
      </c>
      <c r="I170" s="30">
        <f t="shared" si="3"/>
        <v>709</v>
      </c>
      <c r="J170" s="30">
        <f>'2025_Pea_Fill_Sheet'!G172/'2025_Pea_Totals'!C170</f>
        <v>6.9444444444444446</v>
      </c>
    </row>
    <row r="171" spans="1:10" x14ac:dyDescent="0.2">
      <c r="A171" s="9">
        <v>169</v>
      </c>
      <c r="B171" s="8" t="str">
        <f>'2025_Pea_Fill_Sheet'!B173</f>
        <v>NDP121714R</v>
      </c>
      <c r="C171" s="8">
        <f>IF($C$1="Per Trial (g)",(ROUNDUP(('2025_Pea_Totals'!$O$8*$P$8*('2025_Pea_Fill_Sheet'!$D173/$H171)*$M$4),0)),(ROUNDUP(('2025_Pea_Totals'!$O$8*$P$8*('2025_Pea_Fill_Sheet'!$D173/$H171)*$M$4),0))/$P$8)</f>
        <v>137</v>
      </c>
      <c r="D171" s="8">
        <f>IF($C$1="Per Trial (g)",(ROUNDUP(('2025_Pea_Totals'!$O$9*$P$9*('2025_Pea_Fill_Sheet'!$D173/$H171)*$M$4),0)),(ROUNDUP(('2025_Pea_Totals'!$O$9*$P$9*('2025_Pea_Fill_Sheet'!$D173/$H171)*$M$4),0))/$P$9)</f>
        <v>137</v>
      </c>
      <c r="E171" s="8">
        <f>IF($C$1="Per Trial (g)",(ROUNDUP(('2025_Pea_Totals'!$O$10*$P$10*('2025_Pea_Fill_Sheet'!$D173/$H$3)*$M$4),0)),(ROUNDUP(('2025_Pea_Totals'!$O$10*$P$10*('2025_Pea_Fill_Sheet'!$D173/$H$3)*$M$4),0))/$P$10)</f>
        <v>126</v>
      </c>
      <c r="F171" s="8">
        <f>IF($C$1="Per Trial (g)",(ROUNDUP(('2025_Pea_Totals'!$O$11*$P$11*('2025_Pea_Fill_Sheet'!$D173/$H171)*$M$4),0)),(ROUNDUP(('2025_Pea_Totals'!$O$11*$P$11*('2025_Pea_Fill_Sheet'!$D173/$H171)*$M$4),0))/$P$11)</f>
        <v>137</v>
      </c>
      <c r="G171" s="8">
        <f>IF($C$1="Per Trial (g)",(ROUNDUP(('2025_Pea_Totals'!$O$12*$P$12*('2025_Pea_Fill_Sheet'!$D173/$H171)*$M$4),0)),(ROUNDUP(('2025_Pea_Totals'!$O$12*$P$12*('2025_Pea_Fill_Sheet'!$D173/$H171)*$M$4),0))/$P$12)</f>
        <v>137</v>
      </c>
      <c r="H171" s="41">
        <v>92</v>
      </c>
      <c r="I171" s="30">
        <f t="shared" si="3"/>
        <v>674</v>
      </c>
      <c r="J171" s="30">
        <f>'2025_Pea_Fill_Sheet'!G173/'2025_Pea_Totals'!C171</f>
        <v>7.2992700729927007</v>
      </c>
    </row>
    <row r="172" spans="1:10" x14ac:dyDescent="0.2">
      <c r="A172" s="9">
        <v>170</v>
      </c>
      <c r="B172" s="8" t="str">
        <f>'2025_Pea_Fill_Sheet'!B174</f>
        <v>NDP140295G</v>
      </c>
      <c r="C172" s="8">
        <f>IF($C$1="Per Trial (g)",(ROUNDUP(('2025_Pea_Totals'!$O$8*$P$8*('2025_Pea_Fill_Sheet'!$D174/$H172)*$M$4),0)),(ROUNDUP(('2025_Pea_Totals'!$O$8*$P$8*('2025_Pea_Fill_Sheet'!$D174/$H172)*$M$4),0))/$P$8)</f>
        <v>136</v>
      </c>
      <c r="D172" s="8">
        <f>IF($C$1="Per Trial (g)",(ROUNDUP(('2025_Pea_Totals'!$O$9*$P$9*('2025_Pea_Fill_Sheet'!$D174/$H172)*$M$4),0)),(ROUNDUP(('2025_Pea_Totals'!$O$9*$P$9*('2025_Pea_Fill_Sheet'!$D174/$H172)*$M$4),0))/$P$9)</f>
        <v>136</v>
      </c>
      <c r="E172" s="8">
        <f>IF($C$1="Per Trial (g)",(ROUNDUP(('2025_Pea_Totals'!$O$10*$P$10*('2025_Pea_Fill_Sheet'!$D174/$H$3)*$M$4),0)),(ROUNDUP(('2025_Pea_Totals'!$O$10*$P$10*('2025_Pea_Fill_Sheet'!$D174/$H$3)*$M$4),0))/$P$10)</f>
        <v>136</v>
      </c>
      <c r="F172" s="8">
        <f>IF($C$1="Per Trial (g)",(ROUNDUP(('2025_Pea_Totals'!$O$11*$P$11*('2025_Pea_Fill_Sheet'!$D174/$H172)*$M$4),0)),(ROUNDUP(('2025_Pea_Totals'!$O$11*$P$11*('2025_Pea_Fill_Sheet'!$D174/$H172)*$M$4),0))/$P$11)</f>
        <v>136</v>
      </c>
      <c r="G172" s="8">
        <f>IF($C$1="Per Trial (g)",(ROUNDUP(('2025_Pea_Totals'!$O$12*$P$12*('2025_Pea_Fill_Sheet'!$D174/$H172)*$M$4),0)),(ROUNDUP(('2025_Pea_Totals'!$O$12*$P$12*('2025_Pea_Fill_Sheet'!$D174/$H172)*$M$4),0))/$P$12)</f>
        <v>136</v>
      </c>
      <c r="H172" s="41">
        <v>100</v>
      </c>
      <c r="I172" s="30">
        <f t="shared" si="3"/>
        <v>680</v>
      </c>
      <c r="J172" s="30">
        <f>'2025_Pea_Fill_Sheet'!G174/'2025_Pea_Totals'!C172</f>
        <v>7.3529411764705879</v>
      </c>
    </row>
    <row r="173" spans="1:10" x14ac:dyDescent="0.2">
      <c r="A173" s="9">
        <v>171</v>
      </c>
      <c r="B173" s="8" t="str">
        <f>'2025_Pea_Fill_Sheet'!B175</f>
        <v>NDP140510Y</v>
      </c>
      <c r="C173" s="8">
        <f>IF($C$1="Per Trial (g)",(ROUNDUP(('2025_Pea_Totals'!$O$8*$P$8*('2025_Pea_Fill_Sheet'!$D175/$H173)*$M$4),0)),(ROUNDUP(('2025_Pea_Totals'!$O$8*$P$8*('2025_Pea_Fill_Sheet'!$D175/$H173)*$M$4),0))/$P$8)</f>
        <v>108</v>
      </c>
      <c r="D173" s="8">
        <f>IF($C$1="Per Trial (g)",(ROUNDUP(('2025_Pea_Totals'!$O$9*$P$9*('2025_Pea_Fill_Sheet'!$D175/$H173)*$M$4),0)),(ROUNDUP(('2025_Pea_Totals'!$O$9*$P$9*('2025_Pea_Fill_Sheet'!$D175/$H173)*$M$4),0))/$P$9)</f>
        <v>108</v>
      </c>
      <c r="E173" s="8">
        <f>IF($C$1="Per Trial (g)",(ROUNDUP(('2025_Pea_Totals'!$O$10*$P$10*('2025_Pea_Fill_Sheet'!$D175/$H$3)*$M$4),0)),(ROUNDUP(('2025_Pea_Totals'!$O$10*$P$10*('2025_Pea_Fill_Sheet'!$D175/$H$3)*$M$4),0))/$P$10)</f>
        <v>108</v>
      </c>
      <c r="F173" s="8">
        <f>IF($C$1="Per Trial (g)",(ROUNDUP(('2025_Pea_Totals'!$O$11*$P$11*('2025_Pea_Fill_Sheet'!$D175/$H173)*$M$4),0)),(ROUNDUP(('2025_Pea_Totals'!$O$11*$P$11*('2025_Pea_Fill_Sheet'!$D175/$H173)*$M$4),0))/$P$11)</f>
        <v>108</v>
      </c>
      <c r="G173" s="8">
        <f>IF($C$1="Per Trial (g)",(ROUNDUP(('2025_Pea_Totals'!$O$12*$P$12*('2025_Pea_Fill_Sheet'!$D175/$H173)*$M$4),0)),(ROUNDUP(('2025_Pea_Totals'!$O$12*$P$12*('2025_Pea_Fill_Sheet'!$D175/$H173)*$M$4),0))/$P$12)</f>
        <v>108</v>
      </c>
      <c r="H173" s="41">
        <v>100</v>
      </c>
      <c r="I173" s="30">
        <f t="shared" si="3"/>
        <v>540</v>
      </c>
      <c r="J173" s="30">
        <f>'2025_Pea_Fill_Sheet'!G175/'2025_Pea_Totals'!C173</f>
        <v>9.2592592592592595</v>
      </c>
    </row>
    <row r="174" spans="1:10" x14ac:dyDescent="0.2">
      <c r="A174" s="9">
        <v>172</v>
      </c>
      <c r="B174" s="8" t="str">
        <f>'2025_Pea_Fill_Sheet'!B176</f>
        <v>NDP150070G</v>
      </c>
      <c r="C174" s="8">
        <f>IF($C$1="Per Trial (g)",(ROUNDUP(('2025_Pea_Totals'!$O$8*$P$8*('2025_Pea_Fill_Sheet'!$D176/$H174)*$M$4),0)),(ROUNDUP(('2025_Pea_Totals'!$O$8*$P$8*('2025_Pea_Fill_Sheet'!$D176/$H174)*$M$4),0))/$P$8)</f>
        <v>126</v>
      </c>
      <c r="D174" s="8">
        <f>IF($C$1="Per Trial (g)",(ROUNDUP(('2025_Pea_Totals'!$O$9*$P$9*('2025_Pea_Fill_Sheet'!$D176/$H174)*$M$4),0)),(ROUNDUP(('2025_Pea_Totals'!$O$9*$P$9*('2025_Pea_Fill_Sheet'!$D176/$H174)*$M$4),0))/$P$9)</f>
        <v>126</v>
      </c>
      <c r="E174" s="8">
        <f>IF($C$1="Per Trial (g)",(ROUNDUP(('2025_Pea_Totals'!$O$10*$P$10*('2025_Pea_Fill_Sheet'!$D176/$H$3)*$M$4),0)),(ROUNDUP(('2025_Pea_Totals'!$O$10*$P$10*('2025_Pea_Fill_Sheet'!$D176/$H$3)*$M$4),0))/$P$10)</f>
        <v>126</v>
      </c>
      <c r="F174" s="8">
        <f>IF($C$1="Per Trial (g)",(ROUNDUP(('2025_Pea_Totals'!$O$11*$P$11*('2025_Pea_Fill_Sheet'!$D176/$H174)*$M$4),0)),(ROUNDUP(('2025_Pea_Totals'!$O$11*$P$11*('2025_Pea_Fill_Sheet'!$D176/$H174)*$M$4),0))/$P$11)</f>
        <v>126</v>
      </c>
      <c r="G174" s="8">
        <f>IF($C$1="Per Trial (g)",(ROUNDUP(('2025_Pea_Totals'!$O$12*$P$12*('2025_Pea_Fill_Sheet'!$D176/$H174)*$M$4),0)),(ROUNDUP(('2025_Pea_Totals'!$O$12*$P$12*('2025_Pea_Fill_Sheet'!$D176/$H174)*$M$4),0))/$P$12)</f>
        <v>126</v>
      </c>
      <c r="H174" s="41">
        <v>100</v>
      </c>
      <c r="I174" s="30">
        <f t="shared" si="3"/>
        <v>630</v>
      </c>
      <c r="J174" s="30">
        <f>'2025_Pea_Fill_Sheet'!G176/'2025_Pea_Totals'!C174</f>
        <v>7.9365079365079367</v>
      </c>
    </row>
    <row r="175" spans="1:10" x14ac:dyDescent="0.2">
      <c r="A175" s="9">
        <v>173</v>
      </c>
      <c r="B175" s="8" t="str">
        <f>'2025_Pea_Fill_Sheet'!B177</f>
        <v>NDP150084Y</v>
      </c>
      <c r="C175" s="8">
        <f>IF($C$1="Per Trial (g)",(ROUNDUP(('2025_Pea_Totals'!$O$8*$P$8*('2025_Pea_Fill_Sheet'!$D177/$H175)*$M$4),0)),(ROUNDUP(('2025_Pea_Totals'!$O$8*$P$8*('2025_Pea_Fill_Sheet'!$D177/$H175)*$M$4),0))/$P$8)</f>
        <v>204</v>
      </c>
      <c r="D175" s="8">
        <f>IF($C$1="Per Trial (g)",(ROUNDUP(('2025_Pea_Totals'!$O$9*$P$9*('2025_Pea_Fill_Sheet'!$D177/$H175)*$M$4),0)),(ROUNDUP(('2025_Pea_Totals'!$O$9*$P$9*('2025_Pea_Fill_Sheet'!$D177/$H175)*$M$4),0))/$P$9)</f>
        <v>204</v>
      </c>
      <c r="E175" s="8">
        <f>IF($C$1="Per Trial (g)",(ROUNDUP(('2025_Pea_Totals'!$O$10*$P$10*('2025_Pea_Fill_Sheet'!$D177/$H$3)*$M$4),0)),(ROUNDUP(('2025_Pea_Totals'!$O$10*$P$10*('2025_Pea_Fill_Sheet'!$D177/$H$3)*$M$4),0))/$P$10)</f>
        <v>204</v>
      </c>
      <c r="F175" s="8">
        <f>IF($C$1="Per Trial (g)",(ROUNDUP(('2025_Pea_Totals'!$O$11*$P$11*('2025_Pea_Fill_Sheet'!$D177/$H175)*$M$4),0)),(ROUNDUP(('2025_Pea_Totals'!$O$11*$P$11*('2025_Pea_Fill_Sheet'!$D177/$H175)*$M$4),0))/$P$11)</f>
        <v>204</v>
      </c>
      <c r="G175" s="8">
        <f>IF($C$1="Per Trial (g)",(ROUNDUP(('2025_Pea_Totals'!$O$12*$P$12*('2025_Pea_Fill_Sheet'!$D177/$H175)*$M$4),0)),(ROUNDUP(('2025_Pea_Totals'!$O$12*$P$12*('2025_Pea_Fill_Sheet'!$D177/$H175)*$M$4),0))/$P$12)</f>
        <v>204</v>
      </c>
      <c r="H175" s="41">
        <v>100</v>
      </c>
      <c r="I175" s="30">
        <f t="shared" si="3"/>
        <v>1020</v>
      </c>
      <c r="J175" s="30">
        <f>'2025_Pea_Fill_Sheet'!G177/'2025_Pea_Totals'!C175</f>
        <v>4.9019607843137258</v>
      </c>
    </row>
    <row r="176" spans="1:10" x14ac:dyDescent="0.2">
      <c r="A176" s="9">
        <v>174</v>
      </c>
      <c r="B176" s="8" t="str">
        <f>'2025_Pea_Fill_Sheet'!B178</f>
        <v>NDP150106G</v>
      </c>
      <c r="C176" s="8">
        <f>IF($C$1="Per Trial (g)",(ROUNDUP(('2025_Pea_Totals'!$O$8*$P$8*('2025_Pea_Fill_Sheet'!$D178/$H176)*$M$4),0)),(ROUNDUP(('2025_Pea_Totals'!$O$8*$P$8*('2025_Pea_Fill_Sheet'!$D178/$H176)*$M$4),0))/$P$8)</f>
        <v>118</v>
      </c>
      <c r="D176" s="8">
        <f>IF($C$1="Per Trial (g)",(ROUNDUP(('2025_Pea_Totals'!$O$9*$P$9*('2025_Pea_Fill_Sheet'!$D178/$H176)*$M$4),0)),(ROUNDUP(('2025_Pea_Totals'!$O$9*$P$9*('2025_Pea_Fill_Sheet'!$D178/$H176)*$M$4),0))/$P$9)</f>
        <v>118</v>
      </c>
      <c r="E176" s="8">
        <f>IF($C$1="Per Trial (g)",(ROUNDUP(('2025_Pea_Totals'!$O$10*$P$10*('2025_Pea_Fill_Sheet'!$D178/$H$3)*$M$4),0)),(ROUNDUP(('2025_Pea_Totals'!$O$10*$P$10*('2025_Pea_Fill_Sheet'!$D178/$H$3)*$M$4),0))/$P$10)</f>
        <v>118</v>
      </c>
      <c r="F176" s="8">
        <f>IF($C$1="Per Trial (g)",(ROUNDUP(('2025_Pea_Totals'!$O$11*$P$11*('2025_Pea_Fill_Sheet'!$D178/$H176)*$M$4),0)),(ROUNDUP(('2025_Pea_Totals'!$O$11*$P$11*('2025_Pea_Fill_Sheet'!$D178/$H176)*$M$4),0))/$P$11)</f>
        <v>118</v>
      </c>
      <c r="G176" s="8">
        <f>IF($C$1="Per Trial (g)",(ROUNDUP(('2025_Pea_Totals'!$O$12*$P$12*('2025_Pea_Fill_Sheet'!$D178/$H176)*$M$4),0)),(ROUNDUP(('2025_Pea_Totals'!$O$12*$P$12*('2025_Pea_Fill_Sheet'!$D178/$H176)*$M$4),0))/$P$12)</f>
        <v>118</v>
      </c>
      <c r="H176" s="41">
        <v>100</v>
      </c>
      <c r="I176" s="30">
        <f t="shared" si="3"/>
        <v>590</v>
      </c>
      <c r="J176" s="30">
        <f>'2025_Pea_Fill_Sheet'!G178/'2025_Pea_Totals'!C176</f>
        <v>8.4745762711864412</v>
      </c>
    </row>
    <row r="177" spans="1:10" x14ac:dyDescent="0.2">
      <c r="A177" s="9">
        <v>175</v>
      </c>
      <c r="B177" s="8" t="str">
        <f>'2025_Pea_Fill_Sheet'!B179</f>
        <v>NDP150119G</v>
      </c>
      <c r="C177" s="8">
        <f>IF($C$1="Per Trial (g)",(ROUNDUP(('2025_Pea_Totals'!$O$8*$P$8*('2025_Pea_Fill_Sheet'!$D179/$H177)*$M$4),0)),(ROUNDUP(('2025_Pea_Totals'!$O$8*$P$8*('2025_Pea_Fill_Sheet'!$D179/$H177)*$M$4),0))/$P$8)</f>
        <v>131</v>
      </c>
      <c r="D177" s="8">
        <f>IF($C$1="Per Trial (g)",(ROUNDUP(('2025_Pea_Totals'!$O$9*$P$9*('2025_Pea_Fill_Sheet'!$D179/$H177)*$M$4),0)),(ROUNDUP(('2025_Pea_Totals'!$O$9*$P$9*('2025_Pea_Fill_Sheet'!$D179/$H177)*$M$4),0))/$P$9)</f>
        <v>131</v>
      </c>
      <c r="E177" s="8">
        <f>IF($C$1="Per Trial (g)",(ROUNDUP(('2025_Pea_Totals'!$O$10*$P$10*('2025_Pea_Fill_Sheet'!$D179/$H$3)*$M$4),0)),(ROUNDUP(('2025_Pea_Totals'!$O$10*$P$10*('2025_Pea_Fill_Sheet'!$D179/$H$3)*$M$4),0))/$P$10)</f>
        <v>131</v>
      </c>
      <c r="F177" s="8">
        <f>IF($C$1="Per Trial (g)",(ROUNDUP(('2025_Pea_Totals'!$O$11*$P$11*('2025_Pea_Fill_Sheet'!$D179/$H177)*$M$4),0)),(ROUNDUP(('2025_Pea_Totals'!$O$11*$P$11*('2025_Pea_Fill_Sheet'!$D179/$H177)*$M$4),0))/$P$11)</f>
        <v>131</v>
      </c>
      <c r="G177" s="8">
        <f>IF($C$1="Per Trial (g)",(ROUNDUP(('2025_Pea_Totals'!$O$12*$P$12*('2025_Pea_Fill_Sheet'!$D179/$H177)*$M$4),0)),(ROUNDUP(('2025_Pea_Totals'!$O$12*$P$12*('2025_Pea_Fill_Sheet'!$D179/$H177)*$M$4),0))/$P$12)</f>
        <v>131</v>
      </c>
      <c r="H177" s="41">
        <v>100</v>
      </c>
      <c r="I177" s="30">
        <f t="shared" si="3"/>
        <v>655</v>
      </c>
      <c r="J177" s="30">
        <f>'2025_Pea_Fill_Sheet'!G179/'2025_Pea_Totals'!C177</f>
        <v>7.6335877862595423</v>
      </c>
    </row>
    <row r="178" spans="1:10" x14ac:dyDescent="0.2">
      <c r="A178" s="9">
        <v>176</v>
      </c>
      <c r="B178" s="8" t="str">
        <f>'2025_Pea_Fill_Sheet'!B180</f>
        <v>NDP150179Y</v>
      </c>
      <c r="C178" s="8">
        <f>IF($C$1="Per Trial (g)",(ROUNDUP(('2025_Pea_Totals'!$O$8*$P$8*('2025_Pea_Fill_Sheet'!$D180/$H178)*$M$4),0)),(ROUNDUP(('2025_Pea_Totals'!$O$8*$P$8*('2025_Pea_Fill_Sheet'!$D180/$H178)*$M$4),0))/$P$8)</f>
        <v>112</v>
      </c>
      <c r="D178" s="8">
        <f>IF($C$1="Per Trial (g)",(ROUNDUP(('2025_Pea_Totals'!$O$9*$P$9*('2025_Pea_Fill_Sheet'!$D180/$H178)*$M$4),0)),(ROUNDUP(('2025_Pea_Totals'!$O$9*$P$9*('2025_Pea_Fill_Sheet'!$D180/$H178)*$M$4),0))/$P$9)</f>
        <v>112</v>
      </c>
      <c r="E178" s="8">
        <f>IF($C$1="Per Trial (g)",(ROUNDUP(('2025_Pea_Totals'!$O$10*$P$10*('2025_Pea_Fill_Sheet'!$D180/$H$3)*$M$4),0)),(ROUNDUP(('2025_Pea_Totals'!$O$10*$P$10*('2025_Pea_Fill_Sheet'!$D180/$H$3)*$M$4),0))/$P$10)</f>
        <v>112</v>
      </c>
      <c r="F178" s="8">
        <f>IF($C$1="Per Trial (g)",(ROUNDUP(('2025_Pea_Totals'!$O$11*$P$11*('2025_Pea_Fill_Sheet'!$D180/$H178)*$M$4),0)),(ROUNDUP(('2025_Pea_Totals'!$O$11*$P$11*('2025_Pea_Fill_Sheet'!$D180/$H178)*$M$4),0))/$P$11)</f>
        <v>112</v>
      </c>
      <c r="G178" s="8">
        <f>IF($C$1="Per Trial (g)",(ROUNDUP(('2025_Pea_Totals'!$O$12*$P$12*('2025_Pea_Fill_Sheet'!$D180/$H178)*$M$4),0)),(ROUNDUP(('2025_Pea_Totals'!$O$12*$P$12*('2025_Pea_Fill_Sheet'!$D180/$H178)*$M$4),0))/$P$12)</f>
        <v>112</v>
      </c>
      <c r="H178" s="41">
        <v>100</v>
      </c>
      <c r="I178" s="30">
        <f t="shared" si="3"/>
        <v>560</v>
      </c>
      <c r="J178" s="30">
        <f>'2025_Pea_Fill_Sheet'!G180/'2025_Pea_Totals'!C178</f>
        <v>8.9285714285714288</v>
      </c>
    </row>
    <row r="179" spans="1:10" x14ac:dyDescent="0.2">
      <c r="A179" s="9">
        <v>177</v>
      </c>
      <c r="B179" s="8" t="str">
        <f>'2025_Pea_Fill_Sheet'!B181</f>
        <v>NDP150210Y</v>
      </c>
      <c r="C179" s="8">
        <f>IF($C$1="Per Trial (g)",(ROUNDUP(('2025_Pea_Totals'!$O$8*$P$8*('2025_Pea_Fill_Sheet'!$D181/$H179)*$M$4),0)),(ROUNDUP(('2025_Pea_Totals'!$O$8*$P$8*('2025_Pea_Fill_Sheet'!$D181/$H179)*$M$4),0))/$P$8)</f>
        <v>144</v>
      </c>
      <c r="D179" s="8">
        <f>IF($C$1="Per Trial (g)",(ROUNDUP(('2025_Pea_Totals'!$O$9*$P$9*('2025_Pea_Fill_Sheet'!$D181/$H179)*$M$4),0)),(ROUNDUP(('2025_Pea_Totals'!$O$9*$P$9*('2025_Pea_Fill_Sheet'!$D181/$H179)*$M$4),0))/$P$9)</f>
        <v>144</v>
      </c>
      <c r="E179" s="8">
        <f>IF($C$1="Per Trial (g)",(ROUNDUP(('2025_Pea_Totals'!$O$10*$P$10*('2025_Pea_Fill_Sheet'!$D181/$H$3)*$M$4),0)),(ROUNDUP(('2025_Pea_Totals'!$O$10*$P$10*('2025_Pea_Fill_Sheet'!$D181/$H$3)*$M$4),0))/$P$10)</f>
        <v>144</v>
      </c>
      <c r="F179" s="8">
        <f>IF($C$1="Per Trial (g)",(ROUNDUP(('2025_Pea_Totals'!$O$11*$P$11*('2025_Pea_Fill_Sheet'!$D181/$H179)*$M$4),0)),(ROUNDUP(('2025_Pea_Totals'!$O$11*$P$11*('2025_Pea_Fill_Sheet'!$D181/$H179)*$M$4),0))/$P$11)</f>
        <v>144</v>
      </c>
      <c r="G179" s="8">
        <f>IF($C$1="Per Trial (g)",(ROUNDUP(('2025_Pea_Totals'!$O$12*$P$12*('2025_Pea_Fill_Sheet'!$D181/$H179)*$M$4),0)),(ROUNDUP(('2025_Pea_Totals'!$O$12*$P$12*('2025_Pea_Fill_Sheet'!$D181/$H179)*$M$4),0))/$P$12)</f>
        <v>144</v>
      </c>
      <c r="H179" s="41">
        <v>100</v>
      </c>
      <c r="I179" s="30">
        <f t="shared" si="3"/>
        <v>720</v>
      </c>
      <c r="J179" s="30">
        <f>'2025_Pea_Fill_Sheet'!G181/'2025_Pea_Totals'!C179</f>
        <v>6.9444444444444446</v>
      </c>
    </row>
    <row r="180" spans="1:10" x14ac:dyDescent="0.2">
      <c r="A180" s="9">
        <v>178</v>
      </c>
      <c r="B180" s="8" t="str">
        <f>'2025_Pea_Fill_Sheet'!B182</f>
        <v>NDP150218Y</v>
      </c>
      <c r="C180" s="8">
        <f>IF($C$1="Per Trial (g)",(ROUNDUP(('2025_Pea_Totals'!$O$8*$P$8*('2025_Pea_Fill_Sheet'!$D182/$H180)*$M$4),0)),(ROUNDUP(('2025_Pea_Totals'!$O$8*$P$8*('2025_Pea_Fill_Sheet'!$D182/$H180)*$M$4),0))/$P$8)</f>
        <v>131</v>
      </c>
      <c r="D180" s="8">
        <f>IF($C$1="Per Trial (g)",(ROUNDUP(('2025_Pea_Totals'!$O$9*$P$9*('2025_Pea_Fill_Sheet'!$D182/$H180)*$M$4),0)),(ROUNDUP(('2025_Pea_Totals'!$O$9*$P$9*('2025_Pea_Fill_Sheet'!$D182/$H180)*$M$4),0))/$P$9)</f>
        <v>131</v>
      </c>
      <c r="E180" s="8">
        <f>IF($C$1="Per Trial (g)",(ROUNDUP(('2025_Pea_Totals'!$O$10*$P$10*('2025_Pea_Fill_Sheet'!$D182/$H$3)*$M$4),0)),(ROUNDUP(('2025_Pea_Totals'!$O$10*$P$10*('2025_Pea_Fill_Sheet'!$D182/$H$3)*$M$4),0))/$P$10)</f>
        <v>131</v>
      </c>
      <c r="F180" s="8">
        <f>IF($C$1="Per Trial (g)",(ROUNDUP(('2025_Pea_Totals'!$O$11*$P$11*('2025_Pea_Fill_Sheet'!$D182/$H180)*$M$4),0)),(ROUNDUP(('2025_Pea_Totals'!$O$11*$P$11*('2025_Pea_Fill_Sheet'!$D182/$H180)*$M$4),0))/$P$11)</f>
        <v>131</v>
      </c>
      <c r="G180" s="8">
        <f>IF($C$1="Per Trial (g)",(ROUNDUP(('2025_Pea_Totals'!$O$12*$P$12*('2025_Pea_Fill_Sheet'!$D182/$H180)*$M$4),0)),(ROUNDUP(('2025_Pea_Totals'!$O$12*$P$12*('2025_Pea_Fill_Sheet'!$D182/$H180)*$M$4),0))/$P$12)</f>
        <v>131</v>
      </c>
      <c r="H180" s="41">
        <v>100</v>
      </c>
      <c r="I180" s="30">
        <f t="shared" ref="I180:I198" si="4">SUM(G180,F180,E180,D180,C180)</f>
        <v>655</v>
      </c>
      <c r="J180" s="30">
        <f>'2025_Pea_Fill_Sheet'!G182/'2025_Pea_Totals'!C180</f>
        <v>7.6335877862595423</v>
      </c>
    </row>
    <row r="181" spans="1:10" x14ac:dyDescent="0.2">
      <c r="A181" s="9">
        <v>179</v>
      </c>
      <c r="B181" s="8" t="str">
        <f>'2025_Pea_Fill_Sheet'!B183</f>
        <v>NDP150221G</v>
      </c>
      <c r="C181" s="8">
        <f>IF($C$1="Per Trial (g)",(ROUNDUP(('2025_Pea_Totals'!$O$8*$P$8*('2025_Pea_Fill_Sheet'!$D183/$H181)*$M$4),0)),(ROUNDUP(('2025_Pea_Totals'!$O$8*$P$8*('2025_Pea_Fill_Sheet'!$D183/$H181)*$M$4),0))/$P$8)</f>
        <v>151</v>
      </c>
      <c r="D181" s="8">
        <f>IF($C$1="Per Trial (g)",(ROUNDUP(('2025_Pea_Totals'!$O$9*$P$9*('2025_Pea_Fill_Sheet'!$D183/$H181)*$M$4),0)),(ROUNDUP(('2025_Pea_Totals'!$O$9*$P$9*('2025_Pea_Fill_Sheet'!$D183/$H181)*$M$4),0))/$P$9)</f>
        <v>151</v>
      </c>
      <c r="E181" s="8">
        <f>IF($C$1="Per Trial (g)",(ROUNDUP(('2025_Pea_Totals'!$O$10*$P$10*('2025_Pea_Fill_Sheet'!$D183/$H$3)*$M$4),0)),(ROUNDUP(('2025_Pea_Totals'!$O$10*$P$10*('2025_Pea_Fill_Sheet'!$D183/$H$3)*$M$4),0))/$P$10)</f>
        <v>151</v>
      </c>
      <c r="F181" s="8">
        <f>IF($C$1="Per Trial (g)",(ROUNDUP(('2025_Pea_Totals'!$O$11*$P$11*('2025_Pea_Fill_Sheet'!$D183/$H181)*$M$4),0)),(ROUNDUP(('2025_Pea_Totals'!$O$11*$P$11*('2025_Pea_Fill_Sheet'!$D183/$H181)*$M$4),0))/$P$11)</f>
        <v>151</v>
      </c>
      <c r="G181" s="8">
        <f>IF($C$1="Per Trial (g)",(ROUNDUP(('2025_Pea_Totals'!$O$12*$P$12*('2025_Pea_Fill_Sheet'!$D183/$H181)*$M$4),0)),(ROUNDUP(('2025_Pea_Totals'!$O$12*$P$12*('2025_Pea_Fill_Sheet'!$D183/$H181)*$M$4),0))/$P$12)</f>
        <v>151</v>
      </c>
      <c r="H181" s="41">
        <v>100</v>
      </c>
      <c r="I181" s="30">
        <f t="shared" si="4"/>
        <v>755</v>
      </c>
      <c r="J181" s="30">
        <f>'2025_Pea_Fill_Sheet'!G183/'2025_Pea_Totals'!C181</f>
        <v>6.6225165562913908</v>
      </c>
    </row>
    <row r="182" spans="1:10" x14ac:dyDescent="0.2">
      <c r="A182" s="9">
        <v>180</v>
      </c>
      <c r="B182" s="8" t="str">
        <f>'2025_Pea_Fill_Sheet'!B184</f>
        <v>NDP150223G</v>
      </c>
      <c r="C182" s="8">
        <f>IF($C$1="Per Trial (g)",(ROUNDUP(('2025_Pea_Totals'!$O$8*$P$8*('2025_Pea_Fill_Sheet'!$D184/$H182)*$M$4),0)),(ROUNDUP(('2025_Pea_Totals'!$O$8*$P$8*('2025_Pea_Fill_Sheet'!$D184/$H182)*$M$4),0))/$P$8)</f>
        <v>144</v>
      </c>
      <c r="D182" s="8">
        <f>IF($C$1="Per Trial (g)",(ROUNDUP(('2025_Pea_Totals'!$O$9*$P$9*('2025_Pea_Fill_Sheet'!$D184/$H182)*$M$4),0)),(ROUNDUP(('2025_Pea_Totals'!$O$9*$P$9*('2025_Pea_Fill_Sheet'!$D184/$H182)*$M$4),0))/$P$9)</f>
        <v>144</v>
      </c>
      <c r="E182" s="8">
        <f>IF($C$1="Per Trial (g)",(ROUNDUP(('2025_Pea_Totals'!$O$10*$P$10*('2025_Pea_Fill_Sheet'!$D184/$H$3)*$M$4),0)),(ROUNDUP(('2025_Pea_Totals'!$O$10*$P$10*('2025_Pea_Fill_Sheet'!$D184/$H$3)*$M$4),0))/$P$10)</f>
        <v>144</v>
      </c>
      <c r="F182" s="8">
        <f>IF($C$1="Per Trial (g)",(ROUNDUP(('2025_Pea_Totals'!$O$11*$P$11*('2025_Pea_Fill_Sheet'!$D184/$H182)*$M$4),0)),(ROUNDUP(('2025_Pea_Totals'!$O$11*$P$11*('2025_Pea_Fill_Sheet'!$D184/$H182)*$M$4),0))/$P$11)</f>
        <v>144</v>
      </c>
      <c r="G182" s="8">
        <f>IF($C$1="Per Trial (g)",(ROUNDUP(('2025_Pea_Totals'!$O$12*$P$12*('2025_Pea_Fill_Sheet'!$D184/$H182)*$M$4),0)),(ROUNDUP(('2025_Pea_Totals'!$O$12*$P$12*('2025_Pea_Fill_Sheet'!$D184/$H182)*$M$4),0))/$P$12)</f>
        <v>144</v>
      </c>
      <c r="H182" s="41">
        <v>100</v>
      </c>
      <c r="I182" s="30">
        <f t="shared" si="4"/>
        <v>720</v>
      </c>
      <c r="J182" s="30">
        <f>'2025_Pea_Fill_Sheet'!G184/'2025_Pea_Totals'!C182</f>
        <v>6.9444444444444446</v>
      </c>
    </row>
    <row r="183" spans="1:10" x14ac:dyDescent="0.2">
      <c r="A183" s="9">
        <v>181</v>
      </c>
      <c r="B183" s="8" t="str">
        <f>'2025_Pea_Fill_Sheet'!B185</f>
        <v>NDP150228Y</v>
      </c>
      <c r="C183" s="8">
        <f>IF($C$1="Per Trial (g)",(ROUNDUP(('2025_Pea_Totals'!$O$8*$P$8*('2025_Pea_Fill_Sheet'!$D185/$H183)*$M$4),0)),(ROUNDUP(('2025_Pea_Totals'!$O$8*$P$8*('2025_Pea_Fill_Sheet'!$D185/$H183)*$M$4),0))/$P$8)</f>
        <v>164</v>
      </c>
      <c r="D183" s="8">
        <f>IF($C$1="Per Trial (g)",(ROUNDUP(('2025_Pea_Totals'!$O$9*$P$9*('2025_Pea_Fill_Sheet'!$D185/$H183)*$M$4),0)),(ROUNDUP(('2025_Pea_Totals'!$O$9*$P$9*('2025_Pea_Fill_Sheet'!$D185/$H183)*$M$4),0))/$P$9)</f>
        <v>164</v>
      </c>
      <c r="E183" s="8">
        <f>IF($C$1="Per Trial (g)",(ROUNDUP(('2025_Pea_Totals'!$O$10*$P$10*('2025_Pea_Fill_Sheet'!$D185/$H$3)*$M$4),0)),(ROUNDUP(('2025_Pea_Totals'!$O$10*$P$10*('2025_Pea_Fill_Sheet'!$D185/$H$3)*$M$4),0))/$P$10)</f>
        <v>164</v>
      </c>
      <c r="F183" s="8">
        <f>IF($C$1="Per Trial (g)",(ROUNDUP(('2025_Pea_Totals'!$O$11*$P$11*('2025_Pea_Fill_Sheet'!$D185/$H183)*$M$4),0)),(ROUNDUP(('2025_Pea_Totals'!$O$11*$P$11*('2025_Pea_Fill_Sheet'!$D185/$H183)*$M$4),0))/$P$11)</f>
        <v>164</v>
      </c>
      <c r="G183" s="8">
        <f>IF($C$1="Per Trial (g)",(ROUNDUP(('2025_Pea_Totals'!$O$12*$P$12*('2025_Pea_Fill_Sheet'!$D185/$H183)*$M$4),0)),(ROUNDUP(('2025_Pea_Totals'!$O$12*$P$12*('2025_Pea_Fill_Sheet'!$D185/$H183)*$M$4),0))/$P$12)</f>
        <v>164</v>
      </c>
      <c r="H183" s="41">
        <v>100</v>
      </c>
      <c r="I183" s="30">
        <f t="shared" si="4"/>
        <v>820</v>
      </c>
      <c r="J183" s="30">
        <f>'2025_Pea_Fill_Sheet'!G185/'2025_Pea_Totals'!C183</f>
        <v>6.0975609756097562</v>
      </c>
    </row>
    <row r="184" spans="1:10" x14ac:dyDescent="0.2">
      <c r="A184" s="9">
        <v>182</v>
      </c>
      <c r="B184" s="8" t="str">
        <f>'2025_Pea_Fill_Sheet'!B186</f>
        <v>NDP150231Y</v>
      </c>
      <c r="C184" s="8">
        <f>IF($C$1="Per Trial (g)",(ROUNDUP(('2025_Pea_Totals'!$O$8*$P$8*('2025_Pea_Fill_Sheet'!$D186/$H184)*$M$4),0)),(ROUNDUP(('2025_Pea_Totals'!$O$8*$P$8*('2025_Pea_Fill_Sheet'!$D186/$H184)*$M$4),0))/$P$8)</f>
        <v>119</v>
      </c>
      <c r="D184" s="8">
        <f>IF($C$1="Per Trial (g)",(ROUNDUP(('2025_Pea_Totals'!$O$9*$P$9*('2025_Pea_Fill_Sheet'!$D186/$H184)*$M$4),0)),(ROUNDUP(('2025_Pea_Totals'!$O$9*$P$9*('2025_Pea_Fill_Sheet'!$D186/$H184)*$M$4),0))/$P$9)</f>
        <v>119</v>
      </c>
      <c r="E184" s="8">
        <f>IF($C$1="Per Trial (g)",(ROUNDUP(('2025_Pea_Totals'!$O$10*$P$10*('2025_Pea_Fill_Sheet'!$D186/$H$3)*$M$4),0)),(ROUNDUP(('2025_Pea_Totals'!$O$10*$P$10*('2025_Pea_Fill_Sheet'!$D186/$H$3)*$M$4),0))/$P$10)</f>
        <v>110</v>
      </c>
      <c r="F184" s="8">
        <f>IF($C$1="Per Trial (g)",(ROUNDUP(('2025_Pea_Totals'!$O$11*$P$11*('2025_Pea_Fill_Sheet'!$D186/$H184)*$M$4),0)),(ROUNDUP(('2025_Pea_Totals'!$O$11*$P$11*('2025_Pea_Fill_Sheet'!$D186/$H184)*$M$4),0))/$P$11)</f>
        <v>119</v>
      </c>
      <c r="G184" s="8">
        <f>IF($C$1="Per Trial (g)",(ROUNDUP(('2025_Pea_Totals'!$O$12*$P$12*('2025_Pea_Fill_Sheet'!$D186/$H184)*$M$4),0)),(ROUNDUP(('2025_Pea_Totals'!$O$12*$P$12*('2025_Pea_Fill_Sheet'!$D186/$H184)*$M$4),0))/$P$12)</f>
        <v>119</v>
      </c>
      <c r="H184" s="41">
        <v>92</v>
      </c>
      <c r="I184" s="30">
        <f t="shared" si="4"/>
        <v>586</v>
      </c>
      <c r="J184" s="30">
        <f>'2025_Pea_Fill_Sheet'!G186/'2025_Pea_Totals'!C184</f>
        <v>8.4033613445378155</v>
      </c>
    </row>
    <row r="185" spans="1:10" x14ac:dyDescent="0.2">
      <c r="A185" s="9">
        <v>183</v>
      </c>
      <c r="B185" s="8" t="str">
        <f>'2025_Pea_Fill_Sheet'!B187</f>
        <v>NDP150232Y</v>
      </c>
      <c r="C185" s="8">
        <f>IF($C$1="Per Trial (g)",(ROUNDUP(('2025_Pea_Totals'!$O$8*$P$8*('2025_Pea_Fill_Sheet'!$D187/$H185)*$M$4),0)),(ROUNDUP(('2025_Pea_Totals'!$O$8*$P$8*('2025_Pea_Fill_Sheet'!$D187/$H185)*$M$4),0))/$P$8)</f>
        <v>180</v>
      </c>
      <c r="D185" s="8">
        <f>IF($C$1="Per Trial (g)",(ROUNDUP(('2025_Pea_Totals'!$O$9*$P$9*('2025_Pea_Fill_Sheet'!$D187/$H185)*$M$4),0)),(ROUNDUP(('2025_Pea_Totals'!$O$9*$P$9*('2025_Pea_Fill_Sheet'!$D187/$H185)*$M$4),0))/$P$9)</f>
        <v>180</v>
      </c>
      <c r="E185" s="8">
        <f>IF($C$1="Per Trial (g)",(ROUNDUP(('2025_Pea_Totals'!$O$10*$P$10*('2025_Pea_Fill_Sheet'!$D187/$H$3)*$M$4),0)),(ROUNDUP(('2025_Pea_Totals'!$O$10*$P$10*('2025_Pea_Fill_Sheet'!$D187/$H$3)*$M$4),0))/$P$10)</f>
        <v>180</v>
      </c>
      <c r="F185" s="8">
        <f>IF($C$1="Per Trial (g)",(ROUNDUP(('2025_Pea_Totals'!$O$11*$P$11*('2025_Pea_Fill_Sheet'!$D187/$H185)*$M$4),0)),(ROUNDUP(('2025_Pea_Totals'!$O$11*$P$11*('2025_Pea_Fill_Sheet'!$D187/$H185)*$M$4),0))/$P$11)</f>
        <v>180</v>
      </c>
      <c r="G185" s="8">
        <f>IF($C$1="Per Trial (g)",(ROUNDUP(('2025_Pea_Totals'!$O$12*$P$12*('2025_Pea_Fill_Sheet'!$D187/$H185)*$M$4),0)),(ROUNDUP(('2025_Pea_Totals'!$O$12*$P$12*('2025_Pea_Fill_Sheet'!$D187/$H185)*$M$4),0))/$P$12)</f>
        <v>180</v>
      </c>
      <c r="H185" s="41">
        <v>100</v>
      </c>
      <c r="I185" s="30">
        <f t="shared" si="4"/>
        <v>900</v>
      </c>
      <c r="J185" s="30">
        <f>'2025_Pea_Fill_Sheet'!G187/'2025_Pea_Totals'!C185</f>
        <v>5.5555555555555554</v>
      </c>
    </row>
    <row r="186" spans="1:10" x14ac:dyDescent="0.2">
      <c r="A186" s="9">
        <v>184</v>
      </c>
      <c r="B186" s="8" t="str">
        <f>'2025_Pea_Fill_Sheet'!B188</f>
        <v>NDP150338Y</v>
      </c>
      <c r="C186" s="8">
        <f>IF($C$1="Per Trial (g)",(ROUNDUP(('2025_Pea_Totals'!$O$8*$P$8*('2025_Pea_Fill_Sheet'!$D188/$H186)*$M$4),0)),(ROUNDUP(('2025_Pea_Totals'!$O$8*$P$8*('2025_Pea_Fill_Sheet'!$D188/$H186)*$M$4),0))/$P$8)</f>
        <v>140</v>
      </c>
      <c r="D186" s="8">
        <f>IF($C$1="Per Trial (g)",(ROUNDUP(('2025_Pea_Totals'!$O$9*$P$9*('2025_Pea_Fill_Sheet'!$D188/$H186)*$M$4),0)),(ROUNDUP(('2025_Pea_Totals'!$O$9*$P$9*('2025_Pea_Fill_Sheet'!$D188/$H186)*$M$4),0))/$P$9)</f>
        <v>140</v>
      </c>
      <c r="E186" s="8">
        <f>IF($C$1="Per Trial (g)",(ROUNDUP(('2025_Pea_Totals'!$O$10*$P$10*('2025_Pea_Fill_Sheet'!$D188/$H$3)*$M$4),0)),(ROUNDUP(('2025_Pea_Totals'!$O$10*$P$10*('2025_Pea_Fill_Sheet'!$D188/$H$3)*$M$4),0))/$P$10)</f>
        <v>140</v>
      </c>
      <c r="F186" s="8">
        <f>IF($C$1="Per Trial (g)",(ROUNDUP(('2025_Pea_Totals'!$O$11*$P$11*('2025_Pea_Fill_Sheet'!$D188/$H186)*$M$4),0)),(ROUNDUP(('2025_Pea_Totals'!$O$11*$P$11*('2025_Pea_Fill_Sheet'!$D188/$H186)*$M$4),0))/$P$11)</f>
        <v>140</v>
      </c>
      <c r="G186" s="8">
        <f>IF($C$1="Per Trial (g)",(ROUNDUP(('2025_Pea_Totals'!$O$12*$P$12*('2025_Pea_Fill_Sheet'!$D188/$H186)*$M$4),0)),(ROUNDUP(('2025_Pea_Totals'!$O$12*$P$12*('2025_Pea_Fill_Sheet'!$D188/$H186)*$M$4),0))/$P$12)</f>
        <v>140</v>
      </c>
      <c r="H186" s="41">
        <v>100</v>
      </c>
      <c r="I186" s="30">
        <f t="shared" si="4"/>
        <v>700</v>
      </c>
      <c r="J186" s="30">
        <f>'2025_Pea_Fill_Sheet'!G188/'2025_Pea_Totals'!C186</f>
        <v>7.1428571428571432</v>
      </c>
    </row>
    <row r="187" spans="1:10" x14ac:dyDescent="0.2">
      <c r="A187" s="9">
        <v>185</v>
      </c>
      <c r="B187" s="8" t="str">
        <f>'2025_Pea_Fill_Sheet'!B189</f>
        <v>NDP150412G</v>
      </c>
      <c r="C187" s="8">
        <f>IF($C$1="Per Trial (g)",(ROUNDUP(('2025_Pea_Totals'!$O$8*$P$8*('2025_Pea_Fill_Sheet'!$D189/$H187)*$M$4),0)),(ROUNDUP(('2025_Pea_Totals'!$O$8*$P$8*('2025_Pea_Fill_Sheet'!$D189/$H187)*$M$4),0))/$P$8)</f>
        <v>109</v>
      </c>
      <c r="D187" s="8">
        <f>IF($C$1="Per Trial (g)",(ROUNDUP(('2025_Pea_Totals'!$O$9*$P$9*('2025_Pea_Fill_Sheet'!$D189/$H187)*$M$4),0)),(ROUNDUP(('2025_Pea_Totals'!$O$9*$P$9*('2025_Pea_Fill_Sheet'!$D189/$H187)*$M$4),0))/$P$9)</f>
        <v>109</v>
      </c>
      <c r="E187" s="8">
        <f>IF($C$1="Per Trial (g)",(ROUNDUP(('2025_Pea_Totals'!$O$10*$P$10*('2025_Pea_Fill_Sheet'!$D189/$H$3)*$M$4),0)),(ROUNDUP(('2025_Pea_Totals'!$O$10*$P$10*('2025_Pea_Fill_Sheet'!$D189/$H$3)*$M$4),0))/$P$10)</f>
        <v>109</v>
      </c>
      <c r="F187" s="8">
        <f>IF($C$1="Per Trial (g)",(ROUNDUP(('2025_Pea_Totals'!$O$11*$P$11*('2025_Pea_Fill_Sheet'!$D189/$H187)*$M$4),0)),(ROUNDUP(('2025_Pea_Totals'!$O$11*$P$11*('2025_Pea_Fill_Sheet'!$D189/$H187)*$M$4),0))/$P$11)</f>
        <v>109</v>
      </c>
      <c r="G187" s="8">
        <f>IF($C$1="Per Trial (g)",(ROUNDUP(('2025_Pea_Totals'!$O$12*$P$12*('2025_Pea_Fill_Sheet'!$D189/$H187)*$M$4),0)),(ROUNDUP(('2025_Pea_Totals'!$O$12*$P$12*('2025_Pea_Fill_Sheet'!$D189/$H187)*$M$4),0))/$P$12)</f>
        <v>109</v>
      </c>
      <c r="H187" s="41">
        <v>100</v>
      </c>
      <c r="I187" s="30">
        <f t="shared" si="4"/>
        <v>545</v>
      </c>
      <c r="J187" s="30">
        <f>'2025_Pea_Fill_Sheet'!G189/'2025_Pea_Totals'!C187</f>
        <v>9.1743119266055047</v>
      </c>
    </row>
    <row r="188" spans="1:10" x14ac:dyDescent="0.2">
      <c r="A188" s="9">
        <v>186</v>
      </c>
      <c r="B188" s="8" t="str">
        <f>'2025_Pea_Fill_Sheet'!B190</f>
        <v>NDP150476G</v>
      </c>
      <c r="C188" s="8">
        <f>IF($C$1="Per Trial (g)",(ROUNDUP(('2025_Pea_Totals'!$O$8*$P$8*('2025_Pea_Fill_Sheet'!$D190/$H188)*$M$4),0)),(ROUNDUP(('2025_Pea_Totals'!$O$8*$P$8*('2025_Pea_Fill_Sheet'!$D190/$H188)*$M$4),0))/$P$8)</f>
        <v>144</v>
      </c>
      <c r="D188" s="8">
        <f>IF($C$1="Per Trial (g)",(ROUNDUP(('2025_Pea_Totals'!$O$9*$P$9*('2025_Pea_Fill_Sheet'!$D190/$H188)*$M$4),0)),(ROUNDUP(('2025_Pea_Totals'!$O$9*$P$9*('2025_Pea_Fill_Sheet'!$D190/$H188)*$M$4),0))/$P$9)</f>
        <v>144</v>
      </c>
      <c r="E188" s="8">
        <f>IF($C$1="Per Trial (g)",(ROUNDUP(('2025_Pea_Totals'!$O$10*$P$10*('2025_Pea_Fill_Sheet'!$D190/$H$3)*$M$4),0)),(ROUNDUP(('2025_Pea_Totals'!$O$10*$P$10*('2025_Pea_Fill_Sheet'!$D190/$H$3)*$M$4),0))/$P$10)</f>
        <v>136</v>
      </c>
      <c r="F188" s="8">
        <f>IF($C$1="Per Trial (g)",(ROUNDUP(('2025_Pea_Totals'!$O$11*$P$11*('2025_Pea_Fill_Sheet'!$D190/$H188)*$M$4),0)),(ROUNDUP(('2025_Pea_Totals'!$O$11*$P$11*('2025_Pea_Fill_Sheet'!$D190/$H188)*$M$4),0))/$P$11)</f>
        <v>144</v>
      </c>
      <c r="G188" s="8">
        <f>IF($C$1="Per Trial (g)",(ROUNDUP(('2025_Pea_Totals'!$O$12*$P$12*('2025_Pea_Fill_Sheet'!$D190/$H188)*$M$4),0)),(ROUNDUP(('2025_Pea_Totals'!$O$12*$P$12*('2025_Pea_Fill_Sheet'!$D190/$H188)*$M$4),0))/$P$12)</f>
        <v>144</v>
      </c>
      <c r="H188" s="41">
        <v>95</v>
      </c>
      <c r="I188" s="30">
        <f t="shared" si="4"/>
        <v>712</v>
      </c>
      <c r="J188" s="30">
        <f>'2025_Pea_Fill_Sheet'!G190/'2025_Pea_Totals'!C188</f>
        <v>6.9444444444444446</v>
      </c>
    </row>
    <row r="189" spans="1:10" x14ac:dyDescent="0.2">
      <c r="A189" s="9">
        <v>187</v>
      </c>
      <c r="B189" s="8" t="str">
        <f>'2025_Pea_Fill_Sheet'!B191</f>
        <v>NDP160034Y</v>
      </c>
      <c r="C189" s="8">
        <f>IF($C$1="Per Trial (g)",(ROUNDUP(('2025_Pea_Totals'!$O$8*$P$8*('2025_Pea_Fill_Sheet'!$D191/$H189)*$M$4),0)),(ROUNDUP(('2025_Pea_Totals'!$O$8*$P$8*('2025_Pea_Fill_Sheet'!$D191/$H189)*$M$4),0))/$P$8)</f>
        <v>136</v>
      </c>
      <c r="D189" s="8">
        <f>IF($C$1="Per Trial (g)",(ROUNDUP(('2025_Pea_Totals'!$O$9*$P$9*('2025_Pea_Fill_Sheet'!$D191/$H189)*$M$4),0)),(ROUNDUP(('2025_Pea_Totals'!$O$9*$P$9*('2025_Pea_Fill_Sheet'!$D191/$H189)*$M$4),0))/$P$9)</f>
        <v>136</v>
      </c>
      <c r="E189" s="8">
        <f>IF($C$1="Per Trial (g)",(ROUNDUP(('2025_Pea_Totals'!$O$10*$P$10*('2025_Pea_Fill_Sheet'!$D191/$H$3)*$M$4),0)),(ROUNDUP(('2025_Pea_Totals'!$O$10*$P$10*('2025_Pea_Fill_Sheet'!$D191/$H$3)*$M$4),0))/$P$10)</f>
        <v>136</v>
      </c>
      <c r="F189" s="8">
        <f>IF($C$1="Per Trial (g)",(ROUNDUP(('2025_Pea_Totals'!$O$11*$P$11*('2025_Pea_Fill_Sheet'!$D191/$H189)*$M$4),0)),(ROUNDUP(('2025_Pea_Totals'!$O$11*$P$11*('2025_Pea_Fill_Sheet'!$D191/$H189)*$M$4),0))/$P$11)</f>
        <v>136</v>
      </c>
      <c r="G189" s="8">
        <f>IF($C$1="Per Trial (g)",(ROUNDUP(('2025_Pea_Totals'!$O$12*$P$12*('2025_Pea_Fill_Sheet'!$D191/$H189)*$M$4),0)),(ROUNDUP(('2025_Pea_Totals'!$O$12*$P$12*('2025_Pea_Fill_Sheet'!$D191/$H189)*$M$4),0))/$P$12)</f>
        <v>136</v>
      </c>
      <c r="H189" s="41">
        <v>100</v>
      </c>
      <c r="I189" s="30">
        <f t="shared" si="4"/>
        <v>680</v>
      </c>
      <c r="J189" s="30">
        <f>'2025_Pea_Fill_Sheet'!G191/'2025_Pea_Totals'!C189</f>
        <v>7.3529411764705879</v>
      </c>
    </row>
    <row r="190" spans="1:10" x14ac:dyDescent="0.2">
      <c r="A190" s="9">
        <v>188</v>
      </c>
      <c r="B190" s="8" t="str">
        <f>'2025_Pea_Fill_Sheet'!B192</f>
        <v>NDP160129G</v>
      </c>
      <c r="C190" s="8">
        <f>IF($C$1="Per Trial (g)",(ROUNDUP(('2025_Pea_Totals'!$O$8*$P$8*('2025_Pea_Fill_Sheet'!$D192/$H190)*$M$4),0)),(ROUNDUP(('2025_Pea_Totals'!$O$8*$P$8*('2025_Pea_Fill_Sheet'!$D192/$H190)*$M$4),0))/$P$8)</f>
        <v>136</v>
      </c>
      <c r="D190" s="8">
        <f>IF($C$1="Per Trial (g)",(ROUNDUP(('2025_Pea_Totals'!$O$9*$P$9*('2025_Pea_Fill_Sheet'!$D192/$H190)*$M$4),0)),(ROUNDUP(('2025_Pea_Totals'!$O$9*$P$9*('2025_Pea_Fill_Sheet'!$D192/$H190)*$M$4),0))/$P$9)</f>
        <v>136</v>
      </c>
      <c r="E190" s="8">
        <f>IF($C$1="Per Trial (g)",(ROUNDUP(('2025_Pea_Totals'!$O$10*$P$10*('2025_Pea_Fill_Sheet'!$D192/$H$3)*$M$4),0)),(ROUNDUP(('2025_Pea_Totals'!$O$10*$P$10*('2025_Pea_Fill_Sheet'!$D192/$H$3)*$M$4),0))/$P$10)</f>
        <v>136</v>
      </c>
      <c r="F190" s="8">
        <f>IF($C$1="Per Trial (g)",(ROUNDUP(('2025_Pea_Totals'!$O$11*$P$11*('2025_Pea_Fill_Sheet'!$D192/$H190)*$M$4),0)),(ROUNDUP(('2025_Pea_Totals'!$O$11*$P$11*('2025_Pea_Fill_Sheet'!$D192/$H190)*$M$4),0))/$P$11)</f>
        <v>136</v>
      </c>
      <c r="G190" s="8">
        <f>IF($C$1="Per Trial (g)",(ROUNDUP(('2025_Pea_Totals'!$O$12*$P$12*('2025_Pea_Fill_Sheet'!$D192/$H190)*$M$4),0)),(ROUNDUP(('2025_Pea_Totals'!$O$12*$P$12*('2025_Pea_Fill_Sheet'!$D192/$H190)*$M$4),0))/$P$12)</f>
        <v>136</v>
      </c>
      <c r="H190" s="41">
        <v>100</v>
      </c>
      <c r="I190" s="30">
        <f t="shared" si="4"/>
        <v>680</v>
      </c>
      <c r="J190" s="30">
        <f>'2025_Pea_Fill_Sheet'!G192/'2025_Pea_Totals'!C190</f>
        <v>7.3529411764705879</v>
      </c>
    </row>
    <row r="191" spans="1:10" x14ac:dyDescent="0.2">
      <c r="A191" s="9">
        <v>189</v>
      </c>
      <c r="B191" s="8" t="str">
        <f>'2025_Pea_Fill_Sheet'!B193</f>
        <v>NDP160153Y</v>
      </c>
      <c r="C191" s="8">
        <f>IF($C$1="Per Trial (g)",(ROUNDUP(('2025_Pea_Totals'!$O$8*$P$8*('2025_Pea_Fill_Sheet'!$D193/$H191)*$M$4),0)),(ROUNDUP(('2025_Pea_Totals'!$O$8*$P$8*('2025_Pea_Fill_Sheet'!$D193/$H191)*$M$4),0))/$P$8)</f>
        <v>132</v>
      </c>
      <c r="D191" s="8">
        <f>IF($C$1="Per Trial (g)",(ROUNDUP(('2025_Pea_Totals'!$O$9*$P$9*('2025_Pea_Fill_Sheet'!$D193/$H191)*$M$4),0)),(ROUNDUP(('2025_Pea_Totals'!$O$9*$P$9*('2025_Pea_Fill_Sheet'!$D193/$H191)*$M$4),0))/$P$9)</f>
        <v>132</v>
      </c>
      <c r="E191" s="8">
        <f>IF($C$1="Per Trial (g)",(ROUNDUP(('2025_Pea_Totals'!$O$10*$P$10*('2025_Pea_Fill_Sheet'!$D193/$H$3)*$M$4),0)),(ROUNDUP(('2025_Pea_Totals'!$O$10*$P$10*('2025_Pea_Fill_Sheet'!$D193/$H$3)*$M$4),0))/$P$10)</f>
        <v>132</v>
      </c>
      <c r="F191" s="8">
        <f>IF($C$1="Per Trial (g)",(ROUNDUP(('2025_Pea_Totals'!$O$11*$P$11*('2025_Pea_Fill_Sheet'!$D193/$H191)*$M$4),0)),(ROUNDUP(('2025_Pea_Totals'!$O$11*$P$11*('2025_Pea_Fill_Sheet'!$D193/$H191)*$M$4),0))/$P$11)</f>
        <v>132</v>
      </c>
      <c r="G191" s="8">
        <f>IF($C$1="Per Trial (g)",(ROUNDUP(('2025_Pea_Totals'!$O$12*$P$12*('2025_Pea_Fill_Sheet'!$D193/$H191)*$M$4),0)),(ROUNDUP(('2025_Pea_Totals'!$O$12*$P$12*('2025_Pea_Fill_Sheet'!$D193/$H191)*$M$4),0))/$P$12)</f>
        <v>132</v>
      </c>
      <c r="H191" s="41">
        <v>100</v>
      </c>
      <c r="I191" s="30">
        <f t="shared" si="4"/>
        <v>660</v>
      </c>
      <c r="J191" s="30">
        <f>'2025_Pea_Fill_Sheet'!G193/'2025_Pea_Totals'!C191</f>
        <v>7.5757575757575761</v>
      </c>
    </row>
    <row r="192" spans="1:10" x14ac:dyDescent="0.2">
      <c r="A192" s="9">
        <v>190</v>
      </c>
      <c r="B192" s="8" t="str">
        <f>'2025_Pea_Fill_Sheet'!B194</f>
        <v>NDP160188Y</v>
      </c>
      <c r="C192" s="8">
        <f>IF($C$1="Per Trial (g)",(ROUNDUP(('2025_Pea_Totals'!$O$8*$P$8*('2025_Pea_Fill_Sheet'!$D194/$H192)*$M$4),0)),(ROUNDUP(('2025_Pea_Totals'!$O$8*$P$8*('2025_Pea_Fill_Sheet'!$D194/$H192)*$M$4),0))/$P$8)</f>
        <v>136</v>
      </c>
      <c r="D192" s="8">
        <f>IF($C$1="Per Trial (g)",(ROUNDUP(('2025_Pea_Totals'!$O$9*$P$9*('2025_Pea_Fill_Sheet'!$D194/$H192)*$M$4),0)),(ROUNDUP(('2025_Pea_Totals'!$O$9*$P$9*('2025_Pea_Fill_Sheet'!$D194/$H192)*$M$4),0))/$P$9)</f>
        <v>136</v>
      </c>
      <c r="E192" s="8">
        <f>IF($C$1="Per Trial (g)",(ROUNDUP(('2025_Pea_Totals'!$O$10*$P$10*('2025_Pea_Fill_Sheet'!$D194/$H$3)*$M$4),0)),(ROUNDUP(('2025_Pea_Totals'!$O$10*$P$10*('2025_Pea_Fill_Sheet'!$D194/$H$3)*$M$4),0))/$P$10)</f>
        <v>136</v>
      </c>
      <c r="F192" s="8">
        <f>IF($C$1="Per Trial (g)",(ROUNDUP(('2025_Pea_Totals'!$O$11*$P$11*('2025_Pea_Fill_Sheet'!$D194/$H192)*$M$4),0)),(ROUNDUP(('2025_Pea_Totals'!$O$11*$P$11*('2025_Pea_Fill_Sheet'!$D194/$H192)*$M$4),0))/$P$11)</f>
        <v>136</v>
      </c>
      <c r="G192" s="8">
        <f>IF($C$1="Per Trial (g)",(ROUNDUP(('2025_Pea_Totals'!$O$12*$P$12*('2025_Pea_Fill_Sheet'!$D194/$H192)*$M$4),0)),(ROUNDUP(('2025_Pea_Totals'!$O$12*$P$12*('2025_Pea_Fill_Sheet'!$D194/$H192)*$M$4),0))/$P$12)</f>
        <v>136</v>
      </c>
      <c r="H192" s="41">
        <v>100</v>
      </c>
      <c r="I192" s="30">
        <f t="shared" si="4"/>
        <v>680</v>
      </c>
      <c r="J192" s="30">
        <f>'2025_Pea_Fill_Sheet'!G194/'2025_Pea_Totals'!C192</f>
        <v>7.3529411764705879</v>
      </c>
    </row>
    <row r="193" spans="1:10" x14ac:dyDescent="0.2">
      <c r="A193" s="9">
        <v>191</v>
      </c>
      <c r="B193" s="8" t="str">
        <f>'2025_Pea_Fill_Sheet'!B195</f>
        <v>NDP170001G</v>
      </c>
      <c r="C193" s="8">
        <f>IF($C$1="Per Trial (g)",(ROUNDUP(('2025_Pea_Totals'!$O$8*$P$8*('2025_Pea_Fill_Sheet'!$D195/$H193)*$M$4),0)),(ROUNDUP(('2025_Pea_Totals'!$O$8*$P$8*('2025_Pea_Fill_Sheet'!$D195/$H193)*$M$4),0))/$P$8)</f>
        <v>102</v>
      </c>
      <c r="D193" s="8">
        <f>IF($C$1="Per Trial (g)",(ROUNDUP(('2025_Pea_Totals'!$O$9*$P$9*('2025_Pea_Fill_Sheet'!$D195/$H193)*$M$4),0)),(ROUNDUP(('2025_Pea_Totals'!$O$9*$P$9*('2025_Pea_Fill_Sheet'!$D195/$H193)*$M$4),0))/$P$9)</f>
        <v>102</v>
      </c>
      <c r="E193" s="8">
        <f>IF($C$1="Per Trial (g)",(ROUNDUP(('2025_Pea_Totals'!$O$10*$P$10*('2025_Pea_Fill_Sheet'!$D195/$H$3)*$M$4),0)),(ROUNDUP(('2025_Pea_Totals'!$O$10*$P$10*('2025_Pea_Fill_Sheet'!$D195/$H$3)*$M$4),0))/$P$10)</f>
        <v>102</v>
      </c>
      <c r="F193" s="8">
        <f>IF($C$1="Per Trial (g)",(ROUNDUP(('2025_Pea_Totals'!$O$11*$P$11*('2025_Pea_Fill_Sheet'!$D195/$H193)*$M$4),0)),(ROUNDUP(('2025_Pea_Totals'!$O$11*$P$11*('2025_Pea_Fill_Sheet'!$D195/$H193)*$M$4),0))/$P$11)</f>
        <v>102</v>
      </c>
      <c r="G193" s="8">
        <f>IF($C$1="Per Trial (g)",(ROUNDUP(('2025_Pea_Totals'!$O$12*$P$12*('2025_Pea_Fill_Sheet'!$D195/$H193)*$M$4),0)),(ROUNDUP(('2025_Pea_Totals'!$O$12*$P$12*('2025_Pea_Fill_Sheet'!$D195/$H193)*$M$4),0))/$P$12)</f>
        <v>102</v>
      </c>
      <c r="H193" s="41">
        <v>100</v>
      </c>
      <c r="I193" s="30">
        <f t="shared" si="4"/>
        <v>510</v>
      </c>
      <c r="J193" s="30">
        <f>'2025_Pea_Fill_Sheet'!G195/'2025_Pea_Totals'!C193</f>
        <v>9.8039215686274517</v>
      </c>
    </row>
    <row r="194" spans="1:10" x14ac:dyDescent="0.2">
      <c r="A194" s="9">
        <v>192</v>
      </c>
      <c r="B194" s="8" t="str">
        <f>'2025_Pea_Fill_Sheet'!B196</f>
        <v>NDP170004G</v>
      </c>
      <c r="C194" s="8">
        <f>IF($C$1="Per Trial (g)",(ROUNDUP(('2025_Pea_Totals'!$O$8*$P$8*('2025_Pea_Fill_Sheet'!$D196/$H194)*$M$4),0)),(ROUNDUP(('2025_Pea_Totals'!$O$8*$P$8*('2025_Pea_Fill_Sheet'!$D196/$H194)*$M$4),0))/$P$8)</f>
        <v>105</v>
      </c>
      <c r="D194" s="8">
        <f>IF($C$1="Per Trial (g)",(ROUNDUP(('2025_Pea_Totals'!$O$9*$P$9*('2025_Pea_Fill_Sheet'!$D196/$H194)*$M$4),0)),(ROUNDUP(('2025_Pea_Totals'!$O$9*$P$9*('2025_Pea_Fill_Sheet'!$D196/$H194)*$M$4),0))/$P$9)</f>
        <v>105</v>
      </c>
      <c r="E194" s="8">
        <f>IF($C$1="Per Trial (g)",(ROUNDUP(('2025_Pea_Totals'!$O$10*$P$10*('2025_Pea_Fill_Sheet'!$D196/$H$3)*$M$4),0)),(ROUNDUP(('2025_Pea_Totals'!$O$10*$P$10*('2025_Pea_Fill_Sheet'!$D196/$H$3)*$M$4),0))/$P$10)</f>
        <v>105</v>
      </c>
      <c r="F194" s="8">
        <f>IF($C$1="Per Trial (g)",(ROUNDUP(('2025_Pea_Totals'!$O$11*$P$11*('2025_Pea_Fill_Sheet'!$D196/$H194)*$M$4),0)),(ROUNDUP(('2025_Pea_Totals'!$O$11*$P$11*('2025_Pea_Fill_Sheet'!$D196/$H194)*$M$4),0))/$P$11)</f>
        <v>105</v>
      </c>
      <c r="G194" s="8">
        <f>IF($C$1="Per Trial (g)",(ROUNDUP(('2025_Pea_Totals'!$O$12*$P$12*('2025_Pea_Fill_Sheet'!$D196/$H194)*$M$4),0)),(ROUNDUP(('2025_Pea_Totals'!$O$12*$P$12*('2025_Pea_Fill_Sheet'!$D196/$H194)*$M$4),0))/$P$12)</f>
        <v>105</v>
      </c>
      <c r="H194" s="41">
        <v>100</v>
      </c>
      <c r="I194" s="30">
        <f t="shared" si="4"/>
        <v>525</v>
      </c>
      <c r="J194" s="30">
        <f>'2025_Pea_Fill_Sheet'!G196/'2025_Pea_Totals'!C194</f>
        <v>9.5238095238095237</v>
      </c>
    </row>
    <row r="195" spans="1:10" x14ac:dyDescent="0.2">
      <c r="A195" s="9">
        <v>193</v>
      </c>
      <c r="B195" s="8" t="str">
        <f>'2025_Pea_Fill_Sheet'!B197</f>
        <v>NDP170006G</v>
      </c>
      <c r="C195" s="8">
        <f>IF($C$1="Per Trial (g)",(ROUNDUP(('2025_Pea_Totals'!$O$8*$P$8*('2025_Pea_Fill_Sheet'!$D197/$H195)*$M$4),0)),(ROUNDUP(('2025_Pea_Totals'!$O$8*$P$8*('2025_Pea_Fill_Sheet'!$D197/$H195)*$M$4),0))/$P$8)</f>
        <v>115</v>
      </c>
      <c r="D195" s="8">
        <f>IF($C$1="Per Trial (g)",(ROUNDUP(('2025_Pea_Totals'!$O$9*$P$9*('2025_Pea_Fill_Sheet'!$D197/$H195)*$M$4),0)),(ROUNDUP(('2025_Pea_Totals'!$O$9*$P$9*('2025_Pea_Fill_Sheet'!$D197/$H195)*$M$4),0))/$P$9)</f>
        <v>115</v>
      </c>
      <c r="E195" s="8">
        <f>IF($C$1="Per Trial (g)",(ROUNDUP(('2025_Pea_Totals'!$O$10*$P$10*('2025_Pea_Fill_Sheet'!$D197/$H$3)*$M$4),0)),(ROUNDUP(('2025_Pea_Totals'!$O$10*$P$10*('2025_Pea_Fill_Sheet'!$D197/$H$3)*$M$4),0))/$P$10)</f>
        <v>115</v>
      </c>
      <c r="F195" s="8">
        <f>IF($C$1="Per Trial (g)",(ROUNDUP(('2025_Pea_Totals'!$O$11*$P$11*('2025_Pea_Fill_Sheet'!$D197/$H195)*$M$4),0)),(ROUNDUP(('2025_Pea_Totals'!$O$11*$P$11*('2025_Pea_Fill_Sheet'!$D197/$H195)*$M$4),0))/$P$11)</f>
        <v>115</v>
      </c>
      <c r="G195" s="8">
        <f>IF($C$1="Per Trial (g)",(ROUNDUP(('2025_Pea_Totals'!$O$12*$P$12*('2025_Pea_Fill_Sheet'!$D197/$H195)*$M$4),0)),(ROUNDUP(('2025_Pea_Totals'!$O$12*$P$12*('2025_Pea_Fill_Sheet'!$D197/$H195)*$M$4),0))/$P$12)</f>
        <v>115</v>
      </c>
      <c r="H195" s="41">
        <v>100</v>
      </c>
      <c r="I195" s="30">
        <f t="shared" si="4"/>
        <v>575</v>
      </c>
      <c r="J195" s="30">
        <f>'2025_Pea_Fill_Sheet'!G197/'2025_Pea_Totals'!C195</f>
        <v>8.695652173913043</v>
      </c>
    </row>
    <row r="196" spans="1:10" x14ac:dyDescent="0.2">
      <c r="A196" s="9">
        <v>194</v>
      </c>
      <c r="B196" s="8" t="str">
        <f>'2025_Pea_Fill_Sheet'!B198</f>
        <v>NDP170008G</v>
      </c>
      <c r="C196" s="8">
        <f>IF($C$1="Per Trial (g)",(ROUNDUP(('2025_Pea_Totals'!$O$8*$P$8*('2025_Pea_Fill_Sheet'!$D198/$H196)*$M$4),0)),(ROUNDUP(('2025_Pea_Totals'!$O$8*$P$8*('2025_Pea_Fill_Sheet'!$D198/$H196)*$M$4),0))/$P$8)</f>
        <v>125</v>
      </c>
      <c r="D196" s="8">
        <f>IF($C$1="Per Trial (g)",(ROUNDUP(('2025_Pea_Totals'!$O$9*$P$9*('2025_Pea_Fill_Sheet'!$D198/$H196)*$M$4),0)),(ROUNDUP(('2025_Pea_Totals'!$O$9*$P$9*('2025_Pea_Fill_Sheet'!$D198/$H196)*$M$4),0))/$P$9)</f>
        <v>125</v>
      </c>
      <c r="E196" s="8">
        <f>IF($C$1="Per Trial (g)",(ROUNDUP(('2025_Pea_Totals'!$O$10*$P$10*('2025_Pea_Fill_Sheet'!$D198/$H$3)*$M$4),0)),(ROUNDUP(('2025_Pea_Totals'!$O$10*$P$10*('2025_Pea_Fill_Sheet'!$D198/$H$3)*$M$4),0))/$P$10)</f>
        <v>115</v>
      </c>
      <c r="F196" s="8">
        <f>IF($C$1="Per Trial (g)",(ROUNDUP(('2025_Pea_Totals'!$O$11*$P$11*('2025_Pea_Fill_Sheet'!$D198/$H196)*$M$4),0)),(ROUNDUP(('2025_Pea_Totals'!$O$11*$P$11*('2025_Pea_Fill_Sheet'!$D198/$H196)*$M$4),0))/$P$11)</f>
        <v>125</v>
      </c>
      <c r="G196" s="8">
        <f>IF($C$1="Per Trial (g)",(ROUNDUP(('2025_Pea_Totals'!$O$12*$P$12*('2025_Pea_Fill_Sheet'!$D198/$H196)*$M$4),0)),(ROUNDUP(('2025_Pea_Totals'!$O$12*$P$12*('2025_Pea_Fill_Sheet'!$D198/$H196)*$M$4),0))/$P$12)</f>
        <v>125</v>
      </c>
      <c r="H196" s="41">
        <v>92</v>
      </c>
      <c r="I196" s="30">
        <f t="shared" si="4"/>
        <v>615</v>
      </c>
      <c r="J196" s="30">
        <f>'2025_Pea_Fill_Sheet'!G198/'2025_Pea_Totals'!C196</f>
        <v>8</v>
      </c>
    </row>
    <row r="197" spans="1:10" x14ac:dyDescent="0.2">
      <c r="A197" s="9">
        <v>195</v>
      </c>
      <c r="B197" s="8" t="str">
        <f>'2025_Pea_Fill_Sheet'!B199</f>
        <v>NDP170011G</v>
      </c>
      <c r="C197" s="8">
        <f>IF($C$1="Per Trial (g)",(ROUNDUP(('2025_Pea_Totals'!$O$8*$P$8*('2025_Pea_Fill_Sheet'!$D199/$H197)*$M$4),0)),(ROUNDUP(('2025_Pea_Totals'!$O$8*$P$8*('2025_Pea_Fill_Sheet'!$D199/$H197)*$M$4),0))/$P$8)</f>
        <v>116</v>
      </c>
      <c r="D197" s="8">
        <f>IF($C$1="Per Trial (g)",(ROUNDUP(('2025_Pea_Totals'!$O$9*$P$9*('2025_Pea_Fill_Sheet'!$D199/$H197)*$M$4),0)),(ROUNDUP(('2025_Pea_Totals'!$O$9*$P$9*('2025_Pea_Fill_Sheet'!$D199/$H197)*$M$4),0))/$P$9)</f>
        <v>116</v>
      </c>
      <c r="E197" s="8">
        <f>IF($C$1="Per Trial (g)",(ROUNDUP(('2025_Pea_Totals'!$O$10*$P$10*('2025_Pea_Fill_Sheet'!$D199/$H$3)*$M$4),0)),(ROUNDUP(('2025_Pea_Totals'!$O$10*$P$10*('2025_Pea_Fill_Sheet'!$D199/$H$3)*$M$4),0))/$P$10)</f>
        <v>116</v>
      </c>
      <c r="F197" s="8">
        <f>IF($C$1="Per Trial (g)",(ROUNDUP(('2025_Pea_Totals'!$O$11*$P$11*('2025_Pea_Fill_Sheet'!$D199/$H197)*$M$4),0)),(ROUNDUP(('2025_Pea_Totals'!$O$11*$P$11*('2025_Pea_Fill_Sheet'!$D199/$H197)*$M$4),0))/$P$11)</f>
        <v>116</v>
      </c>
      <c r="G197" s="8">
        <f>IF($C$1="Per Trial (g)",(ROUNDUP(('2025_Pea_Totals'!$O$12*$P$12*('2025_Pea_Fill_Sheet'!$D199/$H197)*$M$4),0)),(ROUNDUP(('2025_Pea_Totals'!$O$12*$P$12*('2025_Pea_Fill_Sheet'!$D199/$H197)*$M$4),0))/$P$12)</f>
        <v>116</v>
      </c>
      <c r="H197" s="41">
        <v>100</v>
      </c>
      <c r="I197" s="30">
        <f t="shared" si="4"/>
        <v>580</v>
      </c>
      <c r="J197" s="30">
        <f>'2025_Pea_Fill_Sheet'!G199/'2025_Pea_Totals'!C197</f>
        <v>8.6206896551724146</v>
      </c>
    </row>
    <row r="198" spans="1:10" x14ac:dyDescent="0.2">
      <c r="A198" s="9">
        <v>196</v>
      </c>
      <c r="B198" s="8" t="str">
        <f>'2025_Pea_Fill_Sheet'!B200</f>
        <v>NDP170012G</v>
      </c>
      <c r="C198" s="8">
        <f>IF($C$1="Per Trial (g)",(ROUNDUP(('2025_Pea_Totals'!$O$8*$P$8*('2025_Pea_Fill_Sheet'!$D200/$H198)*$M$4),0)),(ROUNDUP(('2025_Pea_Totals'!$O$8*$P$8*('2025_Pea_Fill_Sheet'!$D200/$H198)*$M$4),0))/$P$8)</f>
        <v>131</v>
      </c>
      <c r="D198" s="8">
        <f>IF($C$1="Per Trial (g)",(ROUNDUP(('2025_Pea_Totals'!$O$9*$P$9*('2025_Pea_Fill_Sheet'!$D200/$H198)*$M$4),0)),(ROUNDUP(('2025_Pea_Totals'!$O$9*$P$9*('2025_Pea_Fill_Sheet'!$D200/$H198)*$M$4),0))/$P$9)</f>
        <v>131</v>
      </c>
      <c r="E198" s="8">
        <f>IF($C$1="Per Trial (g)",(ROUNDUP(('2025_Pea_Totals'!$O$10*$P$10*('2025_Pea_Fill_Sheet'!$D200/$H$3)*$M$4),0)),(ROUNDUP(('2025_Pea_Totals'!$O$10*$P$10*('2025_Pea_Fill_Sheet'!$D200/$H$3)*$M$4),0))/$P$10)</f>
        <v>120</v>
      </c>
      <c r="F198" s="8">
        <f>IF($C$1="Per Trial (g)",(ROUNDUP(('2025_Pea_Totals'!$O$11*$P$11*('2025_Pea_Fill_Sheet'!$D200/$H198)*$M$4),0)),(ROUNDUP(('2025_Pea_Totals'!$O$11*$P$11*('2025_Pea_Fill_Sheet'!$D200/$H198)*$M$4),0))/$P$11)</f>
        <v>131</v>
      </c>
      <c r="G198" s="8">
        <f>IF($C$1="Per Trial (g)",(ROUNDUP(('2025_Pea_Totals'!$O$12*$P$12*('2025_Pea_Fill_Sheet'!$D200/$H198)*$M$4),0)),(ROUNDUP(('2025_Pea_Totals'!$O$12*$P$12*('2025_Pea_Fill_Sheet'!$D200/$H198)*$M$4),0))/$P$12)</f>
        <v>131</v>
      </c>
      <c r="H198" s="41">
        <v>92</v>
      </c>
      <c r="I198" s="30">
        <f t="shared" si="4"/>
        <v>644</v>
      </c>
      <c r="J198" s="30">
        <f>'2025_Pea_Fill_Sheet'!G200/'2025_Pea_Totals'!C198</f>
        <v>7.6335877862595423</v>
      </c>
    </row>
    <row r="199" spans="1:10" x14ac:dyDescent="0.2">
      <c r="A199" s="9">
        <v>197</v>
      </c>
      <c r="B199" s="8" t="str">
        <f>'2025_Pea_Fill_Sheet'!B201</f>
        <v>NDP170017G</v>
      </c>
      <c r="C199" s="8">
        <f>IF($C$1="Per Trial (g)",(ROUNDUP(('2025_Pea_Totals'!$O$8*$P$8*('2025_Pea_Fill_Sheet'!$D201/$H199)*$M$4),0)),(ROUNDUP(('2025_Pea_Totals'!$O$8*$P$8*('2025_Pea_Fill_Sheet'!$D201/$H199)*$M$4),0))/$P$8)</f>
        <v>110</v>
      </c>
      <c r="D199" s="8">
        <f>IF($C$1="Per Trial (g)",(ROUNDUP(('2025_Pea_Totals'!$O$9*$P$9*('2025_Pea_Fill_Sheet'!$D201/$H199)*$M$4),0)),(ROUNDUP(('2025_Pea_Totals'!$O$9*$P$9*('2025_Pea_Fill_Sheet'!$D201/$H199)*$M$4),0))/$P$9)</f>
        <v>110</v>
      </c>
      <c r="E199" s="8">
        <f>IF($C$1="Per Trial (g)",(ROUNDUP(('2025_Pea_Totals'!$O$10*$P$10*('2025_Pea_Fill_Sheet'!$D201/$H$3)*$M$4),0)),(ROUNDUP(('2025_Pea_Totals'!$O$10*$P$10*('2025_Pea_Fill_Sheet'!$D201/$H$3)*$M$4),0))/$P$10)</f>
        <v>105</v>
      </c>
      <c r="F199" s="8">
        <f>IF($C$1="Per Trial (g)",(ROUNDUP(('2025_Pea_Totals'!$O$11*$P$11*('2025_Pea_Fill_Sheet'!$D201/$H199)*$M$4),0)),(ROUNDUP(('2025_Pea_Totals'!$O$11*$P$11*('2025_Pea_Fill_Sheet'!$D201/$H199)*$M$4),0))/$P$11)</f>
        <v>110</v>
      </c>
      <c r="G199" s="8">
        <f>IF($C$1="Per Trial (g)",(ROUNDUP(('2025_Pea_Totals'!$O$12*$P$12*('2025_Pea_Fill_Sheet'!$D201/$H199)*$M$4),0)),(ROUNDUP(('2025_Pea_Totals'!$O$12*$P$12*('2025_Pea_Fill_Sheet'!$D201/$H199)*$M$4),0))/$P$12)</f>
        <v>110</v>
      </c>
      <c r="H199" s="41">
        <v>95</v>
      </c>
      <c r="I199" s="30">
        <f>SUM(G199,F199,E199,D199,C199)</f>
        <v>545</v>
      </c>
      <c r="J199" s="30">
        <f>'2025_Pea_Fill_Sheet'!G201/'2025_Pea_Totals'!C199</f>
        <v>9.0909090909090917</v>
      </c>
    </row>
    <row r="200" spans="1:10" x14ac:dyDescent="0.2">
      <c r="A200" s="9">
        <v>198</v>
      </c>
      <c r="B200" s="8" t="str">
        <f>'2025_Pea_Fill_Sheet'!B202</f>
        <v>NDP170022G</v>
      </c>
      <c r="C200" s="8">
        <f>IF($C$1="Per Trial (g)",(ROUNDUP(('2025_Pea_Totals'!$O$8*$P$8*('2025_Pea_Fill_Sheet'!$D202/$H200)*$M$4),0)),(ROUNDUP(('2025_Pea_Totals'!$O$8*$P$8*('2025_Pea_Fill_Sheet'!$D202/$H200)*$M$4),0))/$P$8)</f>
        <v>131</v>
      </c>
      <c r="D200" s="8">
        <f>IF($C$1="Per Trial (g)",(ROUNDUP(('2025_Pea_Totals'!$O$9*$P$9*('2025_Pea_Fill_Sheet'!$D202/$H200)*$M$4),0)),(ROUNDUP(('2025_Pea_Totals'!$O$9*$P$9*('2025_Pea_Fill_Sheet'!$D202/$H200)*$M$4),0))/$P$9)</f>
        <v>131</v>
      </c>
      <c r="E200" s="8">
        <f>IF($C$1="Per Trial (g)",(ROUNDUP(('2025_Pea_Totals'!$O$10*$P$10*('2025_Pea_Fill_Sheet'!$D202/$H$3)*$M$4),0)),(ROUNDUP(('2025_Pea_Totals'!$O$10*$P$10*('2025_Pea_Fill_Sheet'!$D202/$H$3)*$M$4),0))/$P$10)</f>
        <v>131</v>
      </c>
      <c r="F200" s="8">
        <f>IF($C$1="Per Trial (g)",(ROUNDUP(('2025_Pea_Totals'!$O$11*$P$11*('2025_Pea_Fill_Sheet'!$D202/$H200)*$M$4),0)),(ROUNDUP(('2025_Pea_Totals'!$O$11*$P$11*('2025_Pea_Fill_Sheet'!$D202/$H200)*$M$4),0))/$P$11)</f>
        <v>131</v>
      </c>
      <c r="G200" s="8">
        <f>IF($C$1="Per Trial (g)",(ROUNDUP(('2025_Pea_Totals'!$O$12*$P$12*('2025_Pea_Fill_Sheet'!$D202/$H200)*$M$4),0)),(ROUNDUP(('2025_Pea_Totals'!$O$12*$P$12*('2025_Pea_Fill_Sheet'!$D202/$H200)*$M$4),0))/$P$12)</f>
        <v>131</v>
      </c>
      <c r="H200" s="41">
        <v>100</v>
      </c>
      <c r="I200" s="30">
        <f t="shared" ref="I200:I241" si="5">SUM(G200,F200,E200,D200,C200)</f>
        <v>655</v>
      </c>
      <c r="J200" s="30">
        <f>'2025_Pea_Fill_Sheet'!G202/'2025_Pea_Totals'!C200</f>
        <v>7.6335877862595423</v>
      </c>
    </row>
    <row r="201" spans="1:10" x14ac:dyDescent="0.2">
      <c r="A201" s="9">
        <v>199</v>
      </c>
      <c r="B201" s="8" t="str">
        <f>'2025_Pea_Fill_Sheet'!B203</f>
        <v>NDP170027G</v>
      </c>
      <c r="C201" s="8">
        <f>IF($C$1="Per Trial (g)",(ROUNDUP(('2025_Pea_Totals'!$O$8*$P$8*('2025_Pea_Fill_Sheet'!$D203/$H201)*$M$4),0)),(ROUNDUP(('2025_Pea_Totals'!$O$8*$P$8*('2025_Pea_Fill_Sheet'!$D203/$H201)*$M$4),0))/$P$8)</f>
        <v>121</v>
      </c>
      <c r="D201" s="8">
        <f>IF($C$1="Per Trial (g)",(ROUNDUP(('2025_Pea_Totals'!$O$9*$P$9*('2025_Pea_Fill_Sheet'!$D203/$H201)*$M$4),0)),(ROUNDUP(('2025_Pea_Totals'!$O$9*$P$9*('2025_Pea_Fill_Sheet'!$D203/$H201)*$M$4),0))/$P$9)</f>
        <v>121</v>
      </c>
      <c r="E201" s="8">
        <f>IF($C$1="Per Trial (g)",(ROUNDUP(('2025_Pea_Totals'!$O$10*$P$10*('2025_Pea_Fill_Sheet'!$D203/$H$3)*$M$4),0)),(ROUNDUP(('2025_Pea_Totals'!$O$10*$P$10*('2025_Pea_Fill_Sheet'!$D203/$H$3)*$M$4),0))/$P$10)</f>
        <v>121</v>
      </c>
      <c r="F201" s="8">
        <f>IF($C$1="Per Trial (g)",(ROUNDUP(('2025_Pea_Totals'!$O$11*$P$11*('2025_Pea_Fill_Sheet'!$D203/$H201)*$M$4),0)),(ROUNDUP(('2025_Pea_Totals'!$O$11*$P$11*('2025_Pea_Fill_Sheet'!$D203/$H201)*$M$4),0))/$P$11)</f>
        <v>121</v>
      </c>
      <c r="G201" s="8">
        <f>IF($C$1="Per Trial (g)",(ROUNDUP(('2025_Pea_Totals'!$O$12*$P$12*('2025_Pea_Fill_Sheet'!$D203/$H201)*$M$4),0)),(ROUNDUP(('2025_Pea_Totals'!$O$12*$P$12*('2025_Pea_Fill_Sheet'!$D203/$H201)*$M$4),0))/$P$12)</f>
        <v>121</v>
      </c>
      <c r="H201" s="41">
        <v>100</v>
      </c>
      <c r="I201" s="30">
        <f t="shared" si="5"/>
        <v>605</v>
      </c>
      <c r="J201" s="30">
        <f>'2025_Pea_Fill_Sheet'!G203/'2025_Pea_Totals'!C201</f>
        <v>8.2644628099173545</v>
      </c>
    </row>
    <row r="202" spans="1:10" x14ac:dyDescent="0.2">
      <c r="A202" s="9">
        <v>200</v>
      </c>
      <c r="B202" s="8" t="str">
        <f>'2025_Pea_Fill_Sheet'!B204</f>
        <v>NDP170028G</v>
      </c>
      <c r="C202" s="8">
        <f>IF($C$1="Per Trial (g)",(ROUNDUP(('2025_Pea_Totals'!$O$8*$P$8*('2025_Pea_Fill_Sheet'!$D204/$H202)*$M$4),0)),(ROUNDUP(('2025_Pea_Totals'!$O$8*$P$8*('2025_Pea_Fill_Sheet'!$D204/$H202)*$M$4),0))/$P$8)</f>
        <v>108</v>
      </c>
      <c r="D202" s="8">
        <f>IF($C$1="Per Trial (g)",(ROUNDUP(('2025_Pea_Totals'!$O$9*$P$9*('2025_Pea_Fill_Sheet'!$D204/$H202)*$M$4),0)),(ROUNDUP(('2025_Pea_Totals'!$O$9*$P$9*('2025_Pea_Fill_Sheet'!$D204/$H202)*$M$4),0))/$P$9)</f>
        <v>108</v>
      </c>
      <c r="E202" s="8">
        <f>IF($C$1="Per Trial (g)",(ROUNDUP(('2025_Pea_Totals'!$O$10*$P$10*('2025_Pea_Fill_Sheet'!$D204/$H$3)*$M$4),0)),(ROUNDUP(('2025_Pea_Totals'!$O$10*$P$10*('2025_Pea_Fill_Sheet'!$D204/$H$3)*$M$4),0))/$P$10)</f>
        <v>108</v>
      </c>
      <c r="F202" s="8">
        <f>IF($C$1="Per Trial (g)",(ROUNDUP(('2025_Pea_Totals'!$O$11*$P$11*('2025_Pea_Fill_Sheet'!$D204/$H202)*$M$4),0)),(ROUNDUP(('2025_Pea_Totals'!$O$11*$P$11*('2025_Pea_Fill_Sheet'!$D204/$H202)*$M$4),0))/$P$11)</f>
        <v>108</v>
      </c>
      <c r="G202" s="8">
        <f>IF($C$1="Per Trial (g)",(ROUNDUP(('2025_Pea_Totals'!$O$12*$P$12*('2025_Pea_Fill_Sheet'!$D204/$H202)*$M$4),0)),(ROUNDUP(('2025_Pea_Totals'!$O$12*$P$12*('2025_Pea_Fill_Sheet'!$D204/$H202)*$M$4),0))/$P$12)</f>
        <v>108</v>
      </c>
      <c r="H202" s="41">
        <v>100</v>
      </c>
      <c r="I202" s="30">
        <f t="shared" si="5"/>
        <v>540</v>
      </c>
      <c r="J202" s="30">
        <f>'2025_Pea_Fill_Sheet'!G204/'2025_Pea_Totals'!C202</f>
        <v>9.2592592592592595</v>
      </c>
    </row>
    <row r="203" spans="1:10" x14ac:dyDescent="0.2">
      <c r="A203" s="9">
        <v>201</v>
      </c>
      <c r="B203" s="8" t="str">
        <f>'2025_Pea_Fill_Sheet'!B205</f>
        <v>NDP170031G</v>
      </c>
      <c r="C203" s="8">
        <f>IF($C$1="Per Trial (g)",(ROUNDUP(('2025_Pea_Totals'!$O$8*$P$8*('2025_Pea_Fill_Sheet'!$D205/$H203)*$M$4),0)),(ROUNDUP(('2025_Pea_Totals'!$O$8*$P$8*('2025_Pea_Fill_Sheet'!$D205/$H203)*$M$4),0))/$P$8)</f>
        <v>105</v>
      </c>
      <c r="D203" s="8">
        <f>IF($C$1="Per Trial (g)",(ROUNDUP(('2025_Pea_Totals'!$O$9*$P$9*('2025_Pea_Fill_Sheet'!$D205/$H203)*$M$4),0)),(ROUNDUP(('2025_Pea_Totals'!$O$9*$P$9*('2025_Pea_Fill_Sheet'!$D205/$H203)*$M$4),0))/$P$9)</f>
        <v>105</v>
      </c>
      <c r="E203" s="8">
        <f>IF($C$1="Per Trial (g)",(ROUNDUP(('2025_Pea_Totals'!$O$10*$P$10*('2025_Pea_Fill_Sheet'!$D205/$H$3)*$M$4),0)),(ROUNDUP(('2025_Pea_Totals'!$O$10*$P$10*('2025_Pea_Fill_Sheet'!$D205/$H$3)*$M$4),0))/$P$10)</f>
        <v>105</v>
      </c>
      <c r="F203" s="8">
        <f>IF($C$1="Per Trial (g)",(ROUNDUP(('2025_Pea_Totals'!$O$11*$P$11*('2025_Pea_Fill_Sheet'!$D205/$H203)*$M$4),0)),(ROUNDUP(('2025_Pea_Totals'!$O$11*$P$11*('2025_Pea_Fill_Sheet'!$D205/$H203)*$M$4),0))/$P$11)</f>
        <v>105</v>
      </c>
      <c r="G203" s="8">
        <f>IF($C$1="Per Trial (g)",(ROUNDUP(('2025_Pea_Totals'!$O$12*$P$12*('2025_Pea_Fill_Sheet'!$D205/$H203)*$M$4),0)),(ROUNDUP(('2025_Pea_Totals'!$O$12*$P$12*('2025_Pea_Fill_Sheet'!$D205/$H203)*$M$4),0))/$P$12)</f>
        <v>105</v>
      </c>
      <c r="H203" s="41">
        <v>100</v>
      </c>
      <c r="I203" s="30">
        <f t="shared" si="5"/>
        <v>525</v>
      </c>
      <c r="J203" s="30">
        <f>'2025_Pea_Fill_Sheet'!G205/'2025_Pea_Totals'!C203</f>
        <v>9.5238095238095237</v>
      </c>
    </row>
    <row r="204" spans="1:10" x14ac:dyDescent="0.2">
      <c r="A204" s="9">
        <v>202</v>
      </c>
      <c r="B204" s="8" t="str">
        <f>'2025_Pea_Fill_Sheet'!B206</f>
        <v>NDP170037G</v>
      </c>
      <c r="C204" s="8">
        <f>IF($C$1="Per Trial (g)",(ROUNDUP(('2025_Pea_Totals'!$O$8*$P$8*('2025_Pea_Fill_Sheet'!$D206/$H204)*$M$4),0)),(ROUNDUP(('2025_Pea_Totals'!$O$8*$P$8*('2025_Pea_Fill_Sheet'!$D206/$H204)*$M$4),0))/$P$8)</f>
        <v>118</v>
      </c>
      <c r="D204" s="8">
        <f>IF($C$1="Per Trial (g)",(ROUNDUP(('2025_Pea_Totals'!$O$9*$P$9*('2025_Pea_Fill_Sheet'!$D206/$H204)*$M$4),0)),(ROUNDUP(('2025_Pea_Totals'!$O$9*$P$9*('2025_Pea_Fill_Sheet'!$D206/$H204)*$M$4),0))/$P$9)</f>
        <v>118</v>
      </c>
      <c r="E204" s="8">
        <f>IF($C$1="Per Trial (g)",(ROUNDUP(('2025_Pea_Totals'!$O$10*$P$10*('2025_Pea_Fill_Sheet'!$D206/$H$3)*$M$4),0)),(ROUNDUP(('2025_Pea_Totals'!$O$10*$P$10*('2025_Pea_Fill_Sheet'!$D206/$H$3)*$M$4),0))/$P$10)</f>
        <v>118</v>
      </c>
      <c r="F204" s="8">
        <f>IF($C$1="Per Trial (g)",(ROUNDUP(('2025_Pea_Totals'!$O$11*$P$11*('2025_Pea_Fill_Sheet'!$D206/$H204)*$M$4),0)),(ROUNDUP(('2025_Pea_Totals'!$O$11*$P$11*('2025_Pea_Fill_Sheet'!$D206/$H204)*$M$4),0))/$P$11)</f>
        <v>118</v>
      </c>
      <c r="G204" s="8">
        <f>IF($C$1="Per Trial (g)",(ROUNDUP(('2025_Pea_Totals'!$O$12*$P$12*('2025_Pea_Fill_Sheet'!$D206/$H204)*$M$4),0)),(ROUNDUP(('2025_Pea_Totals'!$O$12*$P$12*('2025_Pea_Fill_Sheet'!$D206/$H204)*$M$4),0))/$P$12)</f>
        <v>118</v>
      </c>
      <c r="H204" s="41">
        <v>100</v>
      </c>
      <c r="I204" s="30">
        <f t="shared" si="5"/>
        <v>590</v>
      </c>
      <c r="J204" s="30">
        <f>'2025_Pea_Fill_Sheet'!G206/'2025_Pea_Totals'!C204</f>
        <v>8.4745762711864412</v>
      </c>
    </row>
    <row r="205" spans="1:10" x14ac:dyDescent="0.2">
      <c r="A205" s="9">
        <v>203</v>
      </c>
      <c r="B205" s="8" t="str">
        <f>'2025_Pea_Fill_Sheet'!B207</f>
        <v>NDP170039G</v>
      </c>
      <c r="C205" s="8">
        <f>IF($C$1="Per Trial (g)",(ROUNDUP(('2025_Pea_Totals'!$O$8*$P$8*('2025_Pea_Fill_Sheet'!$D207/$H205)*$M$4),0)),(ROUNDUP(('2025_Pea_Totals'!$O$8*$P$8*('2025_Pea_Fill_Sheet'!$D207/$H205)*$M$4),0))/$P$8)</f>
        <v>126</v>
      </c>
      <c r="D205" s="8">
        <f>IF($C$1="Per Trial (g)",(ROUNDUP(('2025_Pea_Totals'!$O$9*$P$9*('2025_Pea_Fill_Sheet'!$D207/$H205)*$M$4),0)),(ROUNDUP(('2025_Pea_Totals'!$O$9*$P$9*('2025_Pea_Fill_Sheet'!$D207/$H205)*$M$4),0))/$P$9)</f>
        <v>126</v>
      </c>
      <c r="E205" s="8">
        <f>IF($C$1="Per Trial (g)",(ROUNDUP(('2025_Pea_Totals'!$O$10*$P$10*('2025_Pea_Fill_Sheet'!$D207/$H$3)*$M$4),0)),(ROUNDUP(('2025_Pea_Totals'!$O$10*$P$10*('2025_Pea_Fill_Sheet'!$D207/$H$3)*$M$4),0))/$P$10)</f>
        <v>105</v>
      </c>
      <c r="F205" s="8">
        <f>IF($C$1="Per Trial (g)",(ROUNDUP(('2025_Pea_Totals'!$O$11*$P$11*('2025_Pea_Fill_Sheet'!$D207/$H205)*$M$4),0)),(ROUNDUP(('2025_Pea_Totals'!$O$11*$P$11*('2025_Pea_Fill_Sheet'!$D207/$H205)*$M$4),0))/$P$11)</f>
        <v>126</v>
      </c>
      <c r="G205" s="8">
        <f>IF($C$1="Per Trial (g)",(ROUNDUP(('2025_Pea_Totals'!$O$12*$P$12*('2025_Pea_Fill_Sheet'!$D207/$H205)*$M$4),0)),(ROUNDUP(('2025_Pea_Totals'!$O$12*$P$12*('2025_Pea_Fill_Sheet'!$D207/$H205)*$M$4),0))/$P$12)</f>
        <v>126</v>
      </c>
      <c r="H205" s="41">
        <v>83</v>
      </c>
      <c r="I205" s="30">
        <f t="shared" si="5"/>
        <v>609</v>
      </c>
      <c r="J205" s="30">
        <f>'2025_Pea_Fill_Sheet'!G207/'2025_Pea_Totals'!C205</f>
        <v>7.9365079365079367</v>
      </c>
    </row>
    <row r="206" spans="1:10" x14ac:dyDescent="0.2">
      <c r="A206" s="9">
        <v>204</v>
      </c>
      <c r="B206" s="8" t="str">
        <f>'2025_Pea_Fill_Sheet'!B208</f>
        <v>NDP170043G</v>
      </c>
      <c r="C206" s="8">
        <f>IF($C$1="Per Trial (g)",(ROUNDUP(('2025_Pea_Totals'!$O$8*$P$8*('2025_Pea_Fill_Sheet'!$D208/$H206)*$M$4),0)),(ROUNDUP(('2025_Pea_Totals'!$O$8*$P$8*('2025_Pea_Fill_Sheet'!$D208/$H206)*$M$4),0))/$P$8)</f>
        <v>98</v>
      </c>
      <c r="D206" s="8">
        <f>IF($C$1="Per Trial (g)",(ROUNDUP(('2025_Pea_Totals'!$O$9*$P$9*('2025_Pea_Fill_Sheet'!$D208/$H206)*$M$4),0)),(ROUNDUP(('2025_Pea_Totals'!$O$9*$P$9*('2025_Pea_Fill_Sheet'!$D208/$H206)*$M$4),0))/$P$9)</f>
        <v>98</v>
      </c>
      <c r="E206" s="8">
        <f>IF($C$1="Per Trial (g)",(ROUNDUP(('2025_Pea_Totals'!$O$10*$P$10*('2025_Pea_Fill_Sheet'!$D208/$H$3)*$M$4),0)),(ROUNDUP(('2025_Pea_Totals'!$O$10*$P$10*('2025_Pea_Fill_Sheet'!$D208/$H$3)*$M$4),0))/$P$10)</f>
        <v>98</v>
      </c>
      <c r="F206" s="8">
        <f>IF($C$1="Per Trial (g)",(ROUNDUP(('2025_Pea_Totals'!$O$11*$P$11*('2025_Pea_Fill_Sheet'!$D208/$H206)*$M$4),0)),(ROUNDUP(('2025_Pea_Totals'!$O$11*$P$11*('2025_Pea_Fill_Sheet'!$D208/$H206)*$M$4),0))/$P$11)</f>
        <v>98</v>
      </c>
      <c r="G206" s="8">
        <f>IF($C$1="Per Trial (g)",(ROUNDUP(('2025_Pea_Totals'!$O$12*$P$12*('2025_Pea_Fill_Sheet'!$D208/$H206)*$M$4),0)),(ROUNDUP(('2025_Pea_Totals'!$O$12*$P$12*('2025_Pea_Fill_Sheet'!$D208/$H206)*$M$4),0))/$P$12)</f>
        <v>98</v>
      </c>
      <c r="H206" s="41">
        <v>100</v>
      </c>
      <c r="I206" s="30">
        <f t="shared" si="5"/>
        <v>490</v>
      </c>
      <c r="J206" s="30">
        <f>'2025_Pea_Fill_Sheet'!G208/'2025_Pea_Totals'!C206</f>
        <v>10.204081632653061</v>
      </c>
    </row>
    <row r="207" spans="1:10" x14ac:dyDescent="0.2">
      <c r="A207" s="9">
        <v>205</v>
      </c>
      <c r="B207" s="8" t="str">
        <f>'2025_Pea_Fill_Sheet'!B209</f>
        <v>NDP170052G</v>
      </c>
      <c r="C207" s="8">
        <f>IF($C$1="Per Trial (g)",(ROUNDUP(('2025_Pea_Totals'!$O$8*$P$8*('2025_Pea_Fill_Sheet'!$D209/$H207)*$M$4),0)),(ROUNDUP(('2025_Pea_Totals'!$O$8*$P$8*('2025_Pea_Fill_Sheet'!$D209/$H207)*$M$4),0))/$P$8)</f>
        <v>128</v>
      </c>
      <c r="D207" s="8">
        <f>IF($C$1="Per Trial (g)",(ROUNDUP(('2025_Pea_Totals'!$O$9*$P$9*('2025_Pea_Fill_Sheet'!$D209/$H207)*$M$4),0)),(ROUNDUP(('2025_Pea_Totals'!$O$9*$P$9*('2025_Pea_Fill_Sheet'!$D209/$H207)*$M$4),0))/$P$9)</f>
        <v>128</v>
      </c>
      <c r="E207" s="8">
        <f>IF($C$1="Per Trial (g)",(ROUNDUP(('2025_Pea_Totals'!$O$10*$P$10*('2025_Pea_Fill_Sheet'!$D209/$H$3)*$M$4),0)),(ROUNDUP(('2025_Pea_Totals'!$O$10*$P$10*('2025_Pea_Fill_Sheet'!$D209/$H$3)*$M$4),0))/$P$10)</f>
        <v>128</v>
      </c>
      <c r="F207" s="8">
        <f>IF($C$1="Per Trial (g)",(ROUNDUP(('2025_Pea_Totals'!$O$11*$P$11*('2025_Pea_Fill_Sheet'!$D209/$H207)*$M$4),0)),(ROUNDUP(('2025_Pea_Totals'!$O$11*$P$11*('2025_Pea_Fill_Sheet'!$D209/$H207)*$M$4),0))/$P$11)</f>
        <v>128</v>
      </c>
      <c r="G207" s="8">
        <f>IF($C$1="Per Trial (g)",(ROUNDUP(('2025_Pea_Totals'!$O$12*$P$12*('2025_Pea_Fill_Sheet'!$D209/$H207)*$M$4),0)),(ROUNDUP(('2025_Pea_Totals'!$O$12*$P$12*('2025_Pea_Fill_Sheet'!$D209/$H207)*$M$4),0))/$P$12)</f>
        <v>128</v>
      </c>
      <c r="H207" s="41">
        <v>100</v>
      </c>
      <c r="I207" s="30">
        <f t="shared" si="5"/>
        <v>640</v>
      </c>
      <c r="J207" s="30">
        <f>'2025_Pea_Fill_Sheet'!G209/'2025_Pea_Totals'!C207</f>
        <v>7.8125</v>
      </c>
    </row>
    <row r="208" spans="1:10" x14ac:dyDescent="0.2">
      <c r="A208" s="9">
        <v>206</v>
      </c>
      <c r="B208" s="8" t="str">
        <f>'2025_Pea_Fill_Sheet'!B210</f>
        <v>NDP170054Y</v>
      </c>
      <c r="C208" s="8">
        <f>IF($C$1="Per Trial (g)",(ROUNDUP(('2025_Pea_Totals'!$O$8*$P$8*('2025_Pea_Fill_Sheet'!$D210/$H208)*$M$4),0)),(ROUNDUP(('2025_Pea_Totals'!$O$8*$P$8*('2025_Pea_Fill_Sheet'!$D210/$H208)*$M$4),0))/$P$8)</f>
        <v>139</v>
      </c>
      <c r="D208" s="8">
        <f>IF($C$1="Per Trial (g)",(ROUNDUP(('2025_Pea_Totals'!$O$9*$P$9*('2025_Pea_Fill_Sheet'!$D210/$H208)*$M$4),0)),(ROUNDUP(('2025_Pea_Totals'!$O$9*$P$9*('2025_Pea_Fill_Sheet'!$D210/$H208)*$M$4),0))/$P$9)</f>
        <v>139</v>
      </c>
      <c r="E208" s="8">
        <f>IF($C$1="Per Trial (g)",(ROUNDUP(('2025_Pea_Totals'!$O$10*$P$10*('2025_Pea_Fill_Sheet'!$D210/$H$3)*$M$4),0)),(ROUNDUP(('2025_Pea_Totals'!$O$10*$P$10*('2025_Pea_Fill_Sheet'!$D210/$H$3)*$M$4),0))/$P$10)</f>
        <v>128</v>
      </c>
      <c r="F208" s="8">
        <f>IF($C$1="Per Trial (g)",(ROUNDUP(('2025_Pea_Totals'!$O$11*$P$11*('2025_Pea_Fill_Sheet'!$D210/$H208)*$M$4),0)),(ROUNDUP(('2025_Pea_Totals'!$O$11*$P$11*('2025_Pea_Fill_Sheet'!$D210/$H208)*$M$4),0))/$P$11)</f>
        <v>139</v>
      </c>
      <c r="G208" s="8">
        <f>IF($C$1="Per Trial (g)",(ROUNDUP(('2025_Pea_Totals'!$O$12*$P$12*('2025_Pea_Fill_Sheet'!$D210/$H208)*$M$4),0)),(ROUNDUP(('2025_Pea_Totals'!$O$12*$P$12*('2025_Pea_Fill_Sheet'!$D210/$H208)*$M$4),0))/$P$12)</f>
        <v>139</v>
      </c>
      <c r="H208" s="41">
        <v>92</v>
      </c>
      <c r="I208" s="30">
        <f t="shared" si="5"/>
        <v>684</v>
      </c>
      <c r="J208" s="30">
        <f>'2025_Pea_Fill_Sheet'!G210/'2025_Pea_Totals'!C208</f>
        <v>7.1942446043165464</v>
      </c>
    </row>
    <row r="209" spans="1:10" x14ac:dyDescent="0.2">
      <c r="A209" s="9">
        <v>207</v>
      </c>
      <c r="B209" s="8" t="str">
        <f>'2025_Pea_Fill_Sheet'!B211</f>
        <v>NDP170056G</v>
      </c>
      <c r="C209" s="8">
        <f>IF($C$1="Per Trial (g)",(ROUNDUP(('2025_Pea_Totals'!$O$8*$P$8*('2025_Pea_Fill_Sheet'!$D211/$H209)*$M$4),0)),(ROUNDUP(('2025_Pea_Totals'!$O$8*$P$8*('2025_Pea_Fill_Sheet'!$D211/$H209)*$M$4),0))/$P$8)</f>
        <v>118</v>
      </c>
      <c r="D209" s="8">
        <f>IF($C$1="Per Trial (g)",(ROUNDUP(('2025_Pea_Totals'!$O$9*$P$9*('2025_Pea_Fill_Sheet'!$D211/$H209)*$M$4),0)),(ROUNDUP(('2025_Pea_Totals'!$O$9*$P$9*('2025_Pea_Fill_Sheet'!$D211/$H209)*$M$4),0))/$P$9)</f>
        <v>118</v>
      </c>
      <c r="E209" s="8">
        <f>IF($C$1="Per Trial (g)",(ROUNDUP(('2025_Pea_Totals'!$O$10*$P$10*('2025_Pea_Fill_Sheet'!$D211/$H$3)*$M$4),0)),(ROUNDUP(('2025_Pea_Totals'!$O$10*$P$10*('2025_Pea_Fill_Sheet'!$D211/$H$3)*$M$4),0))/$P$10)</f>
        <v>112</v>
      </c>
      <c r="F209" s="8">
        <f>IF($C$1="Per Trial (g)",(ROUNDUP(('2025_Pea_Totals'!$O$11*$P$11*('2025_Pea_Fill_Sheet'!$D211/$H209)*$M$4),0)),(ROUNDUP(('2025_Pea_Totals'!$O$11*$P$11*('2025_Pea_Fill_Sheet'!$D211/$H209)*$M$4),0))/$P$11)</f>
        <v>118</v>
      </c>
      <c r="G209" s="8">
        <f>IF($C$1="Per Trial (g)",(ROUNDUP(('2025_Pea_Totals'!$O$12*$P$12*('2025_Pea_Fill_Sheet'!$D211/$H209)*$M$4),0)),(ROUNDUP(('2025_Pea_Totals'!$O$12*$P$12*('2025_Pea_Fill_Sheet'!$D211/$H209)*$M$4),0))/$P$12)</f>
        <v>118</v>
      </c>
      <c r="H209" s="41">
        <v>95</v>
      </c>
      <c r="I209" s="30">
        <f t="shared" si="5"/>
        <v>584</v>
      </c>
      <c r="J209" s="30">
        <f>'2025_Pea_Fill_Sheet'!G211/'2025_Pea_Totals'!C209</f>
        <v>8.4745762711864412</v>
      </c>
    </row>
    <row r="210" spans="1:10" x14ac:dyDescent="0.2">
      <c r="A210" s="9">
        <v>208</v>
      </c>
      <c r="B210" s="8" t="str">
        <f>'2025_Pea_Fill_Sheet'!B212</f>
        <v>NDP170057G</v>
      </c>
      <c r="C210" s="8">
        <f>IF($C$1="Per Trial (g)",(ROUNDUP(('2025_Pea_Totals'!$O$8*$P$8*('2025_Pea_Fill_Sheet'!$D212/$H210)*$M$4),0)),(ROUNDUP(('2025_Pea_Totals'!$O$8*$P$8*('2025_Pea_Fill_Sheet'!$D212/$H210)*$M$4),0))/$P$8)</f>
        <v>99</v>
      </c>
      <c r="D210" s="8">
        <f>IF($C$1="Per Trial (g)",(ROUNDUP(('2025_Pea_Totals'!$O$9*$P$9*('2025_Pea_Fill_Sheet'!$D212/$H210)*$M$4),0)),(ROUNDUP(('2025_Pea_Totals'!$O$9*$P$9*('2025_Pea_Fill_Sheet'!$D212/$H210)*$M$4),0))/$P$9)</f>
        <v>99</v>
      </c>
      <c r="E210" s="8">
        <f>IF($C$1="Per Trial (g)",(ROUNDUP(('2025_Pea_Totals'!$O$10*$P$10*('2025_Pea_Fill_Sheet'!$D212/$H$3)*$M$4),0)),(ROUNDUP(('2025_Pea_Totals'!$O$10*$P$10*('2025_Pea_Fill_Sheet'!$D212/$H$3)*$M$4),0))/$P$10)</f>
        <v>94</v>
      </c>
      <c r="F210" s="8">
        <f>IF($C$1="Per Trial (g)",(ROUNDUP(('2025_Pea_Totals'!$O$11*$P$11*('2025_Pea_Fill_Sheet'!$D212/$H210)*$M$4),0)),(ROUNDUP(('2025_Pea_Totals'!$O$11*$P$11*('2025_Pea_Fill_Sheet'!$D212/$H210)*$M$4),0))/$P$11)</f>
        <v>99</v>
      </c>
      <c r="G210" s="8">
        <f>IF($C$1="Per Trial (g)",(ROUNDUP(('2025_Pea_Totals'!$O$12*$P$12*('2025_Pea_Fill_Sheet'!$D212/$H210)*$M$4),0)),(ROUNDUP(('2025_Pea_Totals'!$O$12*$P$12*('2025_Pea_Fill_Sheet'!$D212/$H210)*$M$4),0))/$P$12)</f>
        <v>99</v>
      </c>
      <c r="H210" s="41">
        <v>95</v>
      </c>
      <c r="I210" s="30">
        <f t="shared" si="5"/>
        <v>490</v>
      </c>
      <c r="J210" s="30">
        <f>'2025_Pea_Fill_Sheet'!G212/'2025_Pea_Totals'!C210</f>
        <v>10.1010101010101</v>
      </c>
    </row>
    <row r="211" spans="1:10" x14ac:dyDescent="0.2">
      <c r="A211" s="9">
        <v>209</v>
      </c>
      <c r="B211" s="8" t="str">
        <f>'2025_Pea_Fill_Sheet'!B213</f>
        <v>NDP170084G</v>
      </c>
      <c r="C211" s="8">
        <f>IF($C$1="Per Trial (g)",(ROUNDUP(('2025_Pea_Totals'!$O$8*$P$8*('2025_Pea_Fill_Sheet'!$D213/$H211)*$M$4),0)),(ROUNDUP(('2025_Pea_Totals'!$O$8*$P$8*('2025_Pea_Fill_Sheet'!$D213/$H211)*$M$4),0))/$P$8)</f>
        <v>111</v>
      </c>
      <c r="D211" s="8">
        <f>IF($C$1="Per Trial (g)",(ROUNDUP(('2025_Pea_Totals'!$O$9*$P$9*('2025_Pea_Fill_Sheet'!$D213/$H211)*$M$4),0)),(ROUNDUP(('2025_Pea_Totals'!$O$9*$P$9*('2025_Pea_Fill_Sheet'!$D213/$H211)*$M$4),0))/$P$9)</f>
        <v>111</v>
      </c>
      <c r="E211" s="8">
        <f>IF($C$1="Per Trial (g)",(ROUNDUP(('2025_Pea_Totals'!$O$10*$P$10*('2025_Pea_Fill_Sheet'!$D213/$H$3)*$M$4),0)),(ROUNDUP(('2025_Pea_Totals'!$O$10*$P$10*('2025_Pea_Fill_Sheet'!$D213/$H$3)*$M$4),0))/$P$10)</f>
        <v>102</v>
      </c>
      <c r="F211" s="8">
        <f>IF($C$1="Per Trial (g)",(ROUNDUP(('2025_Pea_Totals'!$O$11*$P$11*('2025_Pea_Fill_Sheet'!$D213/$H211)*$M$4),0)),(ROUNDUP(('2025_Pea_Totals'!$O$11*$P$11*('2025_Pea_Fill_Sheet'!$D213/$H211)*$M$4),0))/$P$11)</f>
        <v>111</v>
      </c>
      <c r="G211" s="8">
        <f>IF($C$1="Per Trial (g)",(ROUNDUP(('2025_Pea_Totals'!$O$12*$P$12*('2025_Pea_Fill_Sheet'!$D213/$H211)*$M$4),0)),(ROUNDUP(('2025_Pea_Totals'!$O$12*$P$12*('2025_Pea_Fill_Sheet'!$D213/$H211)*$M$4),0))/$P$12)</f>
        <v>111</v>
      </c>
      <c r="H211" s="41">
        <v>92</v>
      </c>
      <c r="I211" s="30">
        <f t="shared" si="5"/>
        <v>546</v>
      </c>
      <c r="J211" s="30">
        <f>'2025_Pea_Fill_Sheet'!G213/'2025_Pea_Totals'!C211</f>
        <v>9.0090090090090094</v>
      </c>
    </row>
    <row r="212" spans="1:10" x14ac:dyDescent="0.2">
      <c r="A212" s="9">
        <v>210</v>
      </c>
      <c r="B212" s="8" t="str">
        <f>'2025_Pea_Fill_Sheet'!B214</f>
        <v>NDP170089G</v>
      </c>
      <c r="C212" s="8">
        <f>IF($C$1="Per Trial (g)",(ROUNDUP(('2025_Pea_Totals'!$O$8*$P$8*('2025_Pea_Fill_Sheet'!$D214/$H212)*$M$4),0)),(ROUNDUP(('2025_Pea_Totals'!$O$8*$P$8*('2025_Pea_Fill_Sheet'!$D214/$H212)*$M$4),0))/$P$8)</f>
        <v>111</v>
      </c>
      <c r="D212" s="8">
        <f>IF($C$1="Per Trial (g)",(ROUNDUP(('2025_Pea_Totals'!$O$9*$P$9*('2025_Pea_Fill_Sheet'!$D214/$H212)*$M$4),0)),(ROUNDUP(('2025_Pea_Totals'!$O$9*$P$9*('2025_Pea_Fill_Sheet'!$D214/$H212)*$M$4),0))/$P$9)</f>
        <v>111</v>
      </c>
      <c r="E212" s="8">
        <f>IF($C$1="Per Trial (g)",(ROUNDUP(('2025_Pea_Totals'!$O$10*$P$10*('2025_Pea_Fill_Sheet'!$D214/$H$3)*$M$4),0)),(ROUNDUP(('2025_Pea_Totals'!$O$10*$P$10*('2025_Pea_Fill_Sheet'!$D214/$H$3)*$M$4),0))/$P$10)</f>
        <v>106</v>
      </c>
      <c r="F212" s="8">
        <f>IF($C$1="Per Trial (g)",(ROUNDUP(('2025_Pea_Totals'!$O$11*$P$11*('2025_Pea_Fill_Sheet'!$D214/$H212)*$M$4),0)),(ROUNDUP(('2025_Pea_Totals'!$O$11*$P$11*('2025_Pea_Fill_Sheet'!$D214/$H212)*$M$4),0))/$P$11)</f>
        <v>111</v>
      </c>
      <c r="G212" s="8">
        <f>IF($C$1="Per Trial (g)",(ROUNDUP(('2025_Pea_Totals'!$O$12*$P$12*('2025_Pea_Fill_Sheet'!$D214/$H212)*$M$4),0)),(ROUNDUP(('2025_Pea_Totals'!$O$12*$P$12*('2025_Pea_Fill_Sheet'!$D214/$H212)*$M$4),0))/$P$12)</f>
        <v>111</v>
      </c>
      <c r="H212" s="41">
        <v>95</v>
      </c>
      <c r="I212" s="30">
        <f t="shared" si="5"/>
        <v>550</v>
      </c>
      <c r="J212" s="30">
        <f>'2025_Pea_Fill_Sheet'!G214/'2025_Pea_Totals'!C212</f>
        <v>9.0090090090090094</v>
      </c>
    </row>
    <row r="213" spans="1:10" x14ac:dyDescent="0.2">
      <c r="A213" s="9">
        <v>211</v>
      </c>
      <c r="B213" s="8" t="str">
        <f>'2025_Pea_Fill_Sheet'!B215</f>
        <v>NDP170094Y</v>
      </c>
      <c r="C213" s="8">
        <f>IF($C$1="Per Trial (g)",(ROUNDUP(('2025_Pea_Totals'!$O$8*$P$8*('2025_Pea_Fill_Sheet'!$D215/$H213)*$M$4),0)),(ROUNDUP(('2025_Pea_Totals'!$O$8*$P$8*('2025_Pea_Fill_Sheet'!$D215/$H213)*$M$4),0))/$P$8)</f>
        <v>116</v>
      </c>
      <c r="D213" s="8">
        <f>IF($C$1="Per Trial (g)",(ROUNDUP(('2025_Pea_Totals'!$O$9*$P$9*('2025_Pea_Fill_Sheet'!$D215/$H213)*$M$4),0)),(ROUNDUP(('2025_Pea_Totals'!$O$9*$P$9*('2025_Pea_Fill_Sheet'!$D215/$H213)*$M$4),0))/$P$9)</f>
        <v>116</v>
      </c>
      <c r="E213" s="8">
        <f>IF($C$1="Per Trial (g)",(ROUNDUP(('2025_Pea_Totals'!$O$10*$P$10*('2025_Pea_Fill_Sheet'!$D215/$H$3)*$M$4),0)),(ROUNDUP(('2025_Pea_Totals'!$O$10*$P$10*('2025_Pea_Fill_Sheet'!$D215/$H$3)*$M$4),0))/$P$10)</f>
        <v>116</v>
      </c>
      <c r="F213" s="8">
        <f>IF($C$1="Per Trial (g)",(ROUNDUP(('2025_Pea_Totals'!$O$11*$P$11*('2025_Pea_Fill_Sheet'!$D215/$H213)*$M$4),0)),(ROUNDUP(('2025_Pea_Totals'!$O$11*$P$11*('2025_Pea_Fill_Sheet'!$D215/$H213)*$M$4),0))/$P$11)</f>
        <v>116</v>
      </c>
      <c r="G213" s="8">
        <f>IF($C$1="Per Trial (g)",(ROUNDUP(('2025_Pea_Totals'!$O$12*$P$12*('2025_Pea_Fill_Sheet'!$D215/$H213)*$M$4),0)),(ROUNDUP(('2025_Pea_Totals'!$O$12*$P$12*('2025_Pea_Fill_Sheet'!$D215/$H213)*$M$4),0))/$P$12)</f>
        <v>116</v>
      </c>
      <c r="H213" s="41">
        <v>100</v>
      </c>
      <c r="I213" s="30">
        <f t="shared" si="5"/>
        <v>580</v>
      </c>
      <c r="J213" s="30">
        <f>'2025_Pea_Fill_Sheet'!G215/'2025_Pea_Totals'!C213</f>
        <v>8.6206896551724146</v>
      </c>
    </row>
    <row r="214" spans="1:10" x14ac:dyDescent="0.2">
      <c r="A214" s="9">
        <v>212</v>
      </c>
      <c r="B214" s="8" t="str">
        <f>'2025_Pea_Fill_Sheet'!B216</f>
        <v>NDP170099G</v>
      </c>
      <c r="C214" s="8">
        <f>IF($C$1="Per Trial (g)",(ROUNDUP(('2025_Pea_Totals'!$O$8*$P$8*('2025_Pea_Fill_Sheet'!$D216/$H214)*$M$4),0)),(ROUNDUP(('2025_Pea_Totals'!$O$8*$P$8*('2025_Pea_Fill_Sheet'!$D216/$H214)*$M$4),0))/$P$8)</f>
        <v>106</v>
      </c>
      <c r="D214" s="8">
        <f>IF($C$1="Per Trial (g)",(ROUNDUP(('2025_Pea_Totals'!$O$9*$P$9*('2025_Pea_Fill_Sheet'!$D216/$H214)*$M$4),0)),(ROUNDUP(('2025_Pea_Totals'!$O$9*$P$9*('2025_Pea_Fill_Sheet'!$D216/$H214)*$M$4),0))/$P$9)</f>
        <v>106</v>
      </c>
      <c r="E214" s="8">
        <f>IF($C$1="Per Trial (g)",(ROUNDUP(('2025_Pea_Totals'!$O$10*$P$10*('2025_Pea_Fill_Sheet'!$D216/$H$3)*$M$4),0)),(ROUNDUP(('2025_Pea_Totals'!$O$10*$P$10*('2025_Pea_Fill_Sheet'!$D216/$H$3)*$M$4),0))/$P$10)</f>
        <v>106</v>
      </c>
      <c r="F214" s="8">
        <f>IF($C$1="Per Trial (g)",(ROUNDUP(('2025_Pea_Totals'!$O$11*$P$11*('2025_Pea_Fill_Sheet'!$D216/$H214)*$M$4),0)),(ROUNDUP(('2025_Pea_Totals'!$O$11*$P$11*('2025_Pea_Fill_Sheet'!$D216/$H214)*$M$4),0))/$P$11)</f>
        <v>106</v>
      </c>
      <c r="G214" s="8">
        <f>IF($C$1="Per Trial (g)",(ROUNDUP(('2025_Pea_Totals'!$O$12*$P$12*('2025_Pea_Fill_Sheet'!$D216/$H214)*$M$4),0)),(ROUNDUP(('2025_Pea_Totals'!$O$12*$P$12*('2025_Pea_Fill_Sheet'!$D216/$H214)*$M$4),0))/$P$12)</f>
        <v>106</v>
      </c>
      <c r="H214" s="41">
        <v>100</v>
      </c>
      <c r="I214" s="30">
        <f t="shared" si="5"/>
        <v>530</v>
      </c>
      <c r="J214" s="30">
        <f>'2025_Pea_Fill_Sheet'!G216/'2025_Pea_Totals'!C214</f>
        <v>9.433962264150944</v>
      </c>
    </row>
    <row r="215" spans="1:10" x14ac:dyDescent="0.2">
      <c r="A215" s="9">
        <v>213</v>
      </c>
      <c r="B215" s="8" t="str">
        <f>'2025_Pea_Fill_Sheet'!B217</f>
        <v>NDP170101G</v>
      </c>
      <c r="C215" s="8">
        <f>IF($C$1="Per Trial (g)",(ROUNDUP(('2025_Pea_Totals'!$O$8*$P$8*('2025_Pea_Fill_Sheet'!$D217/$H215)*$M$4),0)),(ROUNDUP(('2025_Pea_Totals'!$O$8*$P$8*('2025_Pea_Fill_Sheet'!$D217/$H215)*$M$4),0))/$P$8)</f>
        <v>127</v>
      </c>
      <c r="D215" s="8">
        <f>IF($C$1="Per Trial (g)",(ROUNDUP(('2025_Pea_Totals'!$O$9*$P$9*('2025_Pea_Fill_Sheet'!$D217/$H215)*$M$4),0)),(ROUNDUP(('2025_Pea_Totals'!$O$9*$P$9*('2025_Pea_Fill_Sheet'!$D217/$H215)*$M$4),0))/$P$9)</f>
        <v>127</v>
      </c>
      <c r="E215" s="8">
        <f>IF($C$1="Per Trial (g)",(ROUNDUP(('2025_Pea_Totals'!$O$10*$P$10*('2025_Pea_Fill_Sheet'!$D217/$H$3)*$M$4),0)),(ROUNDUP(('2025_Pea_Totals'!$O$10*$P$10*('2025_Pea_Fill_Sheet'!$D217/$H$3)*$M$4),0))/$P$10)</f>
        <v>121</v>
      </c>
      <c r="F215" s="8">
        <f>IF($C$1="Per Trial (g)",(ROUNDUP(('2025_Pea_Totals'!$O$11*$P$11*('2025_Pea_Fill_Sheet'!$D217/$H215)*$M$4),0)),(ROUNDUP(('2025_Pea_Totals'!$O$11*$P$11*('2025_Pea_Fill_Sheet'!$D217/$H215)*$M$4),0))/$P$11)</f>
        <v>127</v>
      </c>
      <c r="G215" s="8">
        <f>IF($C$1="Per Trial (g)",(ROUNDUP(('2025_Pea_Totals'!$O$12*$P$12*('2025_Pea_Fill_Sheet'!$D217/$H215)*$M$4),0)),(ROUNDUP(('2025_Pea_Totals'!$O$12*$P$12*('2025_Pea_Fill_Sheet'!$D217/$H215)*$M$4),0))/$P$12)</f>
        <v>127</v>
      </c>
      <c r="H215" s="41">
        <v>95</v>
      </c>
      <c r="I215" s="30">
        <f t="shared" si="5"/>
        <v>629</v>
      </c>
      <c r="J215" s="30">
        <f>'2025_Pea_Fill_Sheet'!G217/'2025_Pea_Totals'!C215</f>
        <v>7.8740157480314963</v>
      </c>
    </row>
    <row r="216" spans="1:10" x14ac:dyDescent="0.2">
      <c r="A216" s="9">
        <v>214</v>
      </c>
      <c r="B216" s="8" t="str">
        <f>'2025_Pea_Fill_Sheet'!B218</f>
        <v>NDP170104Y</v>
      </c>
      <c r="C216" s="8">
        <f>IF($C$1="Per Trial (g)",(ROUNDUP(('2025_Pea_Totals'!$O$8*$P$8*('2025_Pea_Fill_Sheet'!$D218/$H216)*$M$4),0)),(ROUNDUP(('2025_Pea_Totals'!$O$8*$P$8*('2025_Pea_Fill_Sheet'!$D218/$H216)*$M$4),0))/$P$8)</f>
        <v>134</v>
      </c>
      <c r="D216" s="8">
        <f>IF($C$1="Per Trial (g)",(ROUNDUP(('2025_Pea_Totals'!$O$9*$P$9*('2025_Pea_Fill_Sheet'!$D218/$H216)*$M$4),0)),(ROUNDUP(('2025_Pea_Totals'!$O$9*$P$9*('2025_Pea_Fill_Sheet'!$D218/$H216)*$M$4),0))/$P$9)</f>
        <v>134</v>
      </c>
      <c r="E216" s="8">
        <f>IF($C$1="Per Trial (g)",(ROUNDUP(('2025_Pea_Totals'!$O$10*$P$10*('2025_Pea_Fill_Sheet'!$D218/$H$3)*$M$4),0)),(ROUNDUP(('2025_Pea_Totals'!$O$10*$P$10*('2025_Pea_Fill_Sheet'!$D218/$H$3)*$M$4),0))/$P$10)</f>
        <v>124</v>
      </c>
      <c r="F216" s="8">
        <f>IF($C$1="Per Trial (g)",(ROUNDUP(('2025_Pea_Totals'!$O$11*$P$11*('2025_Pea_Fill_Sheet'!$D218/$H216)*$M$4),0)),(ROUNDUP(('2025_Pea_Totals'!$O$11*$P$11*('2025_Pea_Fill_Sheet'!$D218/$H216)*$M$4),0))/$P$11)</f>
        <v>134</v>
      </c>
      <c r="G216" s="8">
        <f>IF($C$1="Per Trial (g)",(ROUNDUP(('2025_Pea_Totals'!$O$12*$P$12*('2025_Pea_Fill_Sheet'!$D218/$H216)*$M$4),0)),(ROUNDUP(('2025_Pea_Totals'!$O$12*$P$12*('2025_Pea_Fill_Sheet'!$D218/$H216)*$M$4),0))/$P$12)</f>
        <v>134</v>
      </c>
      <c r="H216" s="41">
        <v>92</v>
      </c>
      <c r="I216" s="30">
        <f t="shared" si="5"/>
        <v>660</v>
      </c>
      <c r="J216" s="30">
        <f>'2025_Pea_Fill_Sheet'!G218/'2025_Pea_Totals'!C216</f>
        <v>7.4626865671641793</v>
      </c>
    </row>
    <row r="217" spans="1:10" x14ac:dyDescent="0.2">
      <c r="A217" s="9">
        <v>215</v>
      </c>
      <c r="B217" s="8" t="str">
        <f>'2025_Pea_Fill_Sheet'!B219</f>
        <v>NDP170110Y</v>
      </c>
      <c r="C217" s="8">
        <f>IF($C$1="Per Trial (g)",(ROUNDUP(('2025_Pea_Totals'!$O$8*$P$8*('2025_Pea_Fill_Sheet'!$D219/$H217)*$M$4),0)),(ROUNDUP(('2025_Pea_Totals'!$O$8*$P$8*('2025_Pea_Fill_Sheet'!$D219/$H217)*$M$4),0))/$P$8)</f>
        <v>141</v>
      </c>
      <c r="D217" s="8">
        <f>IF($C$1="Per Trial (g)",(ROUNDUP(('2025_Pea_Totals'!$O$9*$P$9*('2025_Pea_Fill_Sheet'!$D219/$H217)*$M$4),0)),(ROUNDUP(('2025_Pea_Totals'!$O$9*$P$9*('2025_Pea_Fill_Sheet'!$D219/$H217)*$M$4),0))/$P$9)</f>
        <v>141</v>
      </c>
      <c r="E217" s="8">
        <f>IF($C$1="Per Trial (g)",(ROUNDUP(('2025_Pea_Totals'!$O$10*$P$10*('2025_Pea_Fill_Sheet'!$D219/$H$3)*$M$4),0)),(ROUNDUP(('2025_Pea_Totals'!$O$10*$P$10*('2025_Pea_Fill_Sheet'!$D219/$H$3)*$M$4),0))/$P$10)</f>
        <v>127</v>
      </c>
      <c r="F217" s="8">
        <f>IF($C$1="Per Trial (g)",(ROUNDUP(('2025_Pea_Totals'!$O$11*$P$11*('2025_Pea_Fill_Sheet'!$D219/$H217)*$M$4),0)),(ROUNDUP(('2025_Pea_Totals'!$O$11*$P$11*('2025_Pea_Fill_Sheet'!$D219/$H217)*$M$4),0))/$P$11)</f>
        <v>141</v>
      </c>
      <c r="G217" s="8">
        <f>IF($C$1="Per Trial (g)",(ROUNDUP(('2025_Pea_Totals'!$O$12*$P$12*('2025_Pea_Fill_Sheet'!$D219/$H217)*$M$4),0)),(ROUNDUP(('2025_Pea_Totals'!$O$12*$P$12*('2025_Pea_Fill_Sheet'!$D219/$H217)*$M$4),0))/$P$12)</f>
        <v>141</v>
      </c>
      <c r="H217" s="41">
        <v>90</v>
      </c>
      <c r="I217" s="30">
        <f t="shared" si="5"/>
        <v>691</v>
      </c>
      <c r="J217" s="30">
        <f>'2025_Pea_Fill_Sheet'!G219/'2025_Pea_Totals'!C217</f>
        <v>7.0921985815602833</v>
      </c>
    </row>
    <row r="218" spans="1:10" x14ac:dyDescent="0.2">
      <c r="A218" s="9">
        <v>216</v>
      </c>
      <c r="B218" s="8" t="str">
        <f>'2025_Pea_Fill_Sheet'!B220</f>
        <v>NDP170111G</v>
      </c>
      <c r="C218" s="8">
        <f>IF($C$1="Per Trial (g)",(ROUNDUP(('2025_Pea_Totals'!$O$8*$P$8*('2025_Pea_Fill_Sheet'!$D220/$H218)*$M$4),0)),(ROUNDUP(('2025_Pea_Totals'!$O$8*$P$8*('2025_Pea_Fill_Sheet'!$D220/$H218)*$M$4),0))/$P$8)</f>
        <v>118</v>
      </c>
      <c r="D218" s="8">
        <f>IF($C$1="Per Trial (g)",(ROUNDUP(('2025_Pea_Totals'!$O$9*$P$9*('2025_Pea_Fill_Sheet'!$D220/$H218)*$M$4),0)),(ROUNDUP(('2025_Pea_Totals'!$O$9*$P$9*('2025_Pea_Fill_Sheet'!$D220/$H218)*$M$4),0))/$P$9)</f>
        <v>118</v>
      </c>
      <c r="E218" s="8">
        <f>IF($C$1="Per Trial (g)",(ROUNDUP(('2025_Pea_Totals'!$O$10*$P$10*('2025_Pea_Fill_Sheet'!$D220/$H$3)*$M$4),0)),(ROUNDUP(('2025_Pea_Totals'!$O$10*$P$10*('2025_Pea_Fill_Sheet'!$D220/$H$3)*$M$4),0))/$P$10)</f>
        <v>118</v>
      </c>
      <c r="F218" s="8">
        <f>IF($C$1="Per Trial (g)",(ROUNDUP(('2025_Pea_Totals'!$O$11*$P$11*('2025_Pea_Fill_Sheet'!$D220/$H218)*$M$4),0)),(ROUNDUP(('2025_Pea_Totals'!$O$11*$P$11*('2025_Pea_Fill_Sheet'!$D220/$H218)*$M$4),0))/$P$11)</f>
        <v>118</v>
      </c>
      <c r="G218" s="8">
        <f>IF($C$1="Per Trial (g)",(ROUNDUP(('2025_Pea_Totals'!$O$12*$P$12*('2025_Pea_Fill_Sheet'!$D220/$H218)*$M$4),0)),(ROUNDUP(('2025_Pea_Totals'!$O$12*$P$12*('2025_Pea_Fill_Sheet'!$D220/$H218)*$M$4),0))/$P$12)</f>
        <v>118</v>
      </c>
      <c r="H218" s="41">
        <v>100</v>
      </c>
      <c r="I218" s="30">
        <f t="shared" si="5"/>
        <v>590</v>
      </c>
      <c r="J218" s="30">
        <f>'2025_Pea_Fill_Sheet'!G220/'2025_Pea_Totals'!C218</f>
        <v>8.4745762711864412</v>
      </c>
    </row>
    <row r="219" spans="1:10" x14ac:dyDescent="0.2">
      <c r="A219" s="9">
        <v>217</v>
      </c>
      <c r="B219" s="8" t="str">
        <f>'2025_Pea_Fill_Sheet'!B221</f>
        <v>NDP170133G</v>
      </c>
      <c r="C219" s="8">
        <f>IF($C$1="Per Trial (g)",(ROUNDUP(('2025_Pea_Totals'!$O$8*$P$8*('2025_Pea_Fill_Sheet'!$D221/$H219)*$M$4),0)),(ROUNDUP(('2025_Pea_Totals'!$O$8*$P$8*('2025_Pea_Fill_Sheet'!$D221/$H219)*$M$4),0))/$P$8)</f>
        <v>114</v>
      </c>
      <c r="D219" s="8">
        <f>IF($C$1="Per Trial (g)",(ROUNDUP(('2025_Pea_Totals'!$O$9*$P$9*('2025_Pea_Fill_Sheet'!$D221/$H219)*$M$4),0)),(ROUNDUP(('2025_Pea_Totals'!$O$9*$P$9*('2025_Pea_Fill_Sheet'!$D221/$H219)*$M$4),0))/$P$9)</f>
        <v>114</v>
      </c>
      <c r="E219" s="8">
        <f>IF($C$1="Per Trial (g)",(ROUNDUP(('2025_Pea_Totals'!$O$10*$P$10*('2025_Pea_Fill_Sheet'!$D221/$H$3)*$M$4),0)),(ROUNDUP(('2025_Pea_Totals'!$O$10*$P$10*('2025_Pea_Fill_Sheet'!$D221/$H$3)*$M$4),0))/$P$10)</f>
        <v>114</v>
      </c>
      <c r="F219" s="8">
        <f>IF($C$1="Per Trial (g)",(ROUNDUP(('2025_Pea_Totals'!$O$11*$P$11*('2025_Pea_Fill_Sheet'!$D221/$H219)*$M$4),0)),(ROUNDUP(('2025_Pea_Totals'!$O$11*$P$11*('2025_Pea_Fill_Sheet'!$D221/$H219)*$M$4),0))/$P$11)</f>
        <v>114</v>
      </c>
      <c r="G219" s="8">
        <f>IF($C$1="Per Trial (g)",(ROUNDUP(('2025_Pea_Totals'!$O$12*$P$12*('2025_Pea_Fill_Sheet'!$D221/$H219)*$M$4),0)),(ROUNDUP(('2025_Pea_Totals'!$O$12*$P$12*('2025_Pea_Fill_Sheet'!$D221/$H219)*$M$4),0))/$P$12)</f>
        <v>114</v>
      </c>
      <c r="H219" s="41">
        <v>100</v>
      </c>
      <c r="I219" s="30">
        <f t="shared" si="5"/>
        <v>570</v>
      </c>
      <c r="J219" s="30">
        <f>'2025_Pea_Fill_Sheet'!G221/'2025_Pea_Totals'!C219</f>
        <v>8.7719298245614041</v>
      </c>
    </row>
    <row r="220" spans="1:10" x14ac:dyDescent="0.2">
      <c r="A220" s="9">
        <v>218</v>
      </c>
      <c r="B220" s="8" t="str">
        <f>'2025_Pea_Fill_Sheet'!B222</f>
        <v>NDP170151Y</v>
      </c>
      <c r="C220" s="8">
        <f>IF($C$1="Per Trial (g)",(ROUNDUP(('2025_Pea_Totals'!$O$8*$P$8*('2025_Pea_Fill_Sheet'!$D222/$H220)*$M$4),0)),(ROUNDUP(('2025_Pea_Totals'!$O$8*$P$8*('2025_Pea_Fill_Sheet'!$D222/$H220)*$M$4),0))/$P$8)</f>
        <v>143</v>
      </c>
      <c r="D220" s="8">
        <f>IF($C$1="Per Trial (g)",(ROUNDUP(('2025_Pea_Totals'!$O$9*$P$9*('2025_Pea_Fill_Sheet'!$D222/$H220)*$M$4),0)),(ROUNDUP(('2025_Pea_Totals'!$O$9*$P$9*('2025_Pea_Fill_Sheet'!$D222/$H220)*$M$4),0))/$P$9)</f>
        <v>143</v>
      </c>
      <c r="E220" s="8">
        <f>IF($C$1="Per Trial (g)",(ROUNDUP(('2025_Pea_Totals'!$O$10*$P$10*('2025_Pea_Fill_Sheet'!$D222/$H$3)*$M$4),0)),(ROUNDUP(('2025_Pea_Totals'!$O$10*$P$10*('2025_Pea_Fill_Sheet'!$D222/$H$3)*$M$4),0))/$P$10)</f>
        <v>108</v>
      </c>
      <c r="F220" s="8">
        <f>IF($C$1="Per Trial (g)",(ROUNDUP(('2025_Pea_Totals'!$O$11*$P$11*('2025_Pea_Fill_Sheet'!$D222/$H220)*$M$4),0)),(ROUNDUP(('2025_Pea_Totals'!$O$11*$P$11*('2025_Pea_Fill_Sheet'!$D222/$H220)*$M$4),0))/$P$11)</f>
        <v>143</v>
      </c>
      <c r="G220" s="8">
        <f>IF($C$1="Per Trial (g)",(ROUNDUP(('2025_Pea_Totals'!$O$12*$P$12*('2025_Pea_Fill_Sheet'!$D222/$H220)*$M$4),0)),(ROUNDUP(('2025_Pea_Totals'!$O$12*$P$12*('2025_Pea_Fill_Sheet'!$D222/$H220)*$M$4),0))/$P$12)</f>
        <v>143</v>
      </c>
      <c r="H220" s="41">
        <v>75</v>
      </c>
      <c r="I220" s="30">
        <f t="shared" si="5"/>
        <v>680</v>
      </c>
      <c r="J220" s="30">
        <f>'2025_Pea_Fill_Sheet'!G222/'2025_Pea_Totals'!C220</f>
        <v>6.9930069930069934</v>
      </c>
    </row>
    <row r="221" spans="1:10" x14ac:dyDescent="0.2">
      <c r="A221" s="9">
        <v>219</v>
      </c>
      <c r="B221" s="8" t="str">
        <f>'2025_Pea_Fill_Sheet'!B223</f>
        <v>NDP170153Y</v>
      </c>
      <c r="C221" s="8">
        <f>IF($C$1="Per Trial (g)",(ROUNDUP(('2025_Pea_Totals'!$O$8*$P$8*('2025_Pea_Fill_Sheet'!$D223/$H221)*$M$4),0)),(ROUNDUP(('2025_Pea_Totals'!$O$8*$P$8*('2025_Pea_Fill_Sheet'!$D223/$H221)*$M$4),0))/$P$8)</f>
        <v>121</v>
      </c>
      <c r="D221" s="8">
        <f>IF($C$1="Per Trial (g)",(ROUNDUP(('2025_Pea_Totals'!$O$9*$P$9*('2025_Pea_Fill_Sheet'!$D223/$H221)*$M$4),0)),(ROUNDUP(('2025_Pea_Totals'!$O$9*$P$9*('2025_Pea_Fill_Sheet'!$D223/$H221)*$M$4),0))/$P$9)</f>
        <v>121</v>
      </c>
      <c r="E221" s="8">
        <f>IF($C$1="Per Trial (g)",(ROUNDUP(('2025_Pea_Totals'!$O$10*$P$10*('2025_Pea_Fill_Sheet'!$D223/$H$3)*$M$4),0)),(ROUNDUP(('2025_Pea_Totals'!$O$10*$P$10*('2025_Pea_Fill_Sheet'!$D223/$H$3)*$M$4),0))/$P$10)</f>
        <v>121</v>
      </c>
      <c r="F221" s="8">
        <f>IF($C$1="Per Trial (g)",(ROUNDUP(('2025_Pea_Totals'!$O$11*$P$11*('2025_Pea_Fill_Sheet'!$D223/$H221)*$M$4),0)),(ROUNDUP(('2025_Pea_Totals'!$O$11*$P$11*('2025_Pea_Fill_Sheet'!$D223/$H221)*$M$4),0))/$P$11)</f>
        <v>121</v>
      </c>
      <c r="G221" s="8">
        <f>IF($C$1="Per Trial (g)",(ROUNDUP(('2025_Pea_Totals'!$O$12*$P$12*('2025_Pea_Fill_Sheet'!$D223/$H221)*$M$4),0)),(ROUNDUP(('2025_Pea_Totals'!$O$12*$P$12*('2025_Pea_Fill_Sheet'!$D223/$H221)*$M$4),0))/$P$12)</f>
        <v>121</v>
      </c>
      <c r="H221" s="41">
        <v>100</v>
      </c>
      <c r="I221" s="30">
        <f t="shared" si="5"/>
        <v>605</v>
      </c>
      <c r="J221" s="30">
        <f>'2025_Pea_Fill_Sheet'!G223/'2025_Pea_Totals'!C221</f>
        <v>8.2644628099173545</v>
      </c>
    </row>
    <row r="222" spans="1:10" x14ac:dyDescent="0.2">
      <c r="A222" s="9">
        <v>220</v>
      </c>
      <c r="B222" s="8" t="str">
        <f>'2025_Pea_Fill_Sheet'!B224</f>
        <v>NDP170156Y</v>
      </c>
      <c r="C222" s="8">
        <f>IF($C$1="Per Trial (g)",(ROUNDUP(('2025_Pea_Totals'!$O$8*$P$8*('2025_Pea_Fill_Sheet'!$D224/$H222)*$M$4),0)),(ROUNDUP(('2025_Pea_Totals'!$O$8*$P$8*('2025_Pea_Fill_Sheet'!$D224/$H222)*$M$4),0))/$P$8)</f>
        <v>127</v>
      </c>
      <c r="D222" s="8">
        <f>IF($C$1="Per Trial (g)",(ROUNDUP(('2025_Pea_Totals'!$O$9*$P$9*('2025_Pea_Fill_Sheet'!$D224/$H222)*$M$4),0)),(ROUNDUP(('2025_Pea_Totals'!$O$9*$P$9*('2025_Pea_Fill_Sheet'!$D224/$H222)*$M$4),0))/$P$9)</f>
        <v>127</v>
      </c>
      <c r="E222" s="8">
        <f>IF($C$1="Per Trial (g)",(ROUNDUP(('2025_Pea_Totals'!$O$10*$P$10*('2025_Pea_Fill_Sheet'!$D224/$H$3)*$M$4),0)),(ROUNDUP(('2025_Pea_Totals'!$O$10*$P$10*('2025_Pea_Fill_Sheet'!$D224/$H$3)*$M$4),0))/$P$10)</f>
        <v>117</v>
      </c>
      <c r="F222" s="8">
        <f>IF($C$1="Per Trial (g)",(ROUNDUP(('2025_Pea_Totals'!$O$11*$P$11*('2025_Pea_Fill_Sheet'!$D224/$H222)*$M$4),0)),(ROUNDUP(('2025_Pea_Totals'!$O$11*$P$11*('2025_Pea_Fill_Sheet'!$D224/$H222)*$M$4),0))/$P$11)</f>
        <v>127</v>
      </c>
      <c r="G222" s="8">
        <f>IF($C$1="Per Trial (g)",(ROUNDUP(('2025_Pea_Totals'!$O$12*$P$12*('2025_Pea_Fill_Sheet'!$D224/$H222)*$M$4),0)),(ROUNDUP(('2025_Pea_Totals'!$O$12*$P$12*('2025_Pea_Fill_Sheet'!$D224/$H222)*$M$4),0))/$P$12)</f>
        <v>127</v>
      </c>
      <c r="H222" s="41">
        <v>92</v>
      </c>
      <c r="I222" s="30">
        <f t="shared" si="5"/>
        <v>625</v>
      </c>
      <c r="J222" s="30">
        <f>'2025_Pea_Fill_Sheet'!G224/'2025_Pea_Totals'!C222</f>
        <v>7.8740157480314963</v>
      </c>
    </row>
    <row r="223" spans="1:10" x14ac:dyDescent="0.2">
      <c r="A223" s="9">
        <v>221</v>
      </c>
      <c r="B223" s="8" t="str">
        <f>'2025_Pea_Fill_Sheet'!B225</f>
        <v>NDP170161Y</v>
      </c>
      <c r="C223" s="8">
        <f>IF($C$1="Per Trial (g)",(ROUNDUP(('2025_Pea_Totals'!$O$8*$P$8*('2025_Pea_Fill_Sheet'!$D225/$H223)*$M$4),0)),(ROUNDUP(('2025_Pea_Totals'!$O$8*$P$8*('2025_Pea_Fill_Sheet'!$D225/$H223)*$M$4),0))/$P$8)</f>
        <v>126</v>
      </c>
      <c r="D223" s="8">
        <f>IF($C$1="Per Trial (g)",(ROUNDUP(('2025_Pea_Totals'!$O$9*$P$9*('2025_Pea_Fill_Sheet'!$D225/$H223)*$M$4),0)),(ROUNDUP(('2025_Pea_Totals'!$O$9*$P$9*('2025_Pea_Fill_Sheet'!$D225/$H223)*$M$4),0))/$P$9)</f>
        <v>126</v>
      </c>
      <c r="E223" s="8">
        <f>IF($C$1="Per Trial (g)",(ROUNDUP(('2025_Pea_Totals'!$O$10*$P$10*('2025_Pea_Fill_Sheet'!$D225/$H$3)*$M$4),0)),(ROUNDUP(('2025_Pea_Totals'!$O$10*$P$10*('2025_Pea_Fill_Sheet'!$D225/$H$3)*$M$4),0))/$P$10)</f>
        <v>116</v>
      </c>
      <c r="F223" s="8">
        <f>IF($C$1="Per Trial (g)",(ROUNDUP(('2025_Pea_Totals'!$O$11*$P$11*('2025_Pea_Fill_Sheet'!$D225/$H223)*$M$4),0)),(ROUNDUP(('2025_Pea_Totals'!$O$11*$P$11*('2025_Pea_Fill_Sheet'!$D225/$H223)*$M$4),0))/$P$11)</f>
        <v>126</v>
      </c>
      <c r="G223" s="8">
        <f>IF($C$1="Per Trial (g)",(ROUNDUP(('2025_Pea_Totals'!$O$12*$P$12*('2025_Pea_Fill_Sheet'!$D225/$H223)*$M$4),0)),(ROUNDUP(('2025_Pea_Totals'!$O$12*$P$12*('2025_Pea_Fill_Sheet'!$D225/$H223)*$M$4),0))/$P$12)</f>
        <v>126</v>
      </c>
      <c r="H223" s="41">
        <v>92</v>
      </c>
      <c r="I223" s="30">
        <f t="shared" si="5"/>
        <v>620</v>
      </c>
      <c r="J223" s="30">
        <f>'2025_Pea_Fill_Sheet'!G225/'2025_Pea_Totals'!C223</f>
        <v>7.9365079365079367</v>
      </c>
    </row>
    <row r="224" spans="1:10" x14ac:dyDescent="0.2">
      <c r="A224" s="9">
        <v>222</v>
      </c>
      <c r="B224" s="8" t="str">
        <f>'2025_Pea_Fill_Sheet'!B226</f>
        <v>NDP170177Y</v>
      </c>
      <c r="C224" s="8">
        <f>IF($C$1="Per Trial (g)",(ROUNDUP(('2025_Pea_Totals'!$O$8*$P$8*('2025_Pea_Fill_Sheet'!$D226/$H224)*$M$4),0)),(ROUNDUP(('2025_Pea_Totals'!$O$8*$P$8*('2025_Pea_Fill_Sheet'!$D226/$H224)*$M$4),0))/$P$8)</f>
        <v>97</v>
      </c>
      <c r="D224" s="8">
        <f>IF($C$1="Per Trial (g)",(ROUNDUP(('2025_Pea_Totals'!$O$9*$P$9*('2025_Pea_Fill_Sheet'!$D226/$H224)*$M$4),0)),(ROUNDUP(('2025_Pea_Totals'!$O$9*$P$9*('2025_Pea_Fill_Sheet'!$D226/$H224)*$M$4),0))/$P$9)</f>
        <v>97</v>
      </c>
      <c r="E224" s="8">
        <f>IF($C$1="Per Trial (g)",(ROUNDUP(('2025_Pea_Totals'!$O$10*$P$10*('2025_Pea_Fill_Sheet'!$D226/$H$3)*$M$4),0)),(ROUNDUP(('2025_Pea_Totals'!$O$10*$P$10*('2025_Pea_Fill_Sheet'!$D226/$H$3)*$M$4),0))/$P$10)</f>
        <v>97</v>
      </c>
      <c r="F224" s="8">
        <f>IF($C$1="Per Trial (g)",(ROUNDUP(('2025_Pea_Totals'!$O$11*$P$11*('2025_Pea_Fill_Sheet'!$D226/$H224)*$M$4),0)),(ROUNDUP(('2025_Pea_Totals'!$O$11*$P$11*('2025_Pea_Fill_Sheet'!$D226/$H224)*$M$4),0))/$P$11)</f>
        <v>97</v>
      </c>
      <c r="G224" s="8">
        <f>IF($C$1="Per Trial (g)",(ROUNDUP(('2025_Pea_Totals'!$O$12*$P$12*('2025_Pea_Fill_Sheet'!$D226/$H224)*$M$4),0)),(ROUNDUP(('2025_Pea_Totals'!$O$12*$P$12*('2025_Pea_Fill_Sheet'!$D226/$H224)*$M$4),0))/$P$12)</f>
        <v>97</v>
      </c>
      <c r="H224" s="41">
        <v>100</v>
      </c>
      <c r="I224" s="30">
        <f t="shared" si="5"/>
        <v>485</v>
      </c>
      <c r="J224" s="30">
        <f>'2025_Pea_Fill_Sheet'!G226/'2025_Pea_Totals'!C224</f>
        <v>10.309278350515465</v>
      </c>
    </row>
    <row r="225" spans="1:10" x14ac:dyDescent="0.2">
      <c r="A225" s="9">
        <v>223</v>
      </c>
      <c r="B225" s="8" t="str">
        <f>'2025_Pea_Fill_Sheet'!B227</f>
        <v>NDP170181Y</v>
      </c>
      <c r="C225" s="8">
        <f>IF($C$1="Per Trial (g)",(ROUNDUP(('2025_Pea_Totals'!$O$8*$P$8*('2025_Pea_Fill_Sheet'!$D227/$H225)*$M$4),0)),(ROUNDUP(('2025_Pea_Totals'!$O$8*$P$8*('2025_Pea_Fill_Sheet'!$D227/$H225)*$M$4),0))/$P$8)</f>
        <v>116</v>
      </c>
      <c r="D225" s="8">
        <f>IF($C$1="Per Trial (g)",(ROUNDUP(('2025_Pea_Totals'!$O$9*$P$9*('2025_Pea_Fill_Sheet'!$D227/$H225)*$M$4),0)),(ROUNDUP(('2025_Pea_Totals'!$O$9*$P$9*('2025_Pea_Fill_Sheet'!$D227/$H225)*$M$4),0))/$P$9)</f>
        <v>116</v>
      </c>
      <c r="E225" s="8">
        <f>IF($C$1="Per Trial (g)",(ROUNDUP(('2025_Pea_Totals'!$O$10*$P$10*('2025_Pea_Fill_Sheet'!$D227/$H$3)*$M$4),0)),(ROUNDUP(('2025_Pea_Totals'!$O$10*$P$10*('2025_Pea_Fill_Sheet'!$D227/$H$3)*$M$4),0))/$P$10)</f>
        <v>116</v>
      </c>
      <c r="F225" s="8">
        <f>IF($C$1="Per Trial (g)",(ROUNDUP(('2025_Pea_Totals'!$O$11*$P$11*('2025_Pea_Fill_Sheet'!$D227/$H225)*$M$4),0)),(ROUNDUP(('2025_Pea_Totals'!$O$11*$P$11*('2025_Pea_Fill_Sheet'!$D227/$H225)*$M$4),0))/$P$11)</f>
        <v>116</v>
      </c>
      <c r="G225" s="8">
        <f>IF($C$1="Per Trial (g)",(ROUNDUP(('2025_Pea_Totals'!$O$12*$P$12*('2025_Pea_Fill_Sheet'!$D227/$H225)*$M$4),0)),(ROUNDUP(('2025_Pea_Totals'!$O$12*$P$12*('2025_Pea_Fill_Sheet'!$D227/$H225)*$M$4),0))/$P$12)</f>
        <v>116</v>
      </c>
      <c r="H225" s="41">
        <v>100</v>
      </c>
      <c r="I225" s="30">
        <f t="shared" si="5"/>
        <v>580</v>
      </c>
      <c r="J225" s="30">
        <f>'2025_Pea_Fill_Sheet'!G227/'2025_Pea_Totals'!C225</f>
        <v>8.6206896551724146</v>
      </c>
    </row>
    <row r="226" spans="1:10" x14ac:dyDescent="0.2">
      <c r="A226" s="9">
        <v>224</v>
      </c>
      <c r="B226" s="8" t="str">
        <f>'2025_Pea_Fill_Sheet'!B228</f>
        <v>NDP170182Y</v>
      </c>
      <c r="C226" s="8">
        <f>IF($C$1="Per Trial (g)",(ROUNDUP(('2025_Pea_Totals'!$O$8*$P$8*('2025_Pea_Fill_Sheet'!$D228/$H226)*$M$4),0)),(ROUNDUP(('2025_Pea_Totals'!$O$8*$P$8*('2025_Pea_Fill_Sheet'!$D228/$H226)*$M$4),0))/$P$8)</f>
        <v>111</v>
      </c>
      <c r="D226" s="8">
        <f>IF($C$1="Per Trial (g)",(ROUNDUP(('2025_Pea_Totals'!$O$9*$P$9*('2025_Pea_Fill_Sheet'!$D228/$H226)*$M$4),0)),(ROUNDUP(('2025_Pea_Totals'!$O$9*$P$9*('2025_Pea_Fill_Sheet'!$D228/$H226)*$M$4),0))/$P$9)</f>
        <v>111</v>
      </c>
      <c r="E226" s="8">
        <f>IF($C$1="Per Trial (g)",(ROUNDUP(('2025_Pea_Totals'!$O$10*$P$10*('2025_Pea_Fill_Sheet'!$D228/$H$3)*$M$4),0)),(ROUNDUP(('2025_Pea_Totals'!$O$10*$P$10*('2025_Pea_Fill_Sheet'!$D228/$H$3)*$M$4),0))/$P$10)</f>
        <v>111</v>
      </c>
      <c r="F226" s="8">
        <f>IF($C$1="Per Trial (g)",(ROUNDUP(('2025_Pea_Totals'!$O$11*$P$11*('2025_Pea_Fill_Sheet'!$D228/$H226)*$M$4),0)),(ROUNDUP(('2025_Pea_Totals'!$O$11*$P$11*('2025_Pea_Fill_Sheet'!$D228/$H226)*$M$4),0))/$P$11)</f>
        <v>111</v>
      </c>
      <c r="G226" s="8">
        <f>IF($C$1="Per Trial (g)",(ROUNDUP(('2025_Pea_Totals'!$O$12*$P$12*('2025_Pea_Fill_Sheet'!$D228/$H226)*$M$4),0)),(ROUNDUP(('2025_Pea_Totals'!$O$12*$P$12*('2025_Pea_Fill_Sheet'!$D228/$H226)*$M$4),0))/$P$12)</f>
        <v>111</v>
      </c>
      <c r="H226" s="41">
        <v>100</v>
      </c>
      <c r="I226" s="30">
        <f t="shared" si="5"/>
        <v>555</v>
      </c>
      <c r="J226" s="30">
        <f>'2025_Pea_Fill_Sheet'!G228/'2025_Pea_Totals'!C226</f>
        <v>9.0090090090090094</v>
      </c>
    </row>
    <row r="227" spans="1:10" x14ac:dyDescent="0.2">
      <c r="A227" s="9">
        <v>225</v>
      </c>
      <c r="B227" s="8" t="str">
        <f>'2025_Pea_Fill_Sheet'!B229</f>
        <v>NDP170183Y</v>
      </c>
      <c r="C227" s="8">
        <f>IF($C$1="Per Trial (g)",(ROUNDUP(('2025_Pea_Totals'!$O$8*$P$8*('2025_Pea_Fill_Sheet'!$D229/$H227)*$M$4),0)),(ROUNDUP(('2025_Pea_Totals'!$O$8*$P$8*('2025_Pea_Fill_Sheet'!$D229/$H227)*$M$4),0))/$P$8)</f>
        <v>116</v>
      </c>
      <c r="D227" s="8">
        <f>IF($C$1="Per Trial (g)",(ROUNDUP(('2025_Pea_Totals'!$O$9*$P$9*('2025_Pea_Fill_Sheet'!$D229/$H227)*$M$4),0)),(ROUNDUP(('2025_Pea_Totals'!$O$9*$P$9*('2025_Pea_Fill_Sheet'!$D229/$H227)*$M$4),0))/$P$9)</f>
        <v>116</v>
      </c>
      <c r="E227" s="8">
        <f>IF($C$1="Per Trial (g)",(ROUNDUP(('2025_Pea_Totals'!$O$10*$P$10*('2025_Pea_Fill_Sheet'!$D229/$H$3)*$M$4),0)),(ROUNDUP(('2025_Pea_Totals'!$O$10*$P$10*('2025_Pea_Fill_Sheet'!$D229/$H$3)*$M$4),0))/$P$10)</f>
        <v>106</v>
      </c>
      <c r="F227" s="8">
        <f>IF($C$1="Per Trial (g)",(ROUNDUP(('2025_Pea_Totals'!$O$11*$P$11*('2025_Pea_Fill_Sheet'!$D229/$H227)*$M$4),0)),(ROUNDUP(('2025_Pea_Totals'!$O$11*$P$11*('2025_Pea_Fill_Sheet'!$D229/$H227)*$M$4),0))/$P$11)</f>
        <v>116</v>
      </c>
      <c r="G227" s="8">
        <f>IF($C$1="Per Trial (g)",(ROUNDUP(('2025_Pea_Totals'!$O$12*$P$12*('2025_Pea_Fill_Sheet'!$D229/$H227)*$M$4),0)),(ROUNDUP(('2025_Pea_Totals'!$O$12*$P$12*('2025_Pea_Fill_Sheet'!$D229/$H227)*$M$4),0))/$P$12)</f>
        <v>116</v>
      </c>
      <c r="H227" s="41">
        <v>92</v>
      </c>
      <c r="I227" s="30">
        <f t="shared" si="5"/>
        <v>570</v>
      </c>
      <c r="J227" s="30">
        <f>'2025_Pea_Fill_Sheet'!G229/'2025_Pea_Totals'!C227</f>
        <v>8.6206896551724146</v>
      </c>
    </row>
    <row r="228" spans="1:10" x14ac:dyDescent="0.2">
      <c r="A228" s="9">
        <v>226</v>
      </c>
      <c r="B228" s="8" t="str">
        <f>'2025_Pea_Fill_Sheet'!B230</f>
        <v>NDP170185Y</v>
      </c>
      <c r="C228" s="8">
        <f>IF($C$1="Per Trial (g)",(ROUNDUP(('2025_Pea_Totals'!$O$8*$P$8*('2025_Pea_Fill_Sheet'!$D230/$H228)*$M$4),0)),(ROUNDUP(('2025_Pea_Totals'!$O$8*$P$8*('2025_Pea_Fill_Sheet'!$D230/$H228)*$M$4),0))/$P$8)</f>
        <v>120</v>
      </c>
      <c r="D228" s="8">
        <f>IF($C$1="Per Trial (g)",(ROUNDUP(('2025_Pea_Totals'!$O$9*$P$9*('2025_Pea_Fill_Sheet'!$D230/$H228)*$M$4),0)),(ROUNDUP(('2025_Pea_Totals'!$O$9*$P$9*('2025_Pea_Fill_Sheet'!$D230/$H228)*$M$4),0))/$P$9)</f>
        <v>120</v>
      </c>
      <c r="E228" s="8">
        <f>IF($C$1="Per Trial (g)",(ROUNDUP(('2025_Pea_Totals'!$O$10*$P$10*('2025_Pea_Fill_Sheet'!$D230/$H$3)*$M$4),0)),(ROUNDUP(('2025_Pea_Totals'!$O$10*$P$10*('2025_Pea_Fill_Sheet'!$D230/$H$3)*$M$4),0))/$P$10)</f>
        <v>120</v>
      </c>
      <c r="F228" s="8">
        <f>IF($C$1="Per Trial (g)",(ROUNDUP(('2025_Pea_Totals'!$O$11*$P$11*('2025_Pea_Fill_Sheet'!$D230/$H228)*$M$4),0)),(ROUNDUP(('2025_Pea_Totals'!$O$11*$P$11*('2025_Pea_Fill_Sheet'!$D230/$H228)*$M$4),0))/$P$11)</f>
        <v>120</v>
      </c>
      <c r="G228" s="8">
        <f>IF($C$1="Per Trial (g)",(ROUNDUP(('2025_Pea_Totals'!$O$12*$P$12*('2025_Pea_Fill_Sheet'!$D230/$H228)*$M$4),0)),(ROUNDUP(('2025_Pea_Totals'!$O$12*$P$12*('2025_Pea_Fill_Sheet'!$D230/$H228)*$M$4),0))/$P$12)</f>
        <v>120</v>
      </c>
      <c r="H228" s="41">
        <v>100</v>
      </c>
      <c r="I228" s="30">
        <f t="shared" si="5"/>
        <v>600</v>
      </c>
      <c r="J228" s="30">
        <f>'2025_Pea_Fill_Sheet'!G230/'2025_Pea_Totals'!C228</f>
        <v>8.3333333333333339</v>
      </c>
    </row>
    <row r="229" spans="1:10" x14ac:dyDescent="0.2">
      <c r="A229" s="9">
        <v>227</v>
      </c>
      <c r="B229" s="8" t="str">
        <f>'2025_Pea_Fill_Sheet'!B231</f>
        <v>NDP170190Y</v>
      </c>
      <c r="C229" s="8">
        <f>IF($C$1="Per Trial (g)",(ROUNDUP(('2025_Pea_Totals'!$O$8*$P$8*('2025_Pea_Fill_Sheet'!$D231/$H229)*$M$4),0)),(ROUNDUP(('2025_Pea_Totals'!$O$8*$P$8*('2025_Pea_Fill_Sheet'!$D231/$H229)*$M$4),0))/$P$8)</f>
        <v>145</v>
      </c>
      <c r="D229" s="8">
        <f>IF($C$1="Per Trial (g)",(ROUNDUP(('2025_Pea_Totals'!$O$9*$P$9*('2025_Pea_Fill_Sheet'!$D231/$H229)*$M$4),0)),(ROUNDUP(('2025_Pea_Totals'!$O$9*$P$9*('2025_Pea_Fill_Sheet'!$D231/$H229)*$M$4),0))/$P$9)</f>
        <v>145</v>
      </c>
      <c r="E229" s="8">
        <f>IF($C$1="Per Trial (g)",(ROUNDUP(('2025_Pea_Totals'!$O$10*$P$10*('2025_Pea_Fill_Sheet'!$D231/$H$3)*$M$4),0)),(ROUNDUP(('2025_Pea_Totals'!$O$10*$P$10*('2025_Pea_Fill_Sheet'!$D231/$H$3)*$M$4),0))/$P$10)</f>
        <v>120</v>
      </c>
      <c r="F229" s="8">
        <f>IF($C$1="Per Trial (g)",(ROUNDUP(('2025_Pea_Totals'!$O$11*$P$11*('2025_Pea_Fill_Sheet'!$D231/$H229)*$M$4),0)),(ROUNDUP(('2025_Pea_Totals'!$O$11*$P$11*('2025_Pea_Fill_Sheet'!$D231/$H229)*$M$4),0))/$P$11)</f>
        <v>145</v>
      </c>
      <c r="G229" s="8">
        <f>IF($C$1="Per Trial (g)",(ROUNDUP(('2025_Pea_Totals'!$O$12*$P$12*('2025_Pea_Fill_Sheet'!$D231/$H229)*$M$4),0)),(ROUNDUP(('2025_Pea_Totals'!$O$12*$P$12*('2025_Pea_Fill_Sheet'!$D231/$H229)*$M$4),0))/$P$12)</f>
        <v>145</v>
      </c>
      <c r="H229" s="41">
        <v>83</v>
      </c>
      <c r="I229" s="30">
        <f t="shared" si="5"/>
        <v>700</v>
      </c>
      <c r="J229" s="30">
        <f>'2025_Pea_Fill_Sheet'!G231/'2025_Pea_Totals'!C229</f>
        <v>6.8965517241379306</v>
      </c>
    </row>
    <row r="230" spans="1:10" x14ac:dyDescent="0.2">
      <c r="A230" s="9">
        <v>228</v>
      </c>
      <c r="B230" s="8" t="str">
        <f>'2025_Pea_Fill_Sheet'!B232</f>
        <v>NDP170200Y</v>
      </c>
      <c r="C230" s="8">
        <f>IF($C$1="Per Trial (g)",(ROUNDUP(('2025_Pea_Totals'!$O$8*$P$8*('2025_Pea_Fill_Sheet'!$D232/$H230)*$M$4),0)),(ROUNDUP(('2025_Pea_Totals'!$O$8*$P$8*('2025_Pea_Fill_Sheet'!$D232/$H230)*$M$4),0))/$P$8)</f>
        <v>102</v>
      </c>
      <c r="D230" s="8">
        <f>IF($C$1="Per Trial (g)",(ROUNDUP(('2025_Pea_Totals'!$O$9*$P$9*('2025_Pea_Fill_Sheet'!$D232/$H230)*$M$4),0)),(ROUNDUP(('2025_Pea_Totals'!$O$9*$P$9*('2025_Pea_Fill_Sheet'!$D232/$H230)*$M$4),0))/$P$9)</f>
        <v>102</v>
      </c>
      <c r="E230" s="8">
        <f>IF($C$1="Per Trial (g)",(ROUNDUP(('2025_Pea_Totals'!$O$10*$P$10*('2025_Pea_Fill_Sheet'!$D232/$H$3)*$M$4),0)),(ROUNDUP(('2025_Pea_Totals'!$O$10*$P$10*('2025_Pea_Fill_Sheet'!$D232/$H$3)*$M$4),0))/$P$10)</f>
        <v>102</v>
      </c>
      <c r="F230" s="8">
        <f>IF($C$1="Per Trial (g)",(ROUNDUP(('2025_Pea_Totals'!$O$11*$P$11*('2025_Pea_Fill_Sheet'!$D232/$H230)*$M$4),0)),(ROUNDUP(('2025_Pea_Totals'!$O$11*$P$11*('2025_Pea_Fill_Sheet'!$D232/$H230)*$M$4),0))/$P$11)</f>
        <v>102</v>
      </c>
      <c r="G230" s="8">
        <f>IF($C$1="Per Trial (g)",(ROUNDUP(('2025_Pea_Totals'!$O$12*$P$12*('2025_Pea_Fill_Sheet'!$D232/$H230)*$M$4),0)),(ROUNDUP(('2025_Pea_Totals'!$O$12*$P$12*('2025_Pea_Fill_Sheet'!$D232/$H230)*$M$4),0))/$P$12)</f>
        <v>102</v>
      </c>
      <c r="H230" s="41">
        <v>100</v>
      </c>
      <c r="I230" s="30">
        <f t="shared" si="5"/>
        <v>510</v>
      </c>
      <c r="J230" s="30">
        <f>'2025_Pea_Fill_Sheet'!G232/'2025_Pea_Totals'!C230</f>
        <v>9.8039215686274517</v>
      </c>
    </row>
    <row r="231" spans="1:10" x14ac:dyDescent="0.2">
      <c r="A231" s="9">
        <v>229</v>
      </c>
      <c r="B231" s="8" t="str">
        <f>'2025_Pea_Fill_Sheet'!B233</f>
        <v>NDP170202Y</v>
      </c>
      <c r="C231" s="8">
        <f>IF($C$1="Per Trial (g)",(ROUNDUP(('2025_Pea_Totals'!$O$8*$P$8*('2025_Pea_Fill_Sheet'!$D233/$H231)*$M$4),0)),(ROUNDUP(('2025_Pea_Totals'!$O$8*$P$8*('2025_Pea_Fill_Sheet'!$D233/$H231)*$M$4),0))/$P$8)</f>
        <v>126</v>
      </c>
      <c r="D231" s="8">
        <f>IF($C$1="Per Trial (g)",(ROUNDUP(('2025_Pea_Totals'!$O$9*$P$9*('2025_Pea_Fill_Sheet'!$D233/$H231)*$M$4),0)),(ROUNDUP(('2025_Pea_Totals'!$O$9*$P$9*('2025_Pea_Fill_Sheet'!$D233/$H231)*$M$4),0))/$P$9)</f>
        <v>126</v>
      </c>
      <c r="E231" s="8">
        <f>IF($C$1="Per Trial (g)",(ROUNDUP(('2025_Pea_Totals'!$O$10*$P$10*('2025_Pea_Fill_Sheet'!$D233/$H$3)*$M$4),0)),(ROUNDUP(('2025_Pea_Totals'!$O$10*$P$10*('2025_Pea_Fill_Sheet'!$D233/$H$3)*$M$4),0))/$P$10)</f>
        <v>105</v>
      </c>
      <c r="F231" s="8">
        <f>IF($C$1="Per Trial (g)",(ROUNDUP(('2025_Pea_Totals'!$O$11*$P$11*('2025_Pea_Fill_Sheet'!$D233/$H231)*$M$4),0)),(ROUNDUP(('2025_Pea_Totals'!$O$11*$P$11*('2025_Pea_Fill_Sheet'!$D233/$H231)*$M$4),0))/$P$11)</f>
        <v>126</v>
      </c>
      <c r="G231" s="8">
        <f>IF($C$1="Per Trial (g)",(ROUNDUP(('2025_Pea_Totals'!$O$12*$P$12*('2025_Pea_Fill_Sheet'!$D233/$H231)*$M$4),0)),(ROUNDUP(('2025_Pea_Totals'!$O$12*$P$12*('2025_Pea_Fill_Sheet'!$D233/$H231)*$M$4),0))/$P$12)</f>
        <v>126</v>
      </c>
      <c r="H231" s="41">
        <v>83</v>
      </c>
      <c r="I231" s="30">
        <f t="shared" si="5"/>
        <v>609</v>
      </c>
      <c r="J231" s="30">
        <f>'2025_Pea_Fill_Sheet'!G233/'2025_Pea_Totals'!C231</f>
        <v>7.9365079365079367</v>
      </c>
    </row>
    <row r="232" spans="1:10" x14ac:dyDescent="0.2">
      <c r="A232" s="9">
        <v>230</v>
      </c>
      <c r="B232" s="8" t="str">
        <f>'2025_Pea_Fill_Sheet'!B234</f>
        <v>NDP170245Y</v>
      </c>
      <c r="C232" s="8">
        <f>IF($C$1="Per Trial (g)",(ROUNDUP(('2025_Pea_Totals'!$O$8*$P$8*('2025_Pea_Fill_Sheet'!$D234/$H232)*$M$4),0)),(ROUNDUP(('2025_Pea_Totals'!$O$8*$P$8*('2025_Pea_Fill_Sheet'!$D234/$H232)*$M$4),0))/$P$8)</f>
        <v>112</v>
      </c>
      <c r="D232" s="8">
        <f>IF($C$1="Per Trial (g)",(ROUNDUP(('2025_Pea_Totals'!$O$9*$P$9*('2025_Pea_Fill_Sheet'!$D234/$H232)*$M$4),0)),(ROUNDUP(('2025_Pea_Totals'!$O$9*$P$9*('2025_Pea_Fill_Sheet'!$D234/$H232)*$M$4),0))/$P$9)</f>
        <v>112</v>
      </c>
      <c r="E232" s="8">
        <f>IF($C$1="Per Trial (g)",(ROUNDUP(('2025_Pea_Totals'!$O$10*$P$10*('2025_Pea_Fill_Sheet'!$D234/$H$3)*$M$4),0)),(ROUNDUP(('2025_Pea_Totals'!$O$10*$P$10*('2025_Pea_Fill_Sheet'!$D234/$H$3)*$M$4),0))/$P$10)</f>
        <v>112</v>
      </c>
      <c r="F232" s="8">
        <f>IF($C$1="Per Trial (g)",(ROUNDUP(('2025_Pea_Totals'!$O$11*$P$11*('2025_Pea_Fill_Sheet'!$D234/$H232)*$M$4),0)),(ROUNDUP(('2025_Pea_Totals'!$O$11*$P$11*('2025_Pea_Fill_Sheet'!$D234/$H232)*$M$4),0))/$P$11)</f>
        <v>112</v>
      </c>
      <c r="G232" s="8">
        <f>IF($C$1="Per Trial (g)",(ROUNDUP(('2025_Pea_Totals'!$O$12*$P$12*('2025_Pea_Fill_Sheet'!$D234/$H232)*$M$4),0)),(ROUNDUP(('2025_Pea_Totals'!$O$12*$P$12*('2025_Pea_Fill_Sheet'!$D234/$H232)*$M$4),0))/$P$12)</f>
        <v>112</v>
      </c>
      <c r="H232" s="41">
        <v>100</v>
      </c>
      <c r="I232" s="30">
        <f t="shared" si="5"/>
        <v>560</v>
      </c>
      <c r="J232" s="30">
        <f>'2025_Pea_Fill_Sheet'!G234/'2025_Pea_Totals'!C232</f>
        <v>8.9285714285714288</v>
      </c>
    </row>
    <row r="233" spans="1:10" x14ac:dyDescent="0.2">
      <c r="A233" s="9">
        <v>231</v>
      </c>
      <c r="B233" s="8" t="str">
        <f>'2025_Pea_Fill_Sheet'!B235</f>
        <v>NDP170247Y</v>
      </c>
      <c r="C233" s="8">
        <f>IF($C$1="Per Trial (g)",(ROUNDUP(('2025_Pea_Totals'!$O$8*$P$8*('2025_Pea_Fill_Sheet'!$D235/$H233)*$M$4),0)),(ROUNDUP(('2025_Pea_Totals'!$O$8*$P$8*('2025_Pea_Fill_Sheet'!$D235/$H233)*$M$4),0))/$P$8)</f>
        <v>118</v>
      </c>
      <c r="D233" s="8">
        <f>IF($C$1="Per Trial (g)",(ROUNDUP(('2025_Pea_Totals'!$O$9*$P$9*('2025_Pea_Fill_Sheet'!$D235/$H233)*$M$4),0)),(ROUNDUP(('2025_Pea_Totals'!$O$9*$P$9*('2025_Pea_Fill_Sheet'!$D235/$H233)*$M$4),0))/$P$9)</f>
        <v>118</v>
      </c>
      <c r="E233" s="8">
        <f>IF($C$1="Per Trial (g)",(ROUNDUP(('2025_Pea_Totals'!$O$10*$P$10*('2025_Pea_Fill_Sheet'!$D235/$H$3)*$M$4),0)),(ROUNDUP(('2025_Pea_Totals'!$O$10*$P$10*('2025_Pea_Fill_Sheet'!$D235/$H$3)*$M$4),0))/$P$10)</f>
        <v>112</v>
      </c>
      <c r="F233" s="8">
        <f>IF($C$1="Per Trial (g)",(ROUNDUP(('2025_Pea_Totals'!$O$11*$P$11*('2025_Pea_Fill_Sheet'!$D235/$H233)*$M$4),0)),(ROUNDUP(('2025_Pea_Totals'!$O$11*$P$11*('2025_Pea_Fill_Sheet'!$D235/$H233)*$M$4),0))/$P$11)</f>
        <v>118</v>
      </c>
      <c r="G233" s="8">
        <f>IF($C$1="Per Trial (g)",(ROUNDUP(('2025_Pea_Totals'!$O$12*$P$12*('2025_Pea_Fill_Sheet'!$D235/$H233)*$M$4),0)),(ROUNDUP(('2025_Pea_Totals'!$O$12*$P$12*('2025_Pea_Fill_Sheet'!$D235/$H233)*$M$4),0))/$P$12)</f>
        <v>118</v>
      </c>
      <c r="H233" s="41">
        <v>95</v>
      </c>
      <c r="I233" s="30">
        <f t="shared" si="5"/>
        <v>584</v>
      </c>
      <c r="J233" s="30">
        <f>'2025_Pea_Fill_Sheet'!G235/'2025_Pea_Totals'!C233</f>
        <v>8.4745762711864412</v>
      </c>
    </row>
    <row r="234" spans="1:10" x14ac:dyDescent="0.2">
      <c r="A234" s="9">
        <v>232</v>
      </c>
      <c r="B234" s="8" t="str">
        <f>'2025_Pea_Fill_Sheet'!B236</f>
        <v>NDP170249Y</v>
      </c>
      <c r="C234" s="8">
        <f>IF($C$1="Per Trial (g)",(ROUNDUP(('2025_Pea_Totals'!$O$8*$P$8*('2025_Pea_Fill_Sheet'!$D236/$H234)*$M$4),0)),(ROUNDUP(('2025_Pea_Totals'!$O$8*$P$8*('2025_Pea_Fill_Sheet'!$D236/$H234)*$M$4),0))/$P$8)</f>
        <v>111</v>
      </c>
      <c r="D234" s="8">
        <f>IF($C$1="Per Trial (g)",(ROUNDUP(('2025_Pea_Totals'!$O$9*$P$9*('2025_Pea_Fill_Sheet'!$D236/$H234)*$M$4),0)),(ROUNDUP(('2025_Pea_Totals'!$O$9*$P$9*('2025_Pea_Fill_Sheet'!$D236/$H234)*$M$4),0))/$P$9)</f>
        <v>111</v>
      </c>
      <c r="E234" s="8">
        <f>IF($C$1="Per Trial (g)",(ROUNDUP(('2025_Pea_Totals'!$O$10*$P$10*('2025_Pea_Fill_Sheet'!$D236/$H$3)*$M$4),0)),(ROUNDUP(('2025_Pea_Totals'!$O$10*$P$10*('2025_Pea_Fill_Sheet'!$D236/$H$3)*$M$4),0))/$P$10)</f>
        <v>111</v>
      </c>
      <c r="F234" s="8">
        <f>IF($C$1="Per Trial (g)",(ROUNDUP(('2025_Pea_Totals'!$O$11*$P$11*('2025_Pea_Fill_Sheet'!$D236/$H234)*$M$4),0)),(ROUNDUP(('2025_Pea_Totals'!$O$11*$P$11*('2025_Pea_Fill_Sheet'!$D236/$H234)*$M$4),0))/$P$11)</f>
        <v>111</v>
      </c>
      <c r="G234" s="8">
        <f>IF($C$1="Per Trial (g)",(ROUNDUP(('2025_Pea_Totals'!$O$12*$P$12*('2025_Pea_Fill_Sheet'!$D236/$H234)*$M$4),0)),(ROUNDUP(('2025_Pea_Totals'!$O$12*$P$12*('2025_Pea_Fill_Sheet'!$D236/$H234)*$M$4),0))/$P$12)</f>
        <v>111</v>
      </c>
      <c r="H234" s="41">
        <v>100</v>
      </c>
      <c r="I234" s="30">
        <f t="shared" si="5"/>
        <v>555</v>
      </c>
      <c r="J234" s="30">
        <f>'2025_Pea_Fill_Sheet'!G236/'2025_Pea_Totals'!C234</f>
        <v>9.0090090090090094</v>
      </c>
    </row>
    <row r="235" spans="1:10" x14ac:dyDescent="0.2">
      <c r="A235" s="9">
        <v>233</v>
      </c>
      <c r="B235" s="8" t="str">
        <f>'2025_Pea_Fill_Sheet'!B237</f>
        <v>NDP170252Y</v>
      </c>
      <c r="C235" s="8">
        <f>IF($C$1="Per Trial (g)",(ROUNDUP(('2025_Pea_Totals'!$O$8*$P$8*('2025_Pea_Fill_Sheet'!$D237/$H235)*$M$4),0)),(ROUNDUP(('2025_Pea_Totals'!$O$8*$P$8*('2025_Pea_Fill_Sheet'!$D237/$H235)*$M$4),0))/$P$8)</f>
        <v>89</v>
      </c>
      <c r="D235" s="8">
        <f>IF($C$1="Per Trial (g)",(ROUNDUP(('2025_Pea_Totals'!$O$9*$P$9*('2025_Pea_Fill_Sheet'!$D237/$H235)*$M$4),0)),(ROUNDUP(('2025_Pea_Totals'!$O$9*$P$9*('2025_Pea_Fill_Sheet'!$D237/$H235)*$M$4),0))/$P$9)</f>
        <v>89</v>
      </c>
      <c r="E235" s="8">
        <f>IF($C$1="Per Trial (g)",(ROUNDUP(('2025_Pea_Totals'!$O$10*$P$10*('2025_Pea_Fill_Sheet'!$D237/$H$3)*$M$4),0)),(ROUNDUP(('2025_Pea_Totals'!$O$10*$P$10*('2025_Pea_Fill_Sheet'!$D237/$H$3)*$M$4),0))/$P$10)</f>
        <v>89</v>
      </c>
      <c r="F235" s="8">
        <f>IF($C$1="Per Trial (g)",(ROUNDUP(('2025_Pea_Totals'!$O$11*$P$11*('2025_Pea_Fill_Sheet'!$D237/$H235)*$M$4),0)),(ROUNDUP(('2025_Pea_Totals'!$O$11*$P$11*('2025_Pea_Fill_Sheet'!$D237/$H235)*$M$4),0))/$P$11)</f>
        <v>89</v>
      </c>
      <c r="G235" s="8">
        <f>IF($C$1="Per Trial (g)",(ROUNDUP(('2025_Pea_Totals'!$O$12*$P$12*('2025_Pea_Fill_Sheet'!$D237/$H235)*$M$4),0)),(ROUNDUP(('2025_Pea_Totals'!$O$12*$P$12*('2025_Pea_Fill_Sheet'!$D237/$H235)*$M$4),0))/$P$12)</f>
        <v>89</v>
      </c>
      <c r="H235" s="41">
        <v>100</v>
      </c>
      <c r="I235" s="30">
        <f t="shared" si="5"/>
        <v>445</v>
      </c>
      <c r="J235" s="30">
        <f>'2025_Pea_Fill_Sheet'!G237/'2025_Pea_Totals'!C235</f>
        <v>11.235955056179776</v>
      </c>
    </row>
    <row r="236" spans="1:10" x14ac:dyDescent="0.2">
      <c r="A236" s="9">
        <v>234</v>
      </c>
      <c r="B236" s="8" t="str">
        <f>'2025_Pea_Fill_Sheet'!B238</f>
        <v>NDP170253Y</v>
      </c>
      <c r="C236" s="8">
        <f>IF($C$1="Per Trial (g)",(ROUNDUP(('2025_Pea_Totals'!$O$8*$P$8*('2025_Pea_Fill_Sheet'!$D238/$H236)*$M$4),0)),(ROUNDUP(('2025_Pea_Totals'!$O$8*$P$8*('2025_Pea_Fill_Sheet'!$D238/$H236)*$M$4),0))/$P$8)</f>
        <v>112</v>
      </c>
      <c r="D236" s="8">
        <f>IF($C$1="Per Trial (g)",(ROUNDUP(('2025_Pea_Totals'!$O$9*$P$9*('2025_Pea_Fill_Sheet'!$D238/$H236)*$M$4),0)),(ROUNDUP(('2025_Pea_Totals'!$O$9*$P$9*('2025_Pea_Fill_Sheet'!$D238/$H236)*$M$4),0))/$P$9)</f>
        <v>112</v>
      </c>
      <c r="E236" s="8">
        <f>IF($C$1="Per Trial (g)",(ROUNDUP(('2025_Pea_Totals'!$O$10*$P$10*('2025_Pea_Fill_Sheet'!$D238/$H$3)*$M$4),0)),(ROUNDUP(('2025_Pea_Totals'!$O$10*$P$10*('2025_Pea_Fill_Sheet'!$D238/$H$3)*$M$4),0))/$P$10)</f>
        <v>112</v>
      </c>
      <c r="F236" s="8">
        <f>IF($C$1="Per Trial (g)",(ROUNDUP(('2025_Pea_Totals'!$O$11*$P$11*('2025_Pea_Fill_Sheet'!$D238/$H236)*$M$4),0)),(ROUNDUP(('2025_Pea_Totals'!$O$11*$P$11*('2025_Pea_Fill_Sheet'!$D238/$H236)*$M$4),0))/$P$11)</f>
        <v>112</v>
      </c>
      <c r="G236" s="8">
        <f>IF($C$1="Per Trial (g)",(ROUNDUP(('2025_Pea_Totals'!$O$12*$P$12*('2025_Pea_Fill_Sheet'!$D238/$H236)*$M$4),0)),(ROUNDUP(('2025_Pea_Totals'!$O$12*$P$12*('2025_Pea_Fill_Sheet'!$D238/$H236)*$M$4),0))/$P$12)</f>
        <v>112</v>
      </c>
      <c r="H236" s="41">
        <v>100</v>
      </c>
      <c r="I236" s="30">
        <f t="shared" si="5"/>
        <v>560</v>
      </c>
      <c r="J236" s="30">
        <f>'2025_Pea_Fill_Sheet'!G238/'2025_Pea_Totals'!C236</f>
        <v>8.9285714285714288</v>
      </c>
    </row>
    <row r="237" spans="1:10" x14ac:dyDescent="0.2">
      <c r="A237" s="9">
        <v>235</v>
      </c>
      <c r="B237" s="8" t="str">
        <f>'2025_Pea_Fill_Sheet'!B239</f>
        <v>NDP170273Y</v>
      </c>
      <c r="C237" s="8">
        <f>IF($C$1="Per Trial (g)",(ROUNDUP(('2025_Pea_Totals'!$O$8*$P$8*('2025_Pea_Fill_Sheet'!$D239/$H237)*$M$4),0)),(ROUNDUP(('2025_Pea_Totals'!$O$8*$P$8*('2025_Pea_Fill_Sheet'!$D239/$H237)*$M$4),0))/$P$8)</f>
        <v>142</v>
      </c>
      <c r="D237" s="8">
        <f>IF($C$1="Per Trial (g)",(ROUNDUP(('2025_Pea_Totals'!$O$9*$P$9*('2025_Pea_Fill_Sheet'!$D239/$H237)*$M$4),0)),(ROUNDUP(('2025_Pea_Totals'!$O$9*$P$9*('2025_Pea_Fill_Sheet'!$D239/$H237)*$M$4),0))/$P$9)</f>
        <v>142</v>
      </c>
      <c r="E237" s="8">
        <f>IF($C$1="Per Trial (g)",(ROUNDUP(('2025_Pea_Totals'!$O$10*$P$10*('2025_Pea_Fill_Sheet'!$D239/$H$3)*$M$4),0)),(ROUNDUP(('2025_Pea_Totals'!$O$10*$P$10*('2025_Pea_Fill_Sheet'!$D239/$H$3)*$M$4),0))/$P$10)</f>
        <v>118</v>
      </c>
      <c r="F237" s="8">
        <f>IF($C$1="Per Trial (g)",(ROUNDUP(('2025_Pea_Totals'!$O$11*$P$11*('2025_Pea_Fill_Sheet'!$D239/$H237)*$M$4),0)),(ROUNDUP(('2025_Pea_Totals'!$O$11*$P$11*('2025_Pea_Fill_Sheet'!$D239/$H237)*$M$4),0))/$P$11)</f>
        <v>142</v>
      </c>
      <c r="G237" s="8">
        <f>IF($C$1="Per Trial (g)",(ROUNDUP(('2025_Pea_Totals'!$O$12*$P$12*('2025_Pea_Fill_Sheet'!$D239/$H237)*$M$4),0)),(ROUNDUP(('2025_Pea_Totals'!$O$12*$P$12*('2025_Pea_Fill_Sheet'!$D239/$H237)*$M$4),0))/$P$12)</f>
        <v>142</v>
      </c>
      <c r="H237" s="41">
        <v>83</v>
      </c>
      <c r="I237" s="30">
        <f t="shared" si="5"/>
        <v>686</v>
      </c>
      <c r="J237" s="30">
        <f>'2025_Pea_Fill_Sheet'!G239/'2025_Pea_Totals'!C237</f>
        <v>7.042253521126761</v>
      </c>
    </row>
    <row r="238" spans="1:10" x14ac:dyDescent="0.2">
      <c r="A238" s="9">
        <v>236</v>
      </c>
      <c r="B238" s="8" t="str">
        <f>'2025_Pea_Fill_Sheet'!B240</f>
        <v>NDP170322Y</v>
      </c>
      <c r="C238" s="8">
        <f>IF($C$1="Per Trial (g)",(ROUNDUP(('2025_Pea_Totals'!$O$8*$P$8*('2025_Pea_Fill_Sheet'!$D240/$H238)*$M$4),0)),(ROUNDUP(('2025_Pea_Totals'!$O$8*$P$8*('2025_Pea_Fill_Sheet'!$D240/$H238)*$M$4),0))/$P$8)</f>
        <v>115</v>
      </c>
      <c r="D238" s="8">
        <f>IF($C$1="Per Trial (g)",(ROUNDUP(('2025_Pea_Totals'!$O$9*$P$9*('2025_Pea_Fill_Sheet'!$D240/$H238)*$M$4),0)),(ROUNDUP(('2025_Pea_Totals'!$O$9*$P$9*('2025_Pea_Fill_Sheet'!$D240/$H238)*$M$4),0))/$P$9)</f>
        <v>115</v>
      </c>
      <c r="E238" s="8">
        <f>IF($C$1="Per Trial (g)",(ROUNDUP(('2025_Pea_Totals'!$O$10*$P$10*('2025_Pea_Fill_Sheet'!$D240/$H$3)*$M$4),0)),(ROUNDUP(('2025_Pea_Totals'!$O$10*$P$10*('2025_Pea_Fill_Sheet'!$D240/$H$3)*$M$4),0))/$P$10)</f>
        <v>115</v>
      </c>
      <c r="F238" s="8">
        <f>IF($C$1="Per Trial (g)",(ROUNDUP(('2025_Pea_Totals'!$O$11*$P$11*('2025_Pea_Fill_Sheet'!$D240/$H238)*$M$4),0)),(ROUNDUP(('2025_Pea_Totals'!$O$11*$P$11*('2025_Pea_Fill_Sheet'!$D240/$H238)*$M$4),0))/$P$11)</f>
        <v>115</v>
      </c>
      <c r="G238" s="8">
        <f>IF($C$1="Per Trial (g)",(ROUNDUP(('2025_Pea_Totals'!$O$12*$P$12*('2025_Pea_Fill_Sheet'!$D240/$H238)*$M$4),0)),(ROUNDUP(('2025_Pea_Totals'!$O$12*$P$12*('2025_Pea_Fill_Sheet'!$D240/$H238)*$M$4),0))/$P$12)</f>
        <v>115</v>
      </c>
      <c r="H238" s="41">
        <v>100</v>
      </c>
      <c r="I238" s="30">
        <f t="shared" si="5"/>
        <v>575</v>
      </c>
      <c r="J238" s="30">
        <f>'2025_Pea_Fill_Sheet'!G240/'2025_Pea_Totals'!C238</f>
        <v>8.695652173913043</v>
      </c>
    </row>
    <row r="239" spans="1:10" x14ac:dyDescent="0.2">
      <c r="A239" s="9">
        <v>237</v>
      </c>
      <c r="B239" s="8" t="str">
        <f>'2025_Pea_Fill_Sheet'!B241</f>
        <v>NDP170328G</v>
      </c>
      <c r="C239" s="8">
        <f>IF($C$1="Per Trial (g)",(ROUNDUP(('2025_Pea_Totals'!$O$8*$P$8*('2025_Pea_Fill_Sheet'!$D241/$H239)*$M$4),0)),(ROUNDUP(('2025_Pea_Totals'!$O$8*$P$8*('2025_Pea_Fill_Sheet'!$D241/$H239)*$M$4),0))/$P$8)</f>
        <v>124</v>
      </c>
      <c r="D239" s="8">
        <f>IF($C$1="Per Trial (g)",(ROUNDUP(('2025_Pea_Totals'!$O$9*$P$9*('2025_Pea_Fill_Sheet'!$D241/$H239)*$M$4),0)),(ROUNDUP(('2025_Pea_Totals'!$O$9*$P$9*('2025_Pea_Fill_Sheet'!$D241/$H239)*$M$4),0))/$P$9)</f>
        <v>124</v>
      </c>
      <c r="E239" s="8">
        <f>IF($C$1="Per Trial (g)",(ROUNDUP(('2025_Pea_Totals'!$O$10*$P$10*('2025_Pea_Fill_Sheet'!$D241/$H$3)*$M$4),0)),(ROUNDUP(('2025_Pea_Totals'!$O$10*$P$10*('2025_Pea_Fill_Sheet'!$D241/$H$3)*$M$4),0))/$P$10)</f>
        <v>124</v>
      </c>
      <c r="F239" s="8">
        <f>IF($C$1="Per Trial (g)",(ROUNDUP(('2025_Pea_Totals'!$O$11*$P$11*('2025_Pea_Fill_Sheet'!$D241/$H239)*$M$4),0)),(ROUNDUP(('2025_Pea_Totals'!$O$11*$P$11*('2025_Pea_Fill_Sheet'!$D241/$H239)*$M$4),0))/$P$11)</f>
        <v>124</v>
      </c>
      <c r="G239" s="8">
        <f>IF($C$1="Per Trial (g)",(ROUNDUP(('2025_Pea_Totals'!$O$12*$P$12*('2025_Pea_Fill_Sheet'!$D241/$H239)*$M$4),0)),(ROUNDUP(('2025_Pea_Totals'!$O$12*$P$12*('2025_Pea_Fill_Sheet'!$D241/$H239)*$M$4),0))/$P$12)</f>
        <v>124</v>
      </c>
      <c r="H239" s="41">
        <v>100</v>
      </c>
      <c r="I239" s="30">
        <f t="shared" si="5"/>
        <v>620</v>
      </c>
      <c r="J239" s="30">
        <f>'2025_Pea_Fill_Sheet'!G241/'2025_Pea_Totals'!C239</f>
        <v>8.064516129032258</v>
      </c>
    </row>
    <row r="240" spans="1:10" x14ac:dyDescent="0.2">
      <c r="A240" s="9">
        <v>238</v>
      </c>
      <c r="B240" s="8" t="str">
        <f>'2025_Pea_Fill_Sheet'!B242</f>
        <v>NDP170336G</v>
      </c>
      <c r="C240" s="8">
        <f>IF($C$1="Per Trial (g)",(ROUNDUP(('2025_Pea_Totals'!$O$8*$P$8*('2025_Pea_Fill_Sheet'!$D242/$H240)*$M$4),0)),(ROUNDUP(('2025_Pea_Totals'!$O$8*$P$8*('2025_Pea_Fill_Sheet'!$D242/$H240)*$M$4),0))/$P$8)</f>
        <v>102</v>
      </c>
      <c r="D240" s="8">
        <f>IF($C$1="Per Trial (g)",(ROUNDUP(('2025_Pea_Totals'!$O$9*$P$9*('2025_Pea_Fill_Sheet'!$D242/$H240)*$M$4),0)),(ROUNDUP(('2025_Pea_Totals'!$O$9*$P$9*('2025_Pea_Fill_Sheet'!$D242/$H240)*$M$4),0))/$P$9)</f>
        <v>102</v>
      </c>
      <c r="E240" s="8">
        <f>IF($C$1="Per Trial (g)",(ROUNDUP(('2025_Pea_Totals'!$O$10*$P$10*('2025_Pea_Fill_Sheet'!$D242/$H$3)*$M$4),0)),(ROUNDUP(('2025_Pea_Totals'!$O$10*$P$10*('2025_Pea_Fill_Sheet'!$D242/$H$3)*$M$4),0))/$P$10)</f>
        <v>102</v>
      </c>
      <c r="F240" s="8">
        <f>IF($C$1="Per Trial (g)",(ROUNDUP(('2025_Pea_Totals'!$O$11*$P$11*('2025_Pea_Fill_Sheet'!$D242/$H240)*$M$4),0)),(ROUNDUP(('2025_Pea_Totals'!$O$11*$P$11*('2025_Pea_Fill_Sheet'!$D242/$H240)*$M$4),0))/$P$11)</f>
        <v>102</v>
      </c>
      <c r="G240" s="8">
        <f>IF($C$1="Per Trial (g)",(ROUNDUP(('2025_Pea_Totals'!$O$12*$P$12*('2025_Pea_Fill_Sheet'!$D242/$H240)*$M$4),0)),(ROUNDUP(('2025_Pea_Totals'!$O$12*$P$12*('2025_Pea_Fill_Sheet'!$D242/$H240)*$M$4),0))/$P$12)</f>
        <v>102</v>
      </c>
      <c r="H240" s="41">
        <v>100</v>
      </c>
      <c r="I240" s="30">
        <f t="shared" si="5"/>
        <v>510</v>
      </c>
      <c r="J240" s="30">
        <f>'2025_Pea_Fill_Sheet'!G242/'2025_Pea_Totals'!C240</f>
        <v>9.8039215686274517</v>
      </c>
    </row>
    <row r="241" spans="1:10" x14ac:dyDescent="0.2">
      <c r="A241" s="9">
        <v>239</v>
      </c>
      <c r="B241" s="8" t="str">
        <f>'2025_Pea_Fill_Sheet'!B243</f>
        <v>NDP170350Y</v>
      </c>
      <c r="C241" s="8">
        <f>IF($C$1="Per Trial (g)",(ROUNDUP(('2025_Pea_Totals'!$O$8*$P$8*('2025_Pea_Fill_Sheet'!$D243/$H241)*$M$4),0)),(ROUNDUP(('2025_Pea_Totals'!$O$8*$P$8*('2025_Pea_Fill_Sheet'!$D243/$H241)*$M$4),0))/$P$8)</f>
        <v>116</v>
      </c>
      <c r="D241" s="8">
        <f>IF($C$1="Per Trial (g)",(ROUNDUP(('2025_Pea_Totals'!$O$9*$P$9*('2025_Pea_Fill_Sheet'!$D243/$H241)*$M$4),0)),(ROUNDUP(('2025_Pea_Totals'!$O$9*$P$9*('2025_Pea_Fill_Sheet'!$D243/$H241)*$M$4),0))/$P$9)</f>
        <v>116</v>
      </c>
      <c r="E241" s="8">
        <f>IF($C$1="Per Trial (g)",(ROUNDUP(('2025_Pea_Totals'!$O$10*$P$10*('2025_Pea_Fill_Sheet'!$D243/$H$3)*$M$4),0)),(ROUNDUP(('2025_Pea_Totals'!$O$10*$P$10*('2025_Pea_Fill_Sheet'!$D243/$H$3)*$M$4),0))/$P$10)</f>
        <v>116</v>
      </c>
      <c r="F241" s="8">
        <f>IF($C$1="Per Trial (g)",(ROUNDUP(('2025_Pea_Totals'!$O$11*$P$11*('2025_Pea_Fill_Sheet'!$D243/$H241)*$M$4),0)),(ROUNDUP(('2025_Pea_Totals'!$O$11*$P$11*('2025_Pea_Fill_Sheet'!$D243/$H241)*$M$4),0))/$P$11)</f>
        <v>116</v>
      </c>
      <c r="G241" s="8">
        <f>IF($C$1="Per Trial (g)",(ROUNDUP(('2025_Pea_Totals'!$O$12*$P$12*('2025_Pea_Fill_Sheet'!$D243/$H241)*$M$4),0)),(ROUNDUP(('2025_Pea_Totals'!$O$12*$P$12*('2025_Pea_Fill_Sheet'!$D243/$H241)*$M$4),0))/$P$12)</f>
        <v>116</v>
      </c>
      <c r="H241" s="41">
        <v>100</v>
      </c>
      <c r="I241" s="30">
        <f t="shared" si="5"/>
        <v>580</v>
      </c>
      <c r="J241" s="30">
        <f>'2025_Pea_Fill_Sheet'!G243/'2025_Pea_Totals'!C241</f>
        <v>8.6206896551724146</v>
      </c>
    </row>
  </sheetData>
  <sortState xmlns:xlrd2="http://schemas.microsoft.com/office/spreadsheetml/2017/richdata2" ref="A3:H39">
    <sortCondition ref="B3:B39"/>
  </sortState>
  <mergeCells count="11">
    <mergeCell ref="L11:N11"/>
    <mergeCell ref="L12:N12"/>
    <mergeCell ref="M3:O3"/>
    <mergeCell ref="L8:N8"/>
    <mergeCell ref="L10:N10"/>
    <mergeCell ref="Q3:R3"/>
    <mergeCell ref="N4:O4"/>
    <mergeCell ref="L7:O7"/>
    <mergeCell ref="C1:F1"/>
    <mergeCell ref="L9:N9"/>
    <mergeCell ref="N5:O5"/>
  </mergeCells>
  <conditionalFormatting sqref="B3:B241">
    <cfRule type="cellIs" dxfId="33" priority="5" operator="equal">
      <formula>0</formula>
    </cfRule>
  </conditionalFormatting>
  <conditionalFormatting sqref="C3:H241">
    <cfRule type="expression" dxfId="32" priority="6">
      <formula>NOT(ISNUMBER(C3))</formula>
    </cfRule>
  </conditionalFormatting>
  <conditionalFormatting sqref="J3:J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duplicateValues" dxfId="31" priority="4"/>
  </conditionalFormatting>
  <dataValidations count="1">
    <dataValidation type="list" allowBlank="1" showInputMessage="1" showErrorMessage="1" sqref="C1" xr:uid="{00000000-0002-0000-0100-000000000000}">
      <formula1>"Per Plot(g),Per Trial (g)"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875C-A96A-4463-B6FA-F5608EEA3420}">
  <sheetPr>
    <pageSetUpPr fitToPage="1"/>
  </sheetPr>
  <dimension ref="A1:P243"/>
  <sheetViews>
    <sheetView zoomScale="130" zoomScaleNormal="130" workbookViewId="0">
      <selection sqref="A1:E1"/>
    </sheetView>
  </sheetViews>
  <sheetFormatPr baseColWidth="10" defaultColWidth="9.1640625" defaultRowHeight="15" x14ac:dyDescent="0.2"/>
  <cols>
    <col min="1" max="1" width="9.1640625" customWidth="1"/>
    <col min="2" max="2" width="17.5" customWidth="1"/>
    <col min="3" max="3" width="12.33203125" bestFit="1" customWidth="1"/>
    <col min="4" max="4" width="11.6640625" bestFit="1" customWidth="1"/>
    <col min="5" max="5" width="24.5" bestFit="1" customWidth="1"/>
    <col min="6" max="6" width="10.1640625" customWidth="1"/>
    <col min="7" max="7" width="6.6640625" customWidth="1"/>
    <col min="8" max="8" width="6.5" bestFit="1" customWidth="1"/>
    <col min="9" max="9" width="7.5" customWidth="1"/>
    <col min="10" max="10" width="9.6640625" customWidth="1"/>
    <col min="11" max="11" width="2" bestFit="1" customWidth="1"/>
    <col min="12" max="12" width="10.1640625" customWidth="1"/>
    <col min="13" max="13" width="6" customWidth="1"/>
    <col min="14" max="14" width="2" customWidth="1"/>
    <col min="15" max="15" width="9.6640625" bestFit="1" customWidth="1"/>
    <col min="16" max="16" width="2.5" customWidth="1"/>
  </cols>
  <sheetData>
    <row r="1" spans="1:16" ht="19" x14ac:dyDescent="0.25">
      <c r="A1" s="47" t="s">
        <v>270</v>
      </c>
      <c r="B1" s="47"/>
      <c r="C1" s="47"/>
      <c r="D1" s="47"/>
      <c r="E1" s="47"/>
    </row>
    <row r="2" spans="1:16" x14ac:dyDescent="0.2">
      <c r="D2" s="3"/>
    </row>
    <row r="3" spans="1:16" ht="16" x14ac:dyDescent="0.2">
      <c r="D3" s="4"/>
      <c r="E3" s="40" t="s">
        <v>259</v>
      </c>
      <c r="G3" s="48" t="s">
        <v>6</v>
      </c>
      <c r="H3" s="49"/>
      <c r="I3" s="49"/>
      <c r="J3" s="50"/>
      <c r="L3" s="48" t="s">
        <v>268</v>
      </c>
      <c r="M3" s="50"/>
      <c r="O3" s="11" t="s">
        <v>269</v>
      </c>
      <c r="P3" s="10"/>
    </row>
    <row r="4" spans="1:16" ht="15" customHeight="1" x14ac:dyDescent="0.2">
      <c r="A4" s="6" t="s">
        <v>2</v>
      </c>
      <c r="B4" s="6" t="s">
        <v>5</v>
      </c>
      <c r="C4" s="7" t="s">
        <v>14</v>
      </c>
      <c r="D4" s="6" t="s">
        <v>3</v>
      </c>
      <c r="E4" s="28" t="s">
        <v>4</v>
      </c>
      <c r="G4" s="44">
        <v>0.4</v>
      </c>
      <c r="H4" s="12">
        <f>(G4/G5)*H5</f>
        <v>9.2000000000000011</v>
      </c>
      <c r="I4" s="45" t="s">
        <v>1</v>
      </c>
      <c r="J4" s="46"/>
      <c r="L4" s="13" t="e">
        <f>AVERAGE(D5:D243)</f>
        <v>#DIV/0!</v>
      </c>
      <c r="M4" s="14" t="s">
        <v>9</v>
      </c>
      <c r="O4" s="42">
        <f>AVERAGE('2025_Oat_Totals'!H3:H241)</f>
        <v>100</v>
      </c>
      <c r="P4" s="10"/>
    </row>
    <row r="5" spans="1:16" x14ac:dyDescent="0.2">
      <c r="A5" s="1">
        <v>1</v>
      </c>
      <c r="B5" s="29"/>
      <c r="C5" s="34"/>
      <c r="D5" s="39"/>
      <c r="E5" s="37">
        <f>IF('2025_Oat_Totals'!$C$1="Per Trial (g)",(SUM('2025_Oat_Totals'!C3:H3)*1.1),"Per Plot Selected in Totals")</f>
        <v>374.00000000000006</v>
      </c>
      <c r="F5" s="2"/>
      <c r="G5" s="43">
        <v>1</v>
      </c>
      <c r="H5" s="2">
        <v>23</v>
      </c>
      <c r="I5" s="51" t="s">
        <v>1</v>
      </c>
      <c r="J5" s="51"/>
      <c r="L5" s="52"/>
      <c r="M5" s="52"/>
      <c r="O5" s="15"/>
      <c r="P5" s="10"/>
    </row>
    <row r="6" spans="1:16" x14ac:dyDescent="0.2">
      <c r="A6" s="1">
        <v>2</v>
      </c>
      <c r="B6" s="29"/>
      <c r="C6" s="34"/>
      <c r="D6" s="39"/>
      <c r="E6" s="37">
        <f>IF('2025_Oat_Totals'!$C$1="Per Trial (g)",(SUM('2025_Oat_Totals'!C4:H4)*1.1),"Per Plot Selected in Totals")</f>
        <v>374.00000000000006</v>
      </c>
      <c r="L6" s="4"/>
      <c r="M6" s="5"/>
      <c r="O6" s="4"/>
      <c r="P6" s="4"/>
    </row>
    <row r="7" spans="1:16" x14ac:dyDescent="0.2">
      <c r="A7" s="1">
        <v>3</v>
      </c>
      <c r="B7" s="29"/>
      <c r="C7" s="35"/>
      <c r="D7" s="39"/>
      <c r="E7" s="37">
        <f>IF('2025_Oat_Totals'!$C$1="Per Trial (g)",(SUM('2025_Oat_Totals'!C5:H5)*1.1),"Per Plot Selected in Totals")</f>
        <v>374.00000000000006</v>
      </c>
      <c r="G7" s="48" t="s">
        <v>0</v>
      </c>
      <c r="H7" s="49"/>
      <c r="I7" s="49"/>
      <c r="J7" s="50"/>
      <c r="L7" s="48" t="s">
        <v>10</v>
      </c>
      <c r="M7" s="49"/>
      <c r="N7" s="49"/>
      <c r="O7" s="50"/>
    </row>
    <row r="8" spans="1:16" x14ac:dyDescent="0.2">
      <c r="A8" s="1">
        <v>4</v>
      </c>
      <c r="B8" s="29"/>
      <c r="C8" s="34"/>
      <c r="D8" s="39"/>
      <c r="E8" s="37">
        <f>IF('2025_Oat_Totals'!$C$1="Per Trial (g)",(SUM('2025_Oat_Totals'!C6:H6)*1.1),"Per Plot Selected in Totals")</f>
        <v>374.00000000000006</v>
      </c>
      <c r="G8" s="55" t="s">
        <v>260</v>
      </c>
      <c r="H8" s="56"/>
      <c r="I8" s="57"/>
      <c r="J8" s="9">
        <v>60</v>
      </c>
      <c r="L8" s="58" t="s">
        <v>11</v>
      </c>
      <c r="M8" s="59"/>
      <c r="N8" s="59"/>
      <c r="O8" s="60"/>
    </row>
    <row r="9" spans="1:16" x14ac:dyDescent="0.2">
      <c r="A9" s="1">
        <v>5</v>
      </c>
      <c r="B9" s="29"/>
      <c r="C9" s="35"/>
      <c r="D9" s="39"/>
      <c r="E9" s="37">
        <f>IF('2025_Oat_Totals'!$C$1="Per Trial (g)",(SUM('2025_Oat_Totals'!C7:H7)*1.1),"Per Plot Selected in Totals")</f>
        <v>374.00000000000006</v>
      </c>
      <c r="G9" s="55" t="s">
        <v>261</v>
      </c>
      <c r="H9" s="56"/>
      <c r="I9" s="57"/>
      <c r="J9" s="9">
        <v>60</v>
      </c>
      <c r="L9" s="58" t="s">
        <v>11</v>
      </c>
      <c r="M9" s="59"/>
      <c r="N9" s="59"/>
      <c r="O9" s="60"/>
    </row>
    <row r="10" spans="1:16" x14ac:dyDescent="0.2">
      <c r="A10" s="1">
        <v>6</v>
      </c>
      <c r="B10" s="29"/>
      <c r="C10" s="35"/>
      <c r="D10" s="39"/>
      <c r="E10" s="37">
        <f>IF('2025_Oat_Totals'!$C$1="Per Trial (g)",(SUM('2025_Oat_Totals'!C8:H8)*1.1),"Per Plot Selected in Totals")</f>
        <v>374.00000000000006</v>
      </c>
      <c r="G10" s="55" t="s">
        <v>262</v>
      </c>
      <c r="H10" s="56"/>
      <c r="I10" s="57"/>
      <c r="J10" s="9">
        <v>60</v>
      </c>
      <c r="L10" s="58" t="s">
        <v>11</v>
      </c>
      <c r="M10" s="59"/>
      <c r="N10" s="59"/>
      <c r="O10" s="60"/>
    </row>
    <row r="11" spans="1:16" x14ac:dyDescent="0.2">
      <c r="A11" s="1">
        <v>7</v>
      </c>
      <c r="B11" s="29"/>
      <c r="C11" s="35"/>
      <c r="D11" s="39"/>
      <c r="E11" s="37">
        <f>IF('2025_Oat_Totals'!$C$1="Per Trial (g)",(SUM('2025_Oat_Totals'!C9:H9)*1.1),"Per Plot Selected in Totals")</f>
        <v>374.00000000000006</v>
      </c>
      <c r="G11" s="53" t="s">
        <v>263</v>
      </c>
      <c r="H11" s="53"/>
      <c r="I11" s="53"/>
      <c r="J11" s="9">
        <v>60</v>
      </c>
      <c r="L11" s="58" t="s">
        <v>11</v>
      </c>
      <c r="M11" s="59"/>
      <c r="N11" s="59"/>
      <c r="O11" s="60"/>
    </row>
    <row r="12" spans="1:16" x14ac:dyDescent="0.2">
      <c r="A12" s="1">
        <v>8</v>
      </c>
      <c r="B12" s="29"/>
      <c r="C12" s="35"/>
      <c r="D12" s="39"/>
      <c r="E12" s="37">
        <f>IF('2025_Oat_Totals'!$C$1="Per Trial (g)",(SUM('2025_Oat_Totals'!C10:H10)*1.1),"Per Plot Selected in Totals")</f>
        <v>374.00000000000006</v>
      </c>
      <c r="G12" s="53" t="s">
        <v>264</v>
      </c>
      <c r="H12" s="53"/>
      <c r="I12" s="53"/>
      <c r="J12" s="9">
        <v>60</v>
      </c>
      <c r="L12" s="54" t="s">
        <v>11</v>
      </c>
      <c r="M12" s="54"/>
      <c r="N12" s="54"/>
      <c r="O12" s="54"/>
    </row>
    <row r="13" spans="1:16" x14ac:dyDescent="0.2">
      <c r="A13" s="1">
        <v>9</v>
      </c>
      <c r="B13" s="29"/>
      <c r="C13" s="35"/>
      <c r="D13" s="39"/>
      <c r="E13" s="37">
        <f>IF('2025_Oat_Totals'!$C$1="Per Trial (g)",(SUM('2025_Oat_Totals'!C11:H11)*1.1),"Per Plot Selected in Totals")</f>
        <v>374.00000000000006</v>
      </c>
    </row>
    <row r="14" spans="1:16" x14ac:dyDescent="0.2">
      <c r="A14" s="1">
        <v>10</v>
      </c>
      <c r="B14" s="29"/>
      <c r="C14" s="35"/>
      <c r="D14" s="39"/>
      <c r="E14" s="37">
        <f>IF('2025_Oat_Totals'!$C$1="Per Trial (g)",(SUM('2025_Oat_Totals'!C12:H12)*1.1),"Per Plot Selected in Totals")</f>
        <v>374.00000000000006</v>
      </c>
    </row>
    <row r="15" spans="1:16" x14ac:dyDescent="0.2">
      <c r="A15" s="1">
        <v>11</v>
      </c>
      <c r="B15" s="29"/>
      <c r="C15" s="35"/>
      <c r="D15" s="39"/>
      <c r="E15" s="37">
        <f>IF('2025_Oat_Totals'!$C$1="Per Trial (g)",(SUM('2025_Oat_Totals'!C13:H13)*1.1),"Per Plot Selected in Totals")</f>
        <v>374.00000000000006</v>
      </c>
    </row>
    <row r="16" spans="1:16" x14ac:dyDescent="0.2">
      <c r="A16" s="1">
        <v>12</v>
      </c>
      <c r="B16" s="29"/>
      <c r="C16" s="35"/>
      <c r="D16" s="39"/>
      <c r="E16" s="37">
        <f>IF('2025_Oat_Totals'!$C$1="Per Trial (g)",(SUM('2025_Oat_Totals'!C14:H14)*1.1),"Per Plot Selected in Totals")</f>
        <v>374.00000000000006</v>
      </c>
      <c r="G16" s="23"/>
    </row>
    <row r="17" spans="1:10" x14ac:dyDescent="0.2">
      <c r="A17" s="1">
        <v>13</v>
      </c>
      <c r="B17" s="29"/>
      <c r="C17" s="35"/>
      <c r="D17" s="39"/>
      <c r="E17" s="37">
        <f>IF('2025_Oat_Totals'!$C$1="Per Trial (g)",(SUM('2025_Oat_Totals'!C15:H15)*1.1),"Per Plot Selected in Totals")</f>
        <v>374.00000000000006</v>
      </c>
      <c r="G17" s="23"/>
    </row>
    <row r="18" spans="1:10" x14ac:dyDescent="0.2">
      <c r="A18" s="1">
        <v>14</v>
      </c>
      <c r="B18" s="29"/>
      <c r="C18" s="35"/>
      <c r="D18" s="39"/>
      <c r="E18" s="37">
        <f>IF('2025_Oat_Totals'!$C$1="Per Trial (g)",(SUM('2025_Oat_Totals'!C16:H16)*1.1),"Per Plot Selected in Totals")</f>
        <v>374.00000000000006</v>
      </c>
    </row>
    <row r="19" spans="1:10" x14ac:dyDescent="0.2">
      <c r="A19" s="1">
        <v>15</v>
      </c>
      <c r="B19" s="29"/>
      <c r="C19" s="35"/>
      <c r="D19" s="39"/>
      <c r="E19" s="37">
        <f>IF('2025_Oat_Totals'!$C$1="Per Trial (g)",(SUM('2025_Oat_Totals'!C17:H17)*1.1),"Per Plot Selected in Totals")</f>
        <v>374.00000000000006</v>
      </c>
    </row>
    <row r="20" spans="1:10" x14ac:dyDescent="0.2">
      <c r="A20" s="1">
        <v>16</v>
      </c>
      <c r="B20" s="29"/>
      <c r="C20" s="35"/>
      <c r="D20" s="39"/>
      <c r="E20" s="37">
        <f>IF('2025_Oat_Totals'!$C$1="Per Trial (g)",(SUM('2025_Oat_Totals'!C18:H18)*1.1),"Per Plot Selected in Totals")</f>
        <v>374.00000000000006</v>
      </c>
      <c r="I20" s="25"/>
      <c r="J20" s="24"/>
    </row>
    <row r="21" spans="1:10" x14ac:dyDescent="0.2">
      <c r="A21" s="1">
        <v>17</v>
      </c>
      <c r="B21" s="29"/>
      <c r="C21" s="35"/>
      <c r="D21" s="39"/>
      <c r="E21" s="37">
        <f>IF('2025_Oat_Totals'!$C$1="Per Trial (g)",(SUM('2025_Oat_Totals'!C19:H19)*1.1),"Per Plot Selected in Totals")</f>
        <v>374.00000000000006</v>
      </c>
      <c r="I21" s="25"/>
      <c r="J21" s="24"/>
    </row>
    <row r="22" spans="1:10" x14ac:dyDescent="0.2">
      <c r="A22" s="1">
        <v>18</v>
      </c>
      <c r="B22" s="29"/>
      <c r="C22" s="35"/>
      <c r="D22" s="39"/>
      <c r="E22" s="37">
        <f>IF('2025_Oat_Totals'!$C$1="Per Trial (g)",(SUM('2025_Oat_Totals'!C20:H20)*1.1),"Per Plot Selected in Totals")</f>
        <v>374.00000000000006</v>
      </c>
      <c r="I22" s="25"/>
      <c r="J22" s="24"/>
    </row>
    <row r="23" spans="1:10" x14ac:dyDescent="0.2">
      <c r="A23" s="1">
        <v>19</v>
      </c>
      <c r="B23" s="29"/>
      <c r="C23" s="35"/>
      <c r="D23" s="39"/>
      <c r="E23" s="37">
        <f>IF('2025_Oat_Totals'!$C$1="Per Trial (g)",(SUM('2025_Oat_Totals'!C21:H21)*1.1),"Per Plot Selected in Totals")</f>
        <v>374.00000000000006</v>
      </c>
      <c r="I23" s="25"/>
      <c r="J23" s="24"/>
    </row>
    <row r="24" spans="1:10" x14ac:dyDescent="0.2">
      <c r="A24" s="1">
        <v>20</v>
      </c>
      <c r="B24" s="29"/>
      <c r="C24" s="35"/>
      <c r="D24" s="39"/>
      <c r="E24" s="37">
        <f>IF('2025_Oat_Totals'!$C$1="Per Trial (g)",(SUM('2025_Oat_Totals'!C22:H22)*1.1),"Per Plot Selected in Totals")</f>
        <v>374.00000000000006</v>
      </c>
      <c r="I24" s="25"/>
      <c r="J24" s="24"/>
    </row>
    <row r="25" spans="1:10" x14ac:dyDescent="0.2">
      <c r="A25" s="1">
        <v>21</v>
      </c>
      <c r="B25" s="29"/>
      <c r="C25" s="35"/>
      <c r="D25" s="39"/>
      <c r="E25" s="37">
        <f>IF('2025_Oat_Totals'!$C$1="Per Trial (g)",(SUM('2025_Oat_Totals'!C23:H23)*1.1),"Per Plot Selected in Totals")</f>
        <v>374.00000000000006</v>
      </c>
    </row>
    <row r="26" spans="1:10" x14ac:dyDescent="0.2">
      <c r="A26" s="1">
        <v>22</v>
      </c>
      <c r="B26" s="29"/>
      <c r="C26" s="35"/>
      <c r="D26" s="39"/>
      <c r="E26" s="37">
        <f>IF('2025_Oat_Totals'!$C$1="Per Trial (g)",(SUM('2025_Oat_Totals'!C24:H24)*1.1),"Per Plot Selected in Totals")</f>
        <v>374.00000000000006</v>
      </c>
      <c r="I26" s="26"/>
      <c r="J26" s="24"/>
    </row>
    <row r="27" spans="1:10" x14ac:dyDescent="0.2">
      <c r="A27" s="1">
        <v>23</v>
      </c>
      <c r="B27" s="29"/>
      <c r="C27" s="35"/>
      <c r="D27" s="39"/>
      <c r="E27" s="37">
        <f>IF('2025_Oat_Totals'!$C$1="Per Trial (g)",(SUM('2025_Oat_Totals'!C25:H25)*1.1),"Per Plot Selected in Totals")</f>
        <v>374.00000000000006</v>
      </c>
    </row>
    <row r="28" spans="1:10" x14ac:dyDescent="0.2">
      <c r="A28" s="1">
        <v>24</v>
      </c>
      <c r="B28" s="29"/>
      <c r="C28" s="35"/>
      <c r="D28" s="39"/>
      <c r="E28" s="37">
        <f>IF('2025_Oat_Totals'!$C$1="Per Trial (g)",(SUM('2025_Oat_Totals'!C26:H26)*1.1),"Per Plot Selected in Totals")</f>
        <v>374.00000000000006</v>
      </c>
    </row>
    <row r="29" spans="1:10" x14ac:dyDescent="0.2">
      <c r="A29" s="1">
        <v>25</v>
      </c>
      <c r="B29" s="29"/>
      <c r="C29" s="35"/>
      <c r="D29" s="39"/>
      <c r="E29" s="37">
        <f>IF('2025_Oat_Totals'!$C$1="Per Trial (g)",(SUM('2025_Oat_Totals'!C27:H27)*1.1),"Per Plot Selected in Totals")</f>
        <v>374.00000000000006</v>
      </c>
    </row>
    <row r="30" spans="1:10" x14ac:dyDescent="0.2">
      <c r="A30" s="1">
        <v>26</v>
      </c>
      <c r="B30" s="29"/>
      <c r="C30" s="35"/>
      <c r="D30" s="39"/>
      <c r="E30" s="37">
        <f>IF('2025_Oat_Totals'!$C$1="Per Trial (g)",(SUM('2025_Oat_Totals'!C28:H28)*1.1),"Per Plot Selected in Totals")</f>
        <v>374.00000000000006</v>
      </c>
    </row>
    <row r="31" spans="1:10" x14ac:dyDescent="0.2">
      <c r="A31" s="1">
        <v>27</v>
      </c>
      <c r="B31" s="29"/>
      <c r="C31" s="35"/>
      <c r="D31" s="39"/>
      <c r="E31" s="37">
        <f>IF('2025_Oat_Totals'!$C$1="Per Trial (g)",(SUM('2025_Oat_Totals'!C29:H29)*1.1),"Per Plot Selected in Totals")</f>
        <v>374.00000000000006</v>
      </c>
    </row>
    <row r="32" spans="1:10" x14ac:dyDescent="0.2">
      <c r="A32" s="1">
        <v>28</v>
      </c>
      <c r="B32" s="29"/>
      <c r="C32" s="35"/>
      <c r="D32" s="39"/>
      <c r="E32" s="37">
        <f>IF('2025_Oat_Totals'!$C$1="Per Trial (g)",(SUM('2025_Oat_Totals'!C30:H30)*1.1),"Per Plot Selected in Totals")</f>
        <v>374.00000000000006</v>
      </c>
    </row>
    <row r="33" spans="1:5" x14ac:dyDescent="0.2">
      <c r="A33" s="1">
        <v>29</v>
      </c>
      <c r="B33" s="29"/>
      <c r="C33" s="35"/>
      <c r="D33" s="39"/>
      <c r="E33" s="37">
        <f>IF('2025_Oat_Totals'!$C$1="Per Trial (g)",(SUM('2025_Oat_Totals'!C31:H31)*1.1),"Per Plot Selected in Totals")</f>
        <v>374.00000000000006</v>
      </c>
    </row>
    <row r="34" spans="1:5" x14ac:dyDescent="0.2">
      <c r="A34" s="1">
        <v>30</v>
      </c>
      <c r="B34" s="29"/>
      <c r="C34" s="35"/>
      <c r="D34" s="39"/>
      <c r="E34" s="37">
        <f>IF('2025_Oat_Totals'!$C$1="Per Trial (g)",(SUM('2025_Oat_Totals'!C32:H32)*1.1),"Per Plot Selected in Totals")</f>
        <v>374.00000000000006</v>
      </c>
    </row>
    <row r="35" spans="1:5" x14ac:dyDescent="0.2">
      <c r="A35" s="1">
        <v>31</v>
      </c>
      <c r="B35" s="29"/>
      <c r="C35" s="35"/>
      <c r="D35" s="39"/>
      <c r="E35" s="37">
        <f>IF('2025_Oat_Totals'!$C$1="Per Trial (g)",(SUM('2025_Oat_Totals'!C33:H33)*1.1),"Per Plot Selected in Totals")</f>
        <v>374.00000000000006</v>
      </c>
    </row>
    <row r="36" spans="1:5" x14ac:dyDescent="0.2">
      <c r="A36" s="1">
        <v>32</v>
      </c>
      <c r="B36" s="29"/>
      <c r="C36" s="35"/>
      <c r="D36" s="39"/>
      <c r="E36" s="37">
        <f>IF('2025_Oat_Totals'!$C$1="Per Trial (g)",(SUM('2025_Oat_Totals'!C34:H34)*1.1),"Per Plot Selected in Totals")</f>
        <v>374.00000000000006</v>
      </c>
    </row>
    <row r="37" spans="1:5" x14ac:dyDescent="0.2">
      <c r="A37" s="1">
        <v>33</v>
      </c>
      <c r="B37" s="29"/>
      <c r="C37" s="35"/>
      <c r="D37" s="39"/>
      <c r="E37" s="37">
        <f>IF('2025_Oat_Totals'!$C$1="Per Trial (g)",(SUM('2025_Oat_Totals'!C35:H35)*1.1),"Per Plot Selected in Totals")</f>
        <v>374.00000000000006</v>
      </c>
    </row>
    <row r="38" spans="1:5" x14ac:dyDescent="0.2">
      <c r="A38" s="1">
        <v>34</v>
      </c>
      <c r="B38" s="29"/>
      <c r="C38" s="35"/>
      <c r="D38" s="39"/>
      <c r="E38" s="37">
        <f>IF('2025_Oat_Totals'!$C$1="Per Trial (g)",(SUM('2025_Oat_Totals'!C36:H36)*1.1),"Per Plot Selected in Totals")</f>
        <v>374.00000000000006</v>
      </c>
    </row>
    <row r="39" spans="1:5" x14ac:dyDescent="0.2">
      <c r="A39" s="1">
        <v>35</v>
      </c>
      <c r="B39" s="29"/>
      <c r="C39" s="35"/>
      <c r="D39" s="39"/>
      <c r="E39" s="37">
        <f>IF('2025_Oat_Totals'!$C$1="Per Trial (g)",(SUM('2025_Oat_Totals'!C37:H37)*1.1),"Per Plot Selected in Totals")</f>
        <v>374.00000000000006</v>
      </c>
    </row>
    <row r="40" spans="1:5" x14ac:dyDescent="0.2">
      <c r="A40" s="1">
        <v>36</v>
      </c>
      <c r="B40" s="29"/>
      <c r="C40" s="35"/>
      <c r="D40" s="39"/>
      <c r="E40" s="37">
        <f>IF('2025_Oat_Totals'!$C$1="Per Trial (g)",(SUM('2025_Oat_Totals'!C38:H38)*1.1),"Per Plot Selected in Totals")</f>
        <v>374.00000000000006</v>
      </c>
    </row>
    <row r="41" spans="1:5" x14ac:dyDescent="0.2">
      <c r="A41" s="1">
        <v>37</v>
      </c>
      <c r="B41" s="29"/>
      <c r="C41" s="35"/>
      <c r="D41" s="39"/>
      <c r="E41" s="37">
        <f>IF('2025_Oat_Totals'!$C$1="Per Trial (g)",(SUM('2025_Oat_Totals'!C39:H39)*1.1),"Per Plot Selected in Totals")</f>
        <v>374.00000000000006</v>
      </c>
    </row>
    <row r="42" spans="1:5" x14ac:dyDescent="0.2">
      <c r="A42" s="1">
        <v>38</v>
      </c>
      <c r="B42" s="29"/>
      <c r="C42" s="35"/>
      <c r="D42" s="39"/>
      <c r="E42" s="37">
        <f>IF('2025_Oat_Totals'!$C$1="Per Trial (g)",(SUM('2025_Oat_Totals'!C40:H40)*1.1),"Per Plot Selected in Totals")</f>
        <v>374.00000000000006</v>
      </c>
    </row>
    <row r="43" spans="1:5" x14ac:dyDescent="0.2">
      <c r="A43" s="1">
        <v>39</v>
      </c>
      <c r="B43" s="29"/>
      <c r="C43" s="35"/>
      <c r="D43" s="39"/>
      <c r="E43" s="37">
        <f>IF('2025_Oat_Totals'!$C$1="Per Trial (g)",(SUM('2025_Oat_Totals'!C41:H41)*1.1),"Per Plot Selected in Totals")</f>
        <v>374.00000000000006</v>
      </c>
    </row>
    <row r="44" spans="1:5" x14ac:dyDescent="0.2">
      <c r="A44" s="1">
        <v>40</v>
      </c>
      <c r="B44" s="29"/>
      <c r="C44" s="35"/>
      <c r="D44" s="39"/>
      <c r="E44" s="37">
        <f>IF('2025_Oat_Totals'!$C$1="Per Trial (g)",(SUM('2025_Oat_Totals'!C42:H42)*1.1),"Per Plot Selected in Totals")</f>
        <v>374.00000000000006</v>
      </c>
    </row>
    <row r="45" spans="1:5" x14ac:dyDescent="0.2">
      <c r="A45" s="1">
        <v>41</v>
      </c>
      <c r="B45" s="29"/>
      <c r="C45" s="35"/>
      <c r="D45" s="39"/>
      <c r="E45" s="37">
        <f>IF('2025_Oat_Totals'!$C$1="Per Trial (g)",(SUM('2025_Oat_Totals'!C43:H43)*1.1),"Per Plot Selected in Totals")</f>
        <v>374.00000000000006</v>
      </c>
    </row>
    <row r="46" spans="1:5" x14ac:dyDescent="0.2">
      <c r="A46" s="1">
        <v>42</v>
      </c>
      <c r="B46" s="29"/>
      <c r="C46" s="35"/>
      <c r="D46" s="39"/>
      <c r="E46" s="37">
        <f>IF('2025_Oat_Totals'!$C$1="Per Trial (g)",(SUM('2025_Oat_Totals'!C44:H44)*1.1),"Per Plot Selected in Totals")</f>
        <v>374.00000000000006</v>
      </c>
    </row>
    <row r="47" spans="1:5" x14ac:dyDescent="0.2">
      <c r="A47" s="1">
        <v>43</v>
      </c>
      <c r="B47" s="29"/>
      <c r="C47" s="35"/>
      <c r="D47" s="39"/>
      <c r="E47" s="37">
        <f>IF('2025_Oat_Totals'!$C$1="Per Trial (g)",(SUM('2025_Oat_Totals'!C45:H45)*1.1),"Per Plot Selected in Totals")</f>
        <v>374.00000000000006</v>
      </c>
    </row>
    <row r="48" spans="1:5" x14ac:dyDescent="0.2">
      <c r="A48" s="1">
        <v>44</v>
      </c>
      <c r="B48" s="29"/>
      <c r="C48" s="35"/>
      <c r="D48" s="39"/>
      <c r="E48" s="37">
        <f>IF('2025_Oat_Totals'!$C$1="Per Trial (g)",(SUM('2025_Oat_Totals'!C46:H46)*1.1),"Per Plot Selected in Totals")</f>
        <v>374.00000000000006</v>
      </c>
    </row>
    <row r="49" spans="1:5" x14ac:dyDescent="0.2">
      <c r="A49" s="1">
        <v>45</v>
      </c>
      <c r="B49" s="29"/>
      <c r="C49" s="35"/>
      <c r="D49" s="39"/>
      <c r="E49" s="37">
        <f>IF('2025_Oat_Totals'!$C$1="Per Trial (g)",(SUM('2025_Oat_Totals'!C47:H47)*1.1),"Per Plot Selected in Totals")</f>
        <v>374.00000000000006</v>
      </c>
    </row>
    <row r="50" spans="1:5" x14ac:dyDescent="0.2">
      <c r="A50" s="1">
        <v>46</v>
      </c>
      <c r="B50" s="29"/>
      <c r="C50" s="35"/>
      <c r="D50" s="39"/>
      <c r="E50" s="37">
        <f>IF('2025_Oat_Totals'!$C$1="Per Trial (g)",(SUM('2025_Oat_Totals'!C48:H48)*1.1),"Per Plot Selected in Totals")</f>
        <v>374.00000000000006</v>
      </c>
    </row>
    <row r="51" spans="1:5" x14ac:dyDescent="0.2">
      <c r="A51" s="1">
        <v>47</v>
      </c>
      <c r="B51" s="29"/>
      <c r="C51" s="35"/>
      <c r="D51" s="39"/>
      <c r="E51" s="37">
        <f>IF('2025_Oat_Totals'!$C$1="Per Trial (g)",(SUM('2025_Oat_Totals'!C49:H49)*1.1),"Per Plot Selected in Totals")</f>
        <v>374.00000000000006</v>
      </c>
    </row>
    <row r="52" spans="1:5" x14ac:dyDescent="0.2">
      <c r="A52" s="1">
        <v>48</v>
      </c>
      <c r="B52" s="29"/>
      <c r="C52" s="35"/>
      <c r="D52" s="39"/>
      <c r="E52" s="37">
        <f>IF('2025_Oat_Totals'!$C$1="Per Trial (g)",(SUM('2025_Oat_Totals'!C50:H50)*1.1),"Per Plot Selected in Totals")</f>
        <v>374.00000000000006</v>
      </c>
    </row>
    <row r="53" spans="1:5" x14ac:dyDescent="0.2">
      <c r="A53" s="1">
        <v>49</v>
      </c>
      <c r="B53" s="29"/>
      <c r="C53" s="35"/>
      <c r="D53" s="39"/>
      <c r="E53" s="37">
        <f>IF('2025_Oat_Totals'!$C$1="Per Trial (g)",(SUM('2025_Oat_Totals'!C51:H51)*1.1),"Per Plot Selected in Totals")</f>
        <v>374.00000000000006</v>
      </c>
    </row>
    <row r="54" spans="1:5" x14ac:dyDescent="0.2">
      <c r="A54" s="1">
        <v>50</v>
      </c>
      <c r="B54" s="29"/>
      <c r="C54" s="34"/>
      <c r="D54" s="39"/>
      <c r="E54" s="37">
        <f>IF('2025_Oat_Totals'!$C$1="Per Trial (g)",(SUM('2025_Oat_Totals'!C52:H52)*1.1),"Per Plot Selected in Totals")</f>
        <v>374.00000000000006</v>
      </c>
    </row>
    <row r="55" spans="1:5" x14ac:dyDescent="0.2">
      <c r="A55" s="1">
        <v>51</v>
      </c>
      <c r="B55" s="29"/>
      <c r="C55" s="34"/>
      <c r="D55" s="39"/>
      <c r="E55" s="37">
        <f>IF('2025_Oat_Totals'!$C$1="Per Trial (g)",(SUM('2025_Oat_Totals'!C53:H53)*1.1),"Per Plot Selected in Totals")</f>
        <v>374.00000000000006</v>
      </c>
    </row>
    <row r="56" spans="1:5" x14ac:dyDescent="0.2">
      <c r="A56" s="1">
        <v>52</v>
      </c>
      <c r="B56" s="29"/>
      <c r="C56" s="34"/>
      <c r="D56" s="39"/>
      <c r="E56" s="37">
        <f>IF('2025_Oat_Totals'!$C$1="Per Trial (g)",(SUM('2025_Oat_Totals'!C54:H54)*1.1),"Per Plot Selected in Totals")</f>
        <v>374.00000000000006</v>
      </c>
    </row>
    <row r="57" spans="1:5" x14ac:dyDescent="0.2">
      <c r="A57" s="1">
        <v>53</v>
      </c>
      <c r="B57" s="29"/>
      <c r="C57" s="34"/>
      <c r="D57" s="39"/>
      <c r="E57" s="37">
        <f>IF('2025_Oat_Totals'!$C$1="Per Trial (g)",(SUM('2025_Oat_Totals'!C55:H55)*1.1),"Per Plot Selected in Totals")</f>
        <v>374.00000000000006</v>
      </c>
    </row>
    <row r="58" spans="1:5" x14ac:dyDescent="0.2">
      <c r="A58" s="1">
        <v>54</v>
      </c>
      <c r="B58" s="29"/>
      <c r="C58" s="34"/>
      <c r="D58" s="39"/>
      <c r="E58" s="37">
        <f>IF('2025_Oat_Totals'!$C$1="Per Trial (g)",(SUM('2025_Oat_Totals'!C56:H56)*1.1),"Per Plot Selected in Totals")</f>
        <v>374.00000000000006</v>
      </c>
    </row>
    <row r="59" spans="1:5" x14ac:dyDescent="0.2">
      <c r="A59" s="1">
        <v>55</v>
      </c>
      <c r="B59" s="29"/>
      <c r="C59" s="34"/>
      <c r="D59" s="39"/>
      <c r="E59" s="37">
        <f>IF('2025_Oat_Totals'!$C$1="Per Trial (g)",(SUM('2025_Oat_Totals'!C57:H57)*1.1),"Per Plot Selected in Totals")</f>
        <v>374.00000000000006</v>
      </c>
    </row>
    <row r="60" spans="1:5" x14ac:dyDescent="0.2">
      <c r="A60" s="1">
        <v>56</v>
      </c>
      <c r="B60" s="29"/>
      <c r="C60" s="34"/>
      <c r="D60" s="39"/>
      <c r="E60" s="37">
        <f>IF('2025_Oat_Totals'!$C$1="Per Trial (g)",(SUM('2025_Oat_Totals'!C58:H58)*1.1),"Per Plot Selected in Totals")</f>
        <v>374.00000000000006</v>
      </c>
    </row>
    <row r="61" spans="1:5" x14ac:dyDescent="0.2">
      <c r="A61" s="1">
        <v>57</v>
      </c>
      <c r="B61" s="29"/>
      <c r="C61" s="34"/>
      <c r="D61" s="39"/>
      <c r="E61" s="37">
        <f>IF('2025_Oat_Totals'!$C$1="Per Trial (g)",(SUM('2025_Oat_Totals'!C59:H59)*1.1),"Per Plot Selected in Totals")</f>
        <v>374.00000000000006</v>
      </c>
    </row>
    <row r="62" spans="1:5" x14ac:dyDescent="0.2">
      <c r="A62" s="1">
        <v>58</v>
      </c>
      <c r="B62" s="29"/>
      <c r="C62" s="34"/>
      <c r="D62" s="39"/>
      <c r="E62" s="37">
        <f>IF('2025_Oat_Totals'!$C$1="Per Trial (g)",(SUM('2025_Oat_Totals'!C60:H60)*1.1),"Per Plot Selected in Totals")</f>
        <v>374.00000000000006</v>
      </c>
    </row>
    <row r="63" spans="1:5" x14ac:dyDescent="0.2">
      <c r="A63" s="1">
        <v>59</v>
      </c>
      <c r="B63" s="29"/>
      <c r="C63" s="34"/>
      <c r="D63" s="39"/>
      <c r="E63" s="37">
        <f>IF('2025_Oat_Totals'!$C$1="Per Trial (g)",(SUM('2025_Oat_Totals'!C61:H61)*1.1),"Per Plot Selected in Totals")</f>
        <v>374.00000000000006</v>
      </c>
    </row>
    <row r="64" spans="1:5" x14ac:dyDescent="0.2">
      <c r="A64" s="1">
        <v>60</v>
      </c>
      <c r="B64" s="29"/>
      <c r="C64" s="34"/>
      <c r="D64" s="39"/>
      <c r="E64" s="37">
        <f>IF('2025_Oat_Totals'!$C$1="Per Trial (g)",(SUM('2025_Oat_Totals'!C62:H62)*1.1),"Per Plot Selected in Totals")</f>
        <v>374.00000000000006</v>
      </c>
    </row>
    <row r="65" spans="1:5" x14ac:dyDescent="0.2">
      <c r="A65" s="1">
        <v>61</v>
      </c>
      <c r="B65" s="29"/>
      <c r="C65" s="34"/>
      <c r="D65" s="39"/>
      <c r="E65" s="37">
        <f>IF('2025_Oat_Totals'!$C$1="Per Trial (g)",(SUM('2025_Oat_Totals'!C63:H63)*1.1),"Per Plot Selected in Totals")</f>
        <v>374.00000000000006</v>
      </c>
    </row>
    <row r="66" spans="1:5" x14ac:dyDescent="0.2">
      <c r="A66" s="1">
        <v>62</v>
      </c>
      <c r="B66" s="29"/>
      <c r="C66" s="34"/>
      <c r="D66" s="39"/>
      <c r="E66" s="37">
        <f>IF('2025_Oat_Totals'!$C$1="Per Trial (g)",(SUM('2025_Oat_Totals'!C64:H64)*1.1),"Per Plot Selected in Totals")</f>
        <v>374.00000000000006</v>
      </c>
    </row>
    <row r="67" spans="1:5" x14ac:dyDescent="0.2">
      <c r="A67" s="1">
        <v>63</v>
      </c>
      <c r="B67" s="29"/>
      <c r="C67" s="34"/>
      <c r="D67" s="39"/>
      <c r="E67" s="37">
        <f>IF('2025_Oat_Totals'!$C$1="Per Trial (g)",(SUM('2025_Oat_Totals'!C65:H65)*1.1),"Per Plot Selected in Totals")</f>
        <v>374.00000000000006</v>
      </c>
    </row>
    <row r="68" spans="1:5" x14ac:dyDescent="0.2">
      <c r="A68" s="1">
        <v>64</v>
      </c>
      <c r="B68" s="29"/>
      <c r="C68" s="34"/>
      <c r="D68" s="39"/>
      <c r="E68" s="37">
        <f>IF('2025_Oat_Totals'!$C$1="Per Trial (g)",(SUM('2025_Oat_Totals'!C66:H66)*1.1),"Per Plot Selected in Totals")</f>
        <v>374.00000000000006</v>
      </c>
    </row>
    <row r="69" spans="1:5" x14ac:dyDescent="0.2">
      <c r="A69" s="1">
        <v>65</v>
      </c>
      <c r="B69" s="29"/>
      <c r="C69" s="34"/>
      <c r="D69" s="39"/>
      <c r="E69" s="37">
        <f>IF('2025_Oat_Totals'!$C$1="Per Trial (g)",(SUM('2025_Oat_Totals'!C67:H67)*1.1),"Per Plot Selected in Totals")</f>
        <v>374.00000000000006</v>
      </c>
    </row>
    <row r="70" spans="1:5" x14ac:dyDescent="0.2">
      <c r="A70" s="1">
        <v>66</v>
      </c>
      <c r="B70" s="29"/>
      <c r="C70" s="34"/>
      <c r="D70" s="39"/>
      <c r="E70" s="37">
        <f>IF('2025_Oat_Totals'!$C$1="Per Trial (g)",(SUM('2025_Oat_Totals'!C68:H68)*1.1),"Per Plot Selected in Totals")</f>
        <v>374.00000000000006</v>
      </c>
    </row>
    <row r="71" spans="1:5" x14ac:dyDescent="0.2">
      <c r="A71" s="1">
        <v>67</v>
      </c>
      <c r="B71" s="29"/>
      <c r="C71" s="34"/>
      <c r="D71" s="39"/>
      <c r="E71" s="37">
        <f>IF('2025_Oat_Totals'!$C$1="Per Trial (g)",(SUM('2025_Oat_Totals'!C69:H69)*1.1),"Per Plot Selected in Totals")</f>
        <v>374.00000000000006</v>
      </c>
    </row>
    <row r="72" spans="1:5" x14ac:dyDescent="0.2">
      <c r="A72" s="1">
        <v>68</v>
      </c>
      <c r="B72" s="29"/>
      <c r="C72" s="34"/>
      <c r="D72" s="39"/>
      <c r="E72" s="37">
        <f>IF('2025_Oat_Totals'!$C$1="Per Trial (g)",(SUM('2025_Oat_Totals'!C70:H70)*1.1),"Per Plot Selected in Totals")</f>
        <v>374.00000000000006</v>
      </c>
    </row>
    <row r="73" spans="1:5" x14ac:dyDescent="0.2">
      <c r="A73" s="1">
        <v>69</v>
      </c>
      <c r="B73" s="29"/>
      <c r="C73" s="34"/>
      <c r="D73" s="39"/>
      <c r="E73" s="37">
        <f>IF('2025_Oat_Totals'!$C$1="Per Trial (g)",(SUM('2025_Oat_Totals'!C71:H71)*1.1),"Per Plot Selected in Totals")</f>
        <v>374.00000000000006</v>
      </c>
    </row>
    <row r="74" spans="1:5" x14ac:dyDescent="0.2">
      <c r="A74" s="1">
        <v>70</v>
      </c>
      <c r="B74" s="29"/>
      <c r="C74" s="34"/>
      <c r="D74" s="39"/>
      <c r="E74" s="37">
        <f>IF('2025_Oat_Totals'!$C$1="Per Trial (g)",(SUM('2025_Oat_Totals'!C72:H72)*1.1),"Per Plot Selected in Totals")</f>
        <v>374.00000000000006</v>
      </c>
    </row>
    <row r="75" spans="1:5" x14ac:dyDescent="0.2">
      <c r="A75" s="1">
        <v>71</v>
      </c>
      <c r="B75" s="29"/>
      <c r="C75" s="34"/>
      <c r="D75" s="39"/>
      <c r="E75" s="37">
        <f>IF('2025_Oat_Totals'!$C$1="Per Trial (g)",(SUM('2025_Oat_Totals'!C73:H73)*1.1),"Per Plot Selected in Totals")</f>
        <v>374.00000000000006</v>
      </c>
    </row>
    <row r="76" spans="1:5" x14ac:dyDescent="0.2">
      <c r="A76" s="1">
        <v>72</v>
      </c>
      <c r="B76" s="29"/>
      <c r="C76" s="34"/>
      <c r="D76" s="39"/>
      <c r="E76" s="37">
        <f>IF('2025_Oat_Totals'!$C$1="Per Trial (g)",(SUM('2025_Oat_Totals'!C74:H74)*1.1),"Per Plot Selected in Totals")</f>
        <v>374.00000000000006</v>
      </c>
    </row>
    <row r="77" spans="1:5" x14ac:dyDescent="0.2">
      <c r="A77" s="1">
        <v>73</v>
      </c>
      <c r="B77" s="29"/>
      <c r="C77" s="34"/>
      <c r="D77" s="39"/>
      <c r="E77" s="37">
        <f>IF('2025_Oat_Totals'!$C$1="Per Trial (g)",(SUM('2025_Oat_Totals'!C75:H75)*1.1),"Per Plot Selected in Totals")</f>
        <v>374.00000000000006</v>
      </c>
    </row>
    <row r="78" spans="1:5" x14ac:dyDescent="0.2">
      <c r="A78" s="1">
        <v>74</v>
      </c>
      <c r="B78" s="29"/>
      <c r="C78" s="34"/>
      <c r="D78" s="39"/>
      <c r="E78" s="37">
        <f>IF('2025_Oat_Totals'!$C$1="Per Trial (g)",(SUM('2025_Oat_Totals'!C76:H76)*1.1),"Per Plot Selected in Totals")</f>
        <v>374.00000000000006</v>
      </c>
    </row>
    <row r="79" spans="1:5" x14ac:dyDescent="0.2">
      <c r="A79" s="1">
        <v>75</v>
      </c>
      <c r="B79" s="29"/>
      <c r="C79" s="34"/>
      <c r="D79" s="39"/>
      <c r="E79" s="37">
        <f>IF('2025_Oat_Totals'!$C$1="Per Trial (g)",(SUM('2025_Oat_Totals'!C77:H77)*1.1),"Per Plot Selected in Totals")</f>
        <v>374.00000000000006</v>
      </c>
    </row>
    <row r="80" spans="1:5" x14ac:dyDescent="0.2">
      <c r="A80" s="1">
        <v>76</v>
      </c>
      <c r="B80" s="29"/>
      <c r="C80" s="34"/>
      <c r="D80" s="39"/>
      <c r="E80" s="37">
        <f>IF('2025_Oat_Totals'!$C$1="Per Trial (g)",(SUM('2025_Oat_Totals'!C78:H78)*1.1),"Per Plot Selected in Totals")</f>
        <v>374.00000000000006</v>
      </c>
    </row>
    <row r="81" spans="1:5" x14ac:dyDescent="0.2">
      <c r="A81" s="1">
        <v>77</v>
      </c>
      <c r="B81" s="29"/>
      <c r="C81" s="35"/>
      <c r="D81" s="39"/>
      <c r="E81" s="37">
        <f>IF('2025_Oat_Totals'!$C$1="Per Trial (g)",(SUM('2025_Oat_Totals'!C79:H79)*1.1),"Per Plot Selected in Totals")</f>
        <v>374.00000000000006</v>
      </c>
    </row>
    <row r="82" spans="1:5" x14ac:dyDescent="0.2">
      <c r="A82" s="1">
        <v>78</v>
      </c>
      <c r="B82" s="29"/>
      <c r="C82" s="35"/>
      <c r="D82" s="39"/>
      <c r="E82" s="37">
        <f>IF('2025_Oat_Totals'!$C$1="Per Trial (g)",(SUM('2025_Oat_Totals'!C80:H80)*1.1),"Per Plot Selected in Totals")</f>
        <v>374.00000000000006</v>
      </c>
    </row>
    <row r="83" spans="1:5" x14ac:dyDescent="0.2">
      <c r="A83" s="1">
        <v>79</v>
      </c>
      <c r="B83" s="29"/>
      <c r="C83" s="35"/>
      <c r="D83" s="39"/>
      <c r="E83" s="37">
        <f>IF('2025_Oat_Totals'!$C$1="Per Trial (g)",(SUM('2025_Oat_Totals'!C81:H81)*1.1),"Per Plot Selected in Totals")</f>
        <v>374.00000000000006</v>
      </c>
    </row>
    <row r="84" spans="1:5" x14ac:dyDescent="0.2">
      <c r="A84" s="1">
        <v>80</v>
      </c>
      <c r="B84" s="29"/>
      <c r="C84" s="35"/>
      <c r="D84" s="39"/>
      <c r="E84" s="37">
        <f>IF('2025_Oat_Totals'!$C$1="Per Trial (g)",(SUM('2025_Oat_Totals'!C82:H82)*1.1),"Per Plot Selected in Totals")</f>
        <v>374.00000000000006</v>
      </c>
    </row>
    <row r="85" spans="1:5" x14ac:dyDescent="0.2">
      <c r="A85" s="1">
        <v>81</v>
      </c>
      <c r="B85" s="29"/>
      <c r="C85" s="35"/>
      <c r="D85" s="39"/>
      <c r="E85" s="37">
        <f>IF('2025_Oat_Totals'!$C$1="Per Trial (g)",(SUM('2025_Oat_Totals'!C83:H83)*1.1),"Per Plot Selected in Totals")</f>
        <v>374.00000000000006</v>
      </c>
    </row>
    <row r="86" spans="1:5" x14ac:dyDescent="0.2">
      <c r="A86" s="1">
        <v>82</v>
      </c>
      <c r="B86" s="29"/>
      <c r="C86" s="35"/>
      <c r="D86" s="39"/>
      <c r="E86" s="37">
        <f>IF('2025_Oat_Totals'!$C$1="Per Trial (g)",(SUM('2025_Oat_Totals'!C84:H84)*1.1),"Per Plot Selected in Totals")</f>
        <v>374.00000000000006</v>
      </c>
    </row>
    <row r="87" spans="1:5" x14ac:dyDescent="0.2">
      <c r="A87" s="1">
        <v>83</v>
      </c>
      <c r="B87" s="29"/>
      <c r="C87" s="35"/>
      <c r="D87" s="39"/>
      <c r="E87" s="37">
        <f>IF('2025_Oat_Totals'!$C$1="Per Trial (g)",(SUM('2025_Oat_Totals'!C85:H85)*1.1),"Per Plot Selected in Totals")</f>
        <v>374.00000000000006</v>
      </c>
    </row>
    <row r="88" spans="1:5" x14ac:dyDescent="0.2">
      <c r="A88" s="1">
        <v>84</v>
      </c>
      <c r="B88" s="29"/>
      <c r="C88" s="35"/>
      <c r="D88" s="39"/>
      <c r="E88" s="37">
        <f>IF('2025_Oat_Totals'!$C$1="Per Trial (g)",(SUM('2025_Oat_Totals'!C86:H86)*1.1),"Per Plot Selected in Totals")</f>
        <v>374.00000000000006</v>
      </c>
    </row>
    <row r="89" spans="1:5" x14ac:dyDescent="0.2">
      <c r="A89" s="1">
        <v>85</v>
      </c>
      <c r="B89" s="29"/>
      <c r="C89" s="35"/>
      <c r="D89" s="39"/>
      <c r="E89" s="37">
        <f>IF('2025_Oat_Totals'!$C$1="Per Trial (g)",(SUM('2025_Oat_Totals'!C87:H87)*1.1),"Per Plot Selected in Totals")</f>
        <v>374.00000000000006</v>
      </c>
    </row>
    <row r="90" spans="1:5" x14ac:dyDescent="0.2">
      <c r="A90" s="1">
        <v>86</v>
      </c>
      <c r="B90" s="29"/>
      <c r="C90" s="35"/>
      <c r="D90" s="39"/>
      <c r="E90" s="37">
        <f>IF('2025_Oat_Totals'!$C$1="Per Trial (g)",(SUM('2025_Oat_Totals'!C88:H88)*1.1),"Per Plot Selected in Totals")</f>
        <v>374.00000000000006</v>
      </c>
    </row>
    <row r="91" spans="1:5" x14ac:dyDescent="0.2">
      <c r="A91" s="1">
        <v>87</v>
      </c>
      <c r="B91" s="29"/>
      <c r="C91" s="35"/>
      <c r="D91" s="39"/>
      <c r="E91" s="37">
        <f>IF('2025_Oat_Totals'!$C$1="Per Trial (g)",(SUM('2025_Oat_Totals'!C89:H89)*1.1),"Per Plot Selected in Totals")</f>
        <v>374.00000000000006</v>
      </c>
    </row>
    <row r="92" spans="1:5" x14ac:dyDescent="0.2">
      <c r="A92" s="1">
        <v>88</v>
      </c>
      <c r="B92" s="29"/>
      <c r="C92" s="35"/>
      <c r="D92" s="39"/>
      <c r="E92" s="37">
        <f>IF('2025_Oat_Totals'!$C$1="Per Trial (g)",(SUM('2025_Oat_Totals'!C90:H90)*1.1),"Per Plot Selected in Totals")</f>
        <v>374.00000000000006</v>
      </c>
    </row>
    <row r="93" spans="1:5" x14ac:dyDescent="0.2">
      <c r="A93" s="1">
        <v>89</v>
      </c>
      <c r="B93" s="29"/>
      <c r="C93" s="35"/>
      <c r="D93" s="39"/>
      <c r="E93" s="37">
        <f>IF('2025_Oat_Totals'!$C$1="Per Trial (g)",(SUM('2025_Oat_Totals'!C91:H91)*1.1),"Per Plot Selected in Totals")</f>
        <v>374.00000000000006</v>
      </c>
    </row>
    <row r="94" spans="1:5" x14ac:dyDescent="0.2">
      <c r="A94" s="1">
        <v>90</v>
      </c>
      <c r="B94" s="29"/>
      <c r="C94" s="35"/>
      <c r="D94" s="39"/>
      <c r="E94" s="37">
        <f>IF('2025_Oat_Totals'!$C$1="Per Trial (g)",(SUM('2025_Oat_Totals'!C92:H92)*1.1),"Per Plot Selected in Totals")</f>
        <v>374.00000000000006</v>
      </c>
    </row>
    <row r="95" spans="1:5" x14ac:dyDescent="0.2">
      <c r="A95" s="1">
        <v>91</v>
      </c>
      <c r="B95" s="29"/>
      <c r="C95" s="35"/>
      <c r="D95" s="39"/>
      <c r="E95" s="37">
        <f>IF('2025_Oat_Totals'!$C$1="Per Trial (g)",(SUM('2025_Oat_Totals'!C93:H93)*1.1),"Per Plot Selected in Totals")</f>
        <v>374.00000000000006</v>
      </c>
    </row>
    <row r="96" spans="1:5" x14ac:dyDescent="0.2">
      <c r="A96" s="1">
        <v>92</v>
      </c>
      <c r="B96" s="29"/>
      <c r="C96" s="35"/>
      <c r="D96" s="39"/>
      <c r="E96" s="37">
        <f>IF('2025_Oat_Totals'!$C$1="Per Trial (g)",(SUM('2025_Oat_Totals'!C94:H94)*1.1),"Per Plot Selected in Totals")</f>
        <v>374.00000000000006</v>
      </c>
    </row>
    <row r="97" spans="1:5" x14ac:dyDescent="0.2">
      <c r="A97" s="1">
        <v>93</v>
      </c>
      <c r="B97" s="29"/>
      <c r="C97" s="35"/>
      <c r="D97" s="39"/>
      <c r="E97" s="37">
        <f>IF('2025_Oat_Totals'!$C$1="Per Trial (g)",(SUM('2025_Oat_Totals'!C95:H95)*1.1),"Per Plot Selected in Totals")</f>
        <v>374.00000000000006</v>
      </c>
    </row>
    <row r="98" spans="1:5" x14ac:dyDescent="0.2">
      <c r="A98" s="1">
        <v>94</v>
      </c>
      <c r="B98" s="29"/>
      <c r="C98" s="35"/>
      <c r="D98" s="39"/>
      <c r="E98" s="37">
        <f>IF('2025_Oat_Totals'!$C$1="Per Trial (g)",(SUM('2025_Oat_Totals'!C96:H96)*1.1),"Per Plot Selected in Totals")</f>
        <v>374.00000000000006</v>
      </c>
    </row>
    <row r="99" spans="1:5" x14ac:dyDescent="0.2">
      <c r="A99" s="1">
        <v>95</v>
      </c>
      <c r="B99" s="29"/>
      <c r="C99" s="34"/>
      <c r="D99" s="39"/>
      <c r="E99" s="37">
        <f>IF('2025_Oat_Totals'!$C$1="Per Trial (g)",(SUM('2025_Oat_Totals'!C97:H97)*1.1),"Per Plot Selected in Totals")</f>
        <v>374.00000000000006</v>
      </c>
    </row>
    <row r="100" spans="1:5" x14ac:dyDescent="0.2">
      <c r="A100" s="1">
        <v>96</v>
      </c>
      <c r="B100" s="29"/>
      <c r="C100" s="34"/>
      <c r="D100" s="39"/>
      <c r="E100" s="37">
        <f>IF('2025_Oat_Totals'!$C$1="Per Trial (g)",(SUM('2025_Oat_Totals'!C98:H98)*1.1),"Per Plot Selected in Totals")</f>
        <v>374.00000000000006</v>
      </c>
    </row>
    <row r="101" spans="1:5" x14ac:dyDescent="0.2">
      <c r="A101" s="1">
        <v>97</v>
      </c>
      <c r="B101" s="29"/>
      <c r="C101" s="34"/>
      <c r="D101" s="39"/>
      <c r="E101" s="37">
        <f>IF('2025_Oat_Totals'!$C$1="Per Trial (g)",(SUM('2025_Oat_Totals'!C99:H99)*1.1),"Per Plot Selected in Totals")</f>
        <v>374.00000000000006</v>
      </c>
    </row>
    <row r="102" spans="1:5" x14ac:dyDescent="0.2">
      <c r="A102" s="1">
        <v>98</v>
      </c>
      <c r="B102" s="29"/>
      <c r="C102" s="34"/>
      <c r="D102" s="39"/>
      <c r="E102" s="37">
        <f>IF('2025_Oat_Totals'!$C$1="Per Trial (g)",(SUM('2025_Oat_Totals'!C100:H100)*1.1),"Per Plot Selected in Totals")</f>
        <v>374.00000000000006</v>
      </c>
    </row>
    <row r="103" spans="1:5" x14ac:dyDescent="0.2">
      <c r="A103" s="1">
        <v>99</v>
      </c>
      <c r="B103" s="29"/>
      <c r="C103" s="34"/>
      <c r="D103" s="39"/>
      <c r="E103" s="37">
        <f>IF('2025_Oat_Totals'!$C$1="Per Trial (g)",(SUM('2025_Oat_Totals'!C101:H101)*1.1),"Per Plot Selected in Totals")</f>
        <v>374.00000000000006</v>
      </c>
    </row>
    <row r="104" spans="1:5" x14ac:dyDescent="0.2">
      <c r="A104" s="1">
        <v>100</v>
      </c>
      <c r="B104" s="29"/>
      <c r="C104" s="34"/>
      <c r="D104" s="39"/>
      <c r="E104" s="37">
        <f>IF('2025_Oat_Totals'!$C$1="Per Trial (g)",(SUM('2025_Oat_Totals'!C102:H102)*1.1),"Per Plot Selected in Totals")</f>
        <v>374.00000000000006</v>
      </c>
    </row>
    <row r="105" spans="1:5" x14ac:dyDescent="0.2">
      <c r="A105" s="1">
        <v>101</v>
      </c>
      <c r="B105" s="29"/>
      <c r="C105" s="34"/>
      <c r="D105" s="39"/>
      <c r="E105" s="37">
        <f>IF('2025_Oat_Totals'!$C$1="Per Trial (g)",(SUM('2025_Oat_Totals'!C103:H103)*1.1),"Per Plot Selected in Totals")</f>
        <v>374.00000000000006</v>
      </c>
    </row>
    <row r="106" spans="1:5" x14ac:dyDescent="0.2">
      <c r="A106" s="1">
        <v>102</v>
      </c>
      <c r="B106" s="29"/>
      <c r="C106" s="34"/>
      <c r="D106" s="39"/>
      <c r="E106" s="37">
        <f>IF('2025_Oat_Totals'!$C$1="Per Trial (g)",(SUM('2025_Oat_Totals'!C104:H104)*1.1),"Per Plot Selected in Totals")</f>
        <v>374.00000000000006</v>
      </c>
    </row>
    <row r="107" spans="1:5" x14ac:dyDescent="0.2">
      <c r="A107" s="1">
        <v>103</v>
      </c>
      <c r="B107" s="29"/>
      <c r="C107" s="34"/>
      <c r="D107" s="39"/>
      <c r="E107" s="37">
        <f>IF('2025_Oat_Totals'!$C$1="Per Trial (g)",(SUM('2025_Oat_Totals'!C105:H105)*1.1),"Per Plot Selected in Totals")</f>
        <v>374.00000000000006</v>
      </c>
    </row>
    <row r="108" spans="1:5" x14ac:dyDescent="0.2">
      <c r="A108" s="1">
        <v>104</v>
      </c>
      <c r="B108" s="29"/>
      <c r="C108" s="34"/>
      <c r="D108" s="39"/>
      <c r="E108" s="37">
        <f>IF('2025_Oat_Totals'!$C$1="Per Trial (g)",(SUM('2025_Oat_Totals'!C106:H106)*1.1),"Per Plot Selected in Totals")</f>
        <v>374.00000000000006</v>
      </c>
    </row>
    <row r="109" spans="1:5" x14ac:dyDescent="0.2">
      <c r="A109" s="1">
        <v>105</v>
      </c>
      <c r="B109" s="29"/>
      <c r="C109" s="34"/>
      <c r="D109" s="39"/>
      <c r="E109" s="37">
        <f>IF('2025_Oat_Totals'!$C$1="Per Trial (g)",(SUM('2025_Oat_Totals'!C107:H107)*1.1),"Per Plot Selected in Totals")</f>
        <v>374.00000000000006</v>
      </c>
    </row>
    <row r="110" spans="1:5" x14ac:dyDescent="0.2">
      <c r="A110" s="1">
        <v>106</v>
      </c>
      <c r="B110" s="29"/>
      <c r="C110" s="34"/>
      <c r="D110" s="39"/>
      <c r="E110" s="37">
        <f>IF('2025_Oat_Totals'!$C$1="Per Trial (g)",(SUM('2025_Oat_Totals'!C108:H108)*1.1),"Per Plot Selected in Totals")</f>
        <v>374.00000000000006</v>
      </c>
    </row>
    <row r="111" spans="1:5" x14ac:dyDescent="0.2">
      <c r="A111" s="1">
        <v>107</v>
      </c>
      <c r="B111" s="29"/>
      <c r="C111" s="35"/>
      <c r="D111" s="39"/>
      <c r="E111" s="37">
        <f>IF('2025_Oat_Totals'!$C$1="Per Trial (g)",(SUM('2025_Oat_Totals'!C109:H109)*1.1),"Per Plot Selected in Totals")</f>
        <v>374.00000000000006</v>
      </c>
    </row>
    <row r="112" spans="1:5" x14ac:dyDescent="0.2">
      <c r="A112" s="1">
        <v>108</v>
      </c>
      <c r="B112" s="29"/>
      <c r="C112" s="35"/>
      <c r="D112" s="39"/>
      <c r="E112" s="37">
        <f>IF('2025_Oat_Totals'!$C$1="Per Trial (g)",(SUM('2025_Oat_Totals'!C110:H110)*1.1),"Per Plot Selected in Totals")</f>
        <v>374.00000000000006</v>
      </c>
    </row>
    <row r="113" spans="1:5" x14ac:dyDescent="0.2">
      <c r="A113" s="1">
        <v>109</v>
      </c>
      <c r="B113" s="29"/>
      <c r="C113" s="34"/>
      <c r="D113" s="39"/>
      <c r="E113" s="37">
        <f>IF('2025_Oat_Totals'!$C$1="Per Trial (g)",(SUM('2025_Oat_Totals'!C111:H111)*1.1),"Per Plot Selected in Totals")</f>
        <v>374.00000000000006</v>
      </c>
    </row>
    <row r="114" spans="1:5" x14ac:dyDescent="0.2">
      <c r="A114" s="1">
        <v>110</v>
      </c>
      <c r="B114" s="29"/>
      <c r="C114" s="35"/>
      <c r="D114" s="39"/>
      <c r="E114" s="37">
        <f>IF('2025_Oat_Totals'!$C$1="Per Trial (g)",(SUM('2025_Oat_Totals'!C112:H112)*1.1),"Per Plot Selected in Totals")</f>
        <v>374.00000000000006</v>
      </c>
    </row>
    <row r="115" spans="1:5" x14ac:dyDescent="0.2">
      <c r="A115" s="1">
        <v>111</v>
      </c>
      <c r="B115" s="29"/>
      <c r="C115" s="35"/>
      <c r="D115" s="39"/>
      <c r="E115" s="37">
        <f>IF('2025_Oat_Totals'!$C$1="Per Trial (g)",(SUM('2025_Oat_Totals'!C113:H113)*1.1),"Per Plot Selected in Totals")</f>
        <v>374.00000000000006</v>
      </c>
    </row>
    <row r="116" spans="1:5" x14ac:dyDescent="0.2">
      <c r="A116" s="1">
        <v>112</v>
      </c>
      <c r="B116" s="29"/>
      <c r="C116" s="35"/>
      <c r="D116" s="39"/>
      <c r="E116" s="37">
        <f>IF('2025_Oat_Totals'!$C$1="Per Trial (g)",(SUM('2025_Oat_Totals'!C114:H114)*1.1),"Per Plot Selected in Totals")</f>
        <v>374.00000000000006</v>
      </c>
    </row>
    <row r="117" spans="1:5" x14ac:dyDescent="0.2">
      <c r="A117" s="1">
        <v>113</v>
      </c>
      <c r="B117" s="29"/>
      <c r="C117" s="35"/>
      <c r="D117" s="39"/>
      <c r="E117" s="37">
        <f>IF('2025_Oat_Totals'!$C$1="Per Trial (g)",(SUM('2025_Oat_Totals'!C115:H115)*1.1),"Per Plot Selected in Totals")</f>
        <v>374.00000000000006</v>
      </c>
    </row>
    <row r="118" spans="1:5" x14ac:dyDescent="0.2">
      <c r="A118" s="1">
        <v>114</v>
      </c>
      <c r="B118" s="29"/>
      <c r="C118" s="35"/>
      <c r="D118" s="39"/>
      <c r="E118" s="37">
        <f>IF('2025_Oat_Totals'!$C$1="Per Trial (g)",(SUM('2025_Oat_Totals'!C116:H116)*1.1),"Per Plot Selected in Totals")</f>
        <v>374.00000000000006</v>
      </c>
    </row>
    <row r="119" spans="1:5" x14ac:dyDescent="0.2">
      <c r="A119" s="1">
        <v>115</v>
      </c>
      <c r="B119" s="29"/>
      <c r="C119" s="35"/>
      <c r="D119" s="39"/>
      <c r="E119" s="37">
        <f>IF('2025_Oat_Totals'!$C$1="Per Trial (g)",(SUM('2025_Oat_Totals'!C117:H117)*1.1),"Per Plot Selected in Totals")</f>
        <v>374.00000000000006</v>
      </c>
    </row>
    <row r="120" spans="1:5" x14ac:dyDescent="0.2">
      <c r="A120" s="1">
        <v>116</v>
      </c>
      <c r="B120" s="29"/>
      <c r="C120" s="35"/>
      <c r="D120" s="39"/>
      <c r="E120" s="37">
        <f>IF('2025_Oat_Totals'!$C$1="Per Trial (g)",(SUM('2025_Oat_Totals'!C118:H118)*1.1),"Per Plot Selected in Totals")</f>
        <v>374.00000000000006</v>
      </c>
    </row>
    <row r="121" spans="1:5" x14ac:dyDescent="0.2">
      <c r="A121" s="1">
        <v>117</v>
      </c>
      <c r="B121" s="29"/>
      <c r="C121" s="35"/>
      <c r="D121" s="39"/>
      <c r="E121" s="37">
        <f>IF('2025_Oat_Totals'!$C$1="Per Trial (g)",(SUM('2025_Oat_Totals'!C119:H119)*1.1),"Per Plot Selected in Totals")</f>
        <v>374.00000000000006</v>
      </c>
    </row>
    <row r="122" spans="1:5" x14ac:dyDescent="0.2">
      <c r="A122" s="1">
        <v>118</v>
      </c>
      <c r="B122" s="29"/>
      <c r="C122" s="35"/>
      <c r="D122" s="39"/>
      <c r="E122" s="37">
        <f>IF('2025_Oat_Totals'!$C$1="Per Trial (g)",(SUM('2025_Oat_Totals'!C120:H120)*1.1),"Per Plot Selected in Totals")</f>
        <v>374.00000000000006</v>
      </c>
    </row>
    <row r="123" spans="1:5" x14ac:dyDescent="0.2">
      <c r="A123" s="1">
        <v>119</v>
      </c>
      <c r="B123" s="29"/>
      <c r="C123" s="35"/>
      <c r="D123" s="39"/>
      <c r="E123" s="37">
        <f>IF('2025_Oat_Totals'!$C$1="Per Trial (g)",(SUM('2025_Oat_Totals'!C121:H121)*1.1),"Per Plot Selected in Totals")</f>
        <v>374.00000000000006</v>
      </c>
    </row>
    <row r="124" spans="1:5" x14ac:dyDescent="0.2">
      <c r="A124" s="1">
        <v>120</v>
      </c>
      <c r="B124" s="29"/>
      <c r="C124" s="35"/>
      <c r="D124" s="39"/>
      <c r="E124" s="37">
        <f>IF('2025_Oat_Totals'!$C$1="Per Trial (g)",(SUM('2025_Oat_Totals'!C122:H122)*1.1),"Per Plot Selected in Totals")</f>
        <v>374.00000000000006</v>
      </c>
    </row>
    <row r="125" spans="1:5" x14ac:dyDescent="0.2">
      <c r="A125" s="1">
        <v>121</v>
      </c>
      <c r="B125" s="29"/>
      <c r="C125" s="35"/>
      <c r="D125" s="39"/>
      <c r="E125" s="37">
        <f>IF('2025_Oat_Totals'!$C$1="Per Trial (g)",(SUM('2025_Oat_Totals'!C123:H123)*1.1),"Per Plot Selected in Totals")</f>
        <v>374.00000000000006</v>
      </c>
    </row>
    <row r="126" spans="1:5" x14ac:dyDescent="0.2">
      <c r="A126" s="1">
        <v>122</v>
      </c>
      <c r="B126" s="29"/>
      <c r="C126" s="35"/>
      <c r="D126" s="39"/>
      <c r="E126" s="37">
        <f>IF('2025_Oat_Totals'!$C$1="Per Trial (g)",(SUM('2025_Oat_Totals'!C124:H124)*1.1),"Per Plot Selected in Totals")</f>
        <v>374.00000000000006</v>
      </c>
    </row>
    <row r="127" spans="1:5" x14ac:dyDescent="0.2">
      <c r="A127" s="1">
        <v>123</v>
      </c>
      <c r="B127" s="29"/>
      <c r="C127" s="35"/>
      <c r="D127" s="39"/>
      <c r="E127" s="37">
        <f>IF('2025_Oat_Totals'!$C$1="Per Trial (g)",(SUM('2025_Oat_Totals'!C125:H125)*1.1),"Per Plot Selected in Totals")</f>
        <v>374.00000000000006</v>
      </c>
    </row>
    <row r="128" spans="1:5" x14ac:dyDescent="0.2">
      <c r="A128" s="1">
        <v>124</v>
      </c>
      <c r="B128" s="29"/>
      <c r="C128" s="35"/>
      <c r="D128" s="39"/>
      <c r="E128" s="37">
        <f>IF('2025_Oat_Totals'!$C$1="Per Trial (g)",(SUM('2025_Oat_Totals'!C126:H126)*1.1),"Per Plot Selected in Totals")</f>
        <v>374.00000000000006</v>
      </c>
    </row>
    <row r="129" spans="1:5" x14ac:dyDescent="0.2">
      <c r="A129" s="1">
        <v>125</v>
      </c>
      <c r="B129" s="29"/>
      <c r="C129" s="34"/>
      <c r="D129" s="39"/>
      <c r="E129" s="37">
        <f>IF('2025_Oat_Totals'!$C$1="Per Trial (g)",(SUM('2025_Oat_Totals'!C127:H127)*1.1),"Per Plot Selected in Totals")</f>
        <v>374.00000000000006</v>
      </c>
    </row>
    <row r="130" spans="1:5" x14ac:dyDescent="0.2">
      <c r="A130" s="1">
        <v>126</v>
      </c>
      <c r="B130" s="29"/>
      <c r="C130" s="34"/>
      <c r="D130" s="39"/>
      <c r="E130" s="37">
        <f>IF('2025_Oat_Totals'!$C$1="Per Trial (g)",(SUM('2025_Oat_Totals'!C128:H128)*1.1),"Per Plot Selected in Totals")</f>
        <v>374.00000000000006</v>
      </c>
    </row>
    <row r="131" spans="1:5" x14ac:dyDescent="0.2">
      <c r="A131" s="1">
        <v>127</v>
      </c>
      <c r="B131" s="29"/>
      <c r="C131" s="34"/>
      <c r="D131" s="39"/>
      <c r="E131" s="37">
        <f>IF('2025_Oat_Totals'!$C$1="Per Trial (g)",(SUM('2025_Oat_Totals'!C129:H129)*1.1),"Per Plot Selected in Totals")</f>
        <v>374.00000000000006</v>
      </c>
    </row>
    <row r="132" spans="1:5" x14ac:dyDescent="0.2">
      <c r="A132" s="1">
        <v>128</v>
      </c>
      <c r="B132" s="29"/>
      <c r="C132" s="34"/>
      <c r="D132" s="39"/>
      <c r="E132" s="37">
        <f>IF('2025_Oat_Totals'!$C$1="Per Trial (g)",(SUM('2025_Oat_Totals'!C130:H130)*1.1),"Per Plot Selected in Totals")</f>
        <v>374.00000000000006</v>
      </c>
    </row>
    <row r="133" spans="1:5" x14ac:dyDescent="0.2">
      <c r="A133" s="1">
        <v>129</v>
      </c>
      <c r="B133" s="29"/>
      <c r="C133" s="34"/>
      <c r="D133" s="39"/>
      <c r="E133" s="37">
        <f>IF('2025_Oat_Totals'!$C$1="Per Trial (g)",(SUM('2025_Oat_Totals'!C131:H131)*1.1),"Per Plot Selected in Totals")</f>
        <v>374.00000000000006</v>
      </c>
    </row>
    <row r="134" spans="1:5" x14ac:dyDescent="0.2">
      <c r="A134" s="1">
        <v>130</v>
      </c>
      <c r="B134" s="29"/>
      <c r="C134" s="34"/>
      <c r="D134" s="39"/>
      <c r="E134" s="37">
        <f>IF('2025_Oat_Totals'!$C$1="Per Trial (g)",(SUM('2025_Oat_Totals'!C132:H132)*1.1),"Per Plot Selected in Totals")</f>
        <v>374.00000000000006</v>
      </c>
    </row>
    <row r="135" spans="1:5" x14ac:dyDescent="0.2">
      <c r="A135" s="1">
        <v>131</v>
      </c>
      <c r="B135" s="29"/>
      <c r="C135" s="34"/>
      <c r="D135" s="39"/>
      <c r="E135" s="37">
        <f>IF('2025_Oat_Totals'!$C$1="Per Trial (g)",(SUM('2025_Oat_Totals'!C133:H133)*1.1),"Per Plot Selected in Totals")</f>
        <v>374.00000000000006</v>
      </c>
    </row>
    <row r="136" spans="1:5" x14ac:dyDescent="0.2">
      <c r="A136" s="1">
        <v>132</v>
      </c>
      <c r="B136" s="29"/>
      <c r="C136" s="34"/>
      <c r="D136" s="39"/>
      <c r="E136" s="37">
        <f>IF('2025_Oat_Totals'!$C$1="Per Trial (g)",(SUM('2025_Oat_Totals'!C134:H134)*1.1),"Per Plot Selected in Totals")</f>
        <v>374.00000000000006</v>
      </c>
    </row>
    <row r="137" spans="1:5" x14ac:dyDescent="0.2">
      <c r="A137" s="1">
        <v>133</v>
      </c>
      <c r="B137" s="29"/>
      <c r="C137" s="34"/>
      <c r="D137" s="39"/>
      <c r="E137" s="37">
        <f>IF('2025_Oat_Totals'!$C$1="Per Trial (g)",(SUM('2025_Oat_Totals'!C135:H135)*1.1),"Per Plot Selected in Totals")</f>
        <v>374.00000000000006</v>
      </c>
    </row>
    <row r="138" spans="1:5" x14ac:dyDescent="0.2">
      <c r="A138" s="1">
        <v>134</v>
      </c>
      <c r="B138" s="29"/>
      <c r="C138" s="34"/>
      <c r="D138" s="39"/>
      <c r="E138" s="37">
        <f>IF('2025_Oat_Totals'!$C$1="Per Trial (g)",(SUM('2025_Oat_Totals'!C136:H136)*1.1),"Per Plot Selected in Totals")</f>
        <v>374.00000000000006</v>
      </c>
    </row>
    <row r="139" spans="1:5" x14ac:dyDescent="0.2">
      <c r="A139" s="1">
        <v>135</v>
      </c>
      <c r="B139" s="29"/>
      <c r="C139" s="34"/>
      <c r="D139" s="39"/>
      <c r="E139" s="37">
        <f>IF('2025_Oat_Totals'!$C$1="Per Trial (g)",(SUM('2025_Oat_Totals'!C137:H137)*1.1),"Per Plot Selected in Totals")</f>
        <v>374.00000000000006</v>
      </c>
    </row>
    <row r="140" spans="1:5" x14ac:dyDescent="0.2">
      <c r="A140" s="1">
        <v>136</v>
      </c>
      <c r="B140" s="29"/>
      <c r="C140" s="34"/>
      <c r="D140" s="39"/>
      <c r="E140" s="37">
        <f>IF('2025_Oat_Totals'!$C$1="Per Trial (g)",(SUM('2025_Oat_Totals'!C138:H138)*1.1),"Per Plot Selected in Totals")</f>
        <v>374.00000000000006</v>
      </c>
    </row>
    <row r="141" spans="1:5" x14ac:dyDescent="0.2">
      <c r="A141" s="1">
        <v>137</v>
      </c>
      <c r="B141" s="29"/>
      <c r="C141" s="34"/>
      <c r="D141" s="39"/>
      <c r="E141" s="37">
        <f>IF('2025_Oat_Totals'!$C$1="Per Trial (g)",(SUM('2025_Oat_Totals'!C139:H139)*1.1),"Per Plot Selected in Totals")</f>
        <v>374.00000000000006</v>
      </c>
    </row>
    <row r="142" spans="1:5" x14ac:dyDescent="0.2">
      <c r="A142" s="1">
        <v>138</v>
      </c>
      <c r="B142" s="29"/>
      <c r="C142" s="34"/>
      <c r="D142" s="39"/>
      <c r="E142" s="37">
        <f>IF('2025_Oat_Totals'!$C$1="Per Trial (g)",(SUM('2025_Oat_Totals'!C140:H140)*1.1),"Per Plot Selected in Totals")</f>
        <v>374.00000000000006</v>
      </c>
    </row>
    <row r="143" spans="1:5" x14ac:dyDescent="0.2">
      <c r="A143" s="1">
        <v>139</v>
      </c>
      <c r="B143" s="29"/>
      <c r="C143" s="34"/>
      <c r="D143" s="39"/>
      <c r="E143" s="37">
        <f>IF('2025_Oat_Totals'!$C$1="Per Trial (g)",(SUM('2025_Oat_Totals'!C141:H141)*1.1),"Per Plot Selected in Totals")</f>
        <v>374.00000000000006</v>
      </c>
    </row>
    <row r="144" spans="1:5" x14ac:dyDescent="0.2">
      <c r="A144" s="1">
        <v>140</v>
      </c>
      <c r="B144" s="29"/>
      <c r="C144" s="34"/>
      <c r="D144" s="39"/>
      <c r="E144" s="37">
        <f>IF('2025_Oat_Totals'!$C$1="Per Trial (g)",(SUM('2025_Oat_Totals'!C142:H142)*1.1),"Per Plot Selected in Totals")</f>
        <v>374.00000000000006</v>
      </c>
    </row>
    <row r="145" spans="1:5" x14ac:dyDescent="0.2">
      <c r="A145" s="1">
        <v>141</v>
      </c>
      <c r="B145" s="29"/>
      <c r="C145" s="34"/>
      <c r="D145" s="39"/>
      <c r="E145" s="37">
        <f>IF('2025_Oat_Totals'!$C$1="Per Trial (g)",(SUM('2025_Oat_Totals'!C143:H143)*1.1),"Per Plot Selected in Totals")</f>
        <v>374.00000000000006</v>
      </c>
    </row>
    <row r="146" spans="1:5" x14ac:dyDescent="0.2">
      <c r="A146" s="1">
        <v>142</v>
      </c>
      <c r="B146" s="29"/>
      <c r="C146" s="34"/>
      <c r="D146" s="39"/>
      <c r="E146" s="37">
        <f>IF('2025_Oat_Totals'!$C$1="Per Trial (g)",(SUM('2025_Oat_Totals'!C144:H144)*1.1),"Per Plot Selected in Totals")</f>
        <v>374.00000000000006</v>
      </c>
    </row>
    <row r="147" spans="1:5" x14ac:dyDescent="0.2">
      <c r="A147" s="1">
        <v>143</v>
      </c>
      <c r="B147" s="29"/>
      <c r="C147" s="34"/>
      <c r="D147" s="39"/>
      <c r="E147" s="37">
        <f>IF('2025_Oat_Totals'!$C$1="Per Trial (g)",(SUM('2025_Oat_Totals'!C145:H145)*1.1),"Per Plot Selected in Totals")</f>
        <v>374.00000000000006</v>
      </c>
    </row>
    <row r="148" spans="1:5" x14ac:dyDescent="0.2">
      <c r="A148" s="1">
        <v>144</v>
      </c>
      <c r="B148" s="29"/>
      <c r="C148" s="34"/>
      <c r="D148" s="39"/>
      <c r="E148" s="37">
        <f>IF('2025_Oat_Totals'!$C$1="Per Trial (g)",(SUM('2025_Oat_Totals'!C146:H146)*1.1),"Per Plot Selected in Totals")</f>
        <v>374.00000000000006</v>
      </c>
    </row>
    <row r="149" spans="1:5" x14ac:dyDescent="0.2">
      <c r="A149" s="1">
        <v>145</v>
      </c>
      <c r="B149" s="29"/>
      <c r="C149" s="34"/>
      <c r="D149" s="39"/>
      <c r="E149" s="37">
        <f>IF('2025_Oat_Totals'!$C$1="Per Trial (g)",(SUM('2025_Oat_Totals'!C147:H147)*1.1),"Per Plot Selected in Totals")</f>
        <v>374.00000000000006</v>
      </c>
    </row>
    <row r="150" spans="1:5" x14ac:dyDescent="0.2">
      <c r="A150" s="1">
        <v>146</v>
      </c>
      <c r="B150" s="29"/>
      <c r="C150" s="34"/>
      <c r="D150" s="39"/>
      <c r="E150" s="37">
        <f>IF('2025_Oat_Totals'!$C$1="Per Trial (g)",(SUM('2025_Oat_Totals'!C148:H148)*1.1),"Per Plot Selected in Totals")</f>
        <v>374.00000000000006</v>
      </c>
    </row>
    <row r="151" spans="1:5" x14ac:dyDescent="0.2">
      <c r="A151" s="1">
        <v>147</v>
      </c>
      <c r="B151" s="29"/>
      <c r="C151" s="34"/>
      <c r="D151" s="39"/>
      <c r="E151" s="37">
        <f>IF('2025_Oat_Totals'!$C$1="Per Trial (g)",(SUM('2025_Oat_Totals'!C149:H149)*1.1),"Per Plot Selected in Totals")</f>
        <v>374.00000000000006</v>
      </c>
    </row>
    <row r="152" spans="1:5" x14ac:dyDescent="0.2">
      <c r="A152" s="1">
        <v>148</v>
      </c>
      <c r="B152" s="29"/>
      <c r="C152" s="34"/>
      <c r="D152" s="39"/>
      <c r="E152" s="37">
        <f>IF('2025_Oat_Totals'!$C$1="Per Trial (g)",(SUM('2025_Oat_Totals'!C150:H150)*1.1),"Per Plot Selected in Totals")</f>
        <v>374.00000000000006</v>
      </c>
    </row>
    <row r="153" spans="1:5" x14ac:dyDescent="0.2">
      <c r="A153" s="1">
        <v>149</v>
      </c>
      <c r="B153" s="29"/>
      <c r="C153" s="34"/>
      <c r="D153" s="39"/>
      <c r="E153" s="37">
        <f>IF('2025_Oat_Totals'!$C$1="Per Trial (g)",(SUM('2025_Oat_Totals'!C151:H151)*1.1),"Per Plot Selected in Totals")</f>
        <v>374.00000000000006</v>
      </c>
    </row>
    <row r="154" spans="1:5" x14ac:dyDescent="0.2">
      <c r="A154" s="1">
        <v>150</v>
      </c>
      <c r="B154" s="29"/>
      <c r="C154" s="34"/>
      <c r="D154" s="39"/>
      <c r="E154" s="37">
        <f>IF('2025_Oat_Totals'!$C$1="Per Trial (g)",(SUM('2025_Oat_Totals'!C152:H152)*1.1),"Per Plot Selected in Totals")</f>
        <v>374.00000000000006</v>
      </c>
    </row>
    <row r="155" spans="1:5" x14ac:dyDescent="0.2">
      <c r="A155" s="1">
        <v>151</v>
      </c>
      <c r="B155" s="29"/>
      <c r="C155" s="34"/>
      <c r="D155" s="39"/>
      <c r="E155" s="37">
        <f>IF('2025_Oat_Totals'!$C$1="Per Trial (g)",(SUM('2025_Oat_Totals'!C153:H153)*1.1),"Per Plot Selected in Totals")</f>
        <v>374.00000000000006</v>
      </c>
    </row>
    <row r="156" spans="1:5" x14ac:dyDescent="0.2">
      <c r="A156" s="1">
        <v>152</v>
      </c>
      <c r="B156" s="29"/>
      <c r="C156" s="34"/>
      <c r="D156" s="39"/>
      <c r="E156" s="37">
        <f>IF('2025_Oat_Totals'!$C$1="Per Trial (g)",(SUM('2025_Oat_Totals'!C154:H154)*1.1),"Per Plot Selected in Totals")</f>
        <v>374.00000000000006</v>
      </c>
    </row>
    <row r="157" spans="1:5" x14ac:dyDescent="0.2">
      <c r="A157" s="1">
        <v>153</v>
      </c>
      <c r="B157" s="29"/>
      <c r="C157" s="34"/>
      <c r="D157" s="39"/>
      <c r="E157" s="37">
        <f>IF('2025_Oat_Totals'!$C$1="Per Trial (g)",(SUM('2025_Oat_Totals'!C155:H155)*1.1),"Per Plot Selected in Totals")</f>
        <v>374.00000000000006</v>
      </c>
    </row>
    <row r="158" spans="1:5" x14ac:dyDescent="0.2">
      <c r="A158" s="1">
        <v>154</v>
      </c>
      <c r="B158" s="29"/>
      <c r="C158" s="34"/>
      <c r="D158" s="39"/>
      <c r="E158" s="37">
        <f>IF('2025_Oat_Totals'!$C$1="Per Trial (g)",(SUM('2025_Oat_Totals'!C156:H156)*1.1),"Per Plot Selected in Totals")</f>
        <v>374.00000000000006</v>
      </c>
    </row>
    <row r="159" spans="1:5" x14ac:dyDescent="0.2">
      <c r="A159" s="1">
        <v>155</v>
      </c>
      <c r="B159" s="29"/>
      <c r="C159" s="35"/>
      <c r="D159" s="39"/>
      <c r="E159" s="37">
        <f>IF('2025_Oat_Totals'!$C$1="Per Trial (g)",(SUM('2025_Oat_Totals'!C157:H157)*1.1),"Per Plot Selected in Totals")</f>
        <v>374.00000000000006</v>
      </c>
    </row>
    <row r="160" spans="1:5" x14ac:dyDescent="0.2">
      <c r="A160" s="1">
        <v>156</v>
      </c>
      <c r="B160" s="29"/>
      <c r="C160" s="35"/>
      <c r="D160" s="39"/>
      <c r="E160" s="37">
        <f>IF('2025_Oat_Totals'!$C$1="Per Trial (g)",(SUM('2025_Oat_Totals'!C158:H158)*1.1),"Per Plot Selected in Totals")</f>
        <v>374.00000000000006</v>
      </c>
    </row>
    <row r="161" spans="1:5" x14ac:dyDescent="0.2">
      <c r="A161" s="1">
        <v>157</v>
      </c>
      <c r="B161" s="29"/>
      <c r="C161" s="35"/>
      <c r="D161" s="39"/>
      <c r="E161" s="37">
        <f>IF('2025_Oat_Totals'!$C$1="Per Trial (g)",(SUM('2025_Oat_Totals'!C159:H159)*1.1),"Per Plot Selected in Totals")</f>
        <v>374.00000000000006</v>
      </c>
    </row>
    <row r="162" spans="1:5" x14ac:dyDescent="0.2">
      <c r="A162" s="1">
        <v>158</v>
      </c>
      <c r="B162" s="29"/>
      <c r="C162" s="35"/>
      <c r="D162" s="39"/>
      <c r="E162" s="37">
        <f>IF('2025_Oat_Totals'!$C$1="Per Trial (g)",(SUM('2025_Oat_Totals'!C160:H160)*1.1),"Per Plot Selected in Totals")</f>
        <v>374.00000000000006</v>
      </c>
    </row>
    <row r="163" spans="1:5" x14ac:dyDescent="0.2">
      <c r="A163" s="1">
        <v>159</v>
      </c>
      <c r="B163" s="29"/>
      <c r="C163" s="35"/>
      <c r="D163" s="39"/>
      <c r="E163" s="37">
        <f>IF('2025_Oat_Totals'!$C$1="Per Trial (g)",(SUM('2025_Oat_Totals'!C161:H161)*1.1),"Per Plot Selected in Totals")</f>
        <v>374.00000000000006</v>
      </c>
    </row>
    <row r="164" spans="1:5" x14ac:dyDescent="0.2">
      <c r="A164" s="1">
        <v>160</v>
      </c>
      <c r="B164" s="29"/>
      <c r="C164" s="35"/>
      <c r="D164" s="39"/>
      <c r="E164" s="37">
        <f>IF('2025_Oat_Totals'!$C$1="Per Trial (g)",(SUM('2025_Oat_Totals'!C162:H162)*1.1),"Per Plot Selected in Totals")</f>
        <v>374.00000000000006</v>
      </c>
    </row>
    <row r="165" spans="1:5" x14ac:dyDescent="0.2">
      <c r="A165" s="1">
        <v>161</v>
      </c>
      <c r="B165" s="29"/>
      <c r="C165" s="35"/>
      <c r="D165" s="39"/>
      <c r="E165" s="37">
        <f>IF('2025_Oat_Totals'!$C$1="Per Trial (g)",(SUM('2025_Oat_Totals'!C163:H163)*1.1),"Per Plot Selected in Totals")</f>
        <v>374.00000000000006</v>
      </c>
    </row>
    <row r="166" spans="1:5" x14ac:dyDescent="0.2">
      <c r="A166" s="1">
        <v>162</v>
      </c>
      <c r="B166" s="29"/>
      <c r="C166" s="35"/>
      <c r="D166" s="39"/>
      <c r="E166" s="37">
        <f>IF('2025_Oat_Totals'!$C$1="Per Trial (g)",(SUM('2025_Oat_Totals'!C164:H164)*1.1),"Per Plot Selected in Totals")</f>
        <v>374.00000000000006</v>
      </c>
    </row>
    <row r="167" spans="1:5" x14ac:dyDescent="0.2">
      <c r="A167" s="1">
        <v>163</v>
      </c>
      <c r="B167" s="29"/>
      <c r="C167" s="35"/>
      <c r="D167" s="39"/>
      <c r="E167" s="37">
        <f>IF('2025_Oat_Totals'!$C$1="Per Trial (g)",(SUM('2025_Oat_Totals'!C165:H165)*1.1),"Per Plot Selected in Totals")</f>
        <v>374.00000000000006</v>
      </c>
    </row>
    <row r="168" spans="1:5" x14ac:dyDescent="0.2">
      <c r="A168" s="1">
        <v>164</v>
      </c>
      <c r="B168" s="29"/>
      <c r="C168" s="34"/>
      <c r="D168" s="39"/>
      <c r="E168" s="37">
        <f>IF('2025_Oat_Totals'!$C$1="Per Trial (g)",(SUM('2025_Oat_Totals'!C166:H166)*1.1),"Per Plot Selected in Totals")</f>
        <v>374.00000000000006</v>
      </c>
    </row>
    <row r="169" spans="1:5" x14ac:dyDescent="0.2">
      <c r="A169" s="1">
        <v>165</v>
      </c>
      <c r="B169" s="29"/>
      <c r="C169" s="35"/>
      <c r="D169" s="39"/>
      <c r="E169" s="37">
        <f>IF('2025_Oat_Totals'!$C$1="Per Trial (g)",(SUM('2025_Oat_Totals'!C167:H167)*1.1),"Per Plot Selected in Totals")</f>
        <v>374.00000000000006</v>
      </c>
    </row>
    <row r="170" spans="1:5" x14ac:dyDescent="0.2">
      <c r="A170" s="1">
        <v>166</v>
      </c>
      <c r="B170" s="29"/>
      <c r="C170" s="34"/>
      <c r="D170" s="39"/>
      <c r="E170" s="37">
        <f>IF('2025_Oat_Totals'!$C$1="Per Trial (g)",(SUM('2025_Oat_Totals'!C168:H168)*1.1),"Per Plot Selected in Totals")</f>
        <v>374.00000000000006</v>
      </c>
    </row>
    <row r="171" spans="1:5" x14ac:dyDescent="0.2">
      <c r="A171" s="1">
        <v>167</v>
      </c>
      <c r="B171" s="29"/>
      <c r="C171" s="34"/>
      <c r="D171" s="39"/>
      <c r="E171" s="37">
        <f>IF('2025_Oat_Totals'!$C$1="Per Trial (g)",(SUM('2025_Oat_Totals'!C169:H169)*1.1),"Per Plot Selected in Totals")</f>
        <v>374.00000000000006</v>
      </c>
    </row>
    <row r="172" spans="1:5" x14ac:dyDescent="0.2">
      <c r="A172" s="1">
        <v>168</v>
      </c>
      <c r="B172" s="29"/>
      <c r="C172" s="36"/>
      <c r="D172" s="39"/>
      <c r="E172" s="37">
        <f>IF('2025_Oat_Totals'!$C$1="Per Trial (g)",(SUM('2025_Oat_Totals'!C170:H170)*1.1),"Per Plot Selected in Totals")</f>
        <v>374.00000000000006</v>
      </c>
    </row>
    <row r="173" spans="1:5" x14ac:dyDescent="0.2">
      <c r="A173" s="1">
        <v>169</v>
      </c>
      <c r="B173" s="29"/>
      <c r="C173" s="36"/>
      <c r="D173" s="39"/>
      <c r="E173" s="37">
        <f>IF('2025_Oat_Totals'!$C$1="Per Trial (g)",(SUM('2025_Oat_Totals'!C171:H171)*1.1),"Per Plot Selected in Totals")</f>
        <v>374.00000000000006</v>
      </c>
    </row>
    <row r="174" spans="1:5" x14ac:dyDescent="0.2">
      <c r="A174" s="1">
        <v>170</v>
      </c>
      <c r="B174" s="29"/>
      <c r="C174" s="35"/>
      <c r="D174" s="39"/>
      <c r="E174" s="37">
        <f>IF('2025_Oat_Totals'!$C$1="Per Trial (g)",(SUM('2025_Oat_Totals'!C172:H172)*1.1),"Per Plot Selected in Totals")</f>
        <v>374.00000000000006</v>
      </c>
    </row>
    <row r="175" spans="1:5" x14ac:dyDescent="0.2">
      <c r="A175" s="1">
        <v>171</v>
      </c>
      <c r="B175" s="29"/>
      <c r="C175" s="34"/>
      <c r="D175" s="39"/>
      <c r="E175" s="37">
        <f>IF('2025_Oat_Totals'!$C$1="Per Trial (g)",(SUM('2025_Oat_Totals'!C173:H173)*1.1),"Per Plot Selected in Totals")</f>
        <v>374.00000000000006</v>
      </c>
    </row>
    <row r="176" spans="1:5" x14ac:dyDescent="0.2">
      <c r="A176" s="1">
        <v>172</v>
      </c>
      <c r="B176" s="29"/>
      <c r="C176" s="35"/>
      <c r="D176" s="39"/>
      <c r="E176" s="37">
        <f>IF('2025_Oat_Totals'!$C$1="Per Trial (g)",(SUM('2025_Oat_Totals'!C174:H174)*1.1),"Per Plot Selected in Totals")</f>
        <v>374.00000000000006</v>
      </c>
    </row>
    <row r="177" spans="1:5" x14ac:dyDescent="0.2">
      <c r="A177" s="1">
        <v>173</v>
      </c>
      <c r="B177" s="29"/>
      <c r="C177" s="34"/>
      <c r="D177" s="39"/>
      <c r="E177" s="37">
        <f>IF('2025_Oat_Totals'!$C$1="Per Trial (g)",(SUM('2025_Oat_Totals'!C175:H175)*1.1),"Per Plot Selected in Totals")</f>
        <v>374.00000000000006</v>
      </c>
    </row>
    <row r="178" spans="1:5" x14ac:dyDescent="0.2">
      <c r="A178" s="1">
        <v>174</v>
      </c>
      <c r="B178" s="29"/>
      <c r="C178" s="35"/>
      <c r="D178" s="39"/>
      <c r="E178" s="37">
        <f>IF('2025_Oat_Totals'!$C$1="Per Trial (g)",(SUM('2025_Oat_Totals'!C176:H176)*1.1),"Per Plot Selected in Totals")</f>
        <v>374.00000000000006</v>
      </c>
    </row>
    <row r="179" spans="1:5" x14ac:dyDescent="0.2">
      <c r="A179" s="1">
        <v>175</v>
      </c>
      <c r="B179" s="29"/>
      <c r="C179" s="35"/>
      <c r="D179" s="39"/>
      <c r="E179" s="37">
        <f>IF('2025_Oat_Totals'!$C$1="Per Trial (g)",(SUM('2025_Oat_Totals'!C177:H177)*1.1),"Per Plot Selected in Totals")</f>
        <v>374.00000000000006</v>
      </c>
    </row>
    <row r="180" spans="1:5" x14ac:dyDescent="0.2">
      <c r="A180" s="1">
        <v>176</v>
      </c>
      <c r="B180" s="29"/>
      <c r="C180" s="34"/>
      <c r="D180" s="39"/>
      <c r="E180" s="37">
        <f>IF('2025_Oat_Totals'!$C$1="Per Trial (g)",(SUM('2025_Oat_Totals'!C178:H178)*1.1),"Per Plot Selected in Totals")</f>
        <v>374.00000000000006</v>
      </c>
    </row>
    <row r="181" spans="1:5" x14ac:dyDescent="0.2">
      <c r="A181" s="1">
        <v>177</v>
      </c>
      <c r="B181" s="29"/>
      <c r="C181" s="34"/>
      <c r="D181" s="39"/>
      <c r="E181" s="37">
        <f>IF('2025_Oat_Totals'!$C$1="Per Trial (g)",(SUM('2025_Oat_Totals'!C179:H179)*1.1),"Per Plot Selected in Totals")</f>
        <v>374.00000000000006</v>
      </c>
    </row>
    <row r="182" spans="1:5" x14ac:dyDescent="0.2">
      <c r="A182" s="1">
        <v>178</v>
      </c>
      <c r="B182" s="29"/>
      <c r="C182" s="34"/>
      <c r="D182" s="39"/>
      <c r="E182" s="37">
        <f>IF('2025_Oat_Totals'!$C$1="Per Trial (g)",(SUM('2025_Oat_Totals'!C180:H180)*1.1),"Per Plot Selected in Totals")</f>
        <v>374.00000000000006</v>
      </c>
    </row>
    <row r="183" spans="1:5" x14ac:dyDescent="0.2">
      <c r="A183" s="1">
        <v>179</v>
      </c>
      <c r="B183" s="29"/>
      <c r="C183" s="35"/>
      <c r="D183" s="39"/>
      <c r="E183" s="37">
        <f>IF('2025_Oat_Totals'!$C$1="Per Trial (g)",(SUM('2025_Oat_Totals'!C181:H181)*1.1),"Per Plot Selected in Totals")</f>
        <v>374.00000000000006</v>
      </c>
    </row>
    <row r="184" spans="1:5" x14ac:dyDescent="0.2">
      <c r="A184" s="1">
        <v>180</v>
      </c>
      <c r="B184" s="29"/>
      <c r="C184" s="35"/>
      <c r="D184" s="39"/>
      <c r="E184" s="37">
        <f>IF('2025_Oat_Totals'!$C$1="Per Trial (g)",(SUM('2025_Oat_Totals'!C182:H182)*1.1),"Per Plot Selected in Totals")</f>
        <v>374.00000000000006</v>
      </c>
    </row>
    <row r="185" spans="1:5" x14ac:dyDescent="0.2">
      <c r="A185" s="1">
        <v>181</v>
      </c>
      <c r="B185" s="29"/>
      <c r="C185" s="34"/>
      <c r="D185" s="39"/>
      <c r="E185" s="37">
        <f>IF('2025_Oat_Totals'!$C$1="Per Trial (g)",(SUM('2025_Oat_Totals'!C183:H183)*1.1),"Per Plot Selected in Totals")</f>
        <v>374.00000000000006</v>
      </c>
    </row>
    <row r="186" spans="1:5" x14ac:dyDescent="0.2">
      <c r="A186" s="1">
        <v>182</v>
      </c>
      <c r="B186" s="29"/>
      <c r="C186" s="34"/>
      <c r="D186" s="39"/>
      <c r="E186" s="37">
        <f>IF('2025_Oat_Totals'!$C$1="Per Trial (g)",(SUM('2025_Oat_Totals'!C184:H184)*1.1),"Per Plot Selected in Totals")</f>
        <v>374.00000000000006</v>
      </c>
    </row>
    <row r="187" spans="1:5" x14ac:dyDescent="0.2">
      <c r="A187" s="1">
        <v>183</v>
      </c>
      <c r="B187" s="29"/>
      <c r="C187" s="34"/>
      <c r="D187" s="39"/>
      <c r="E187" s="37">
        <f>IF('2025_Oat_Totals'!$C$1="Per Trial (g)",(SUM('2025_Oat_Totals'!C185:H185)*1.1),"Per Plot Selected in Totals")</f>
        <v>374.00000000000006</v>
      </c>
    </row>
    <row r="188" spans="1:5" x14ac:dyDescent="0.2">
      <c r="A188" s="1">
        <v>184</v>
      </c>
      <c r="B188" s="29"/>
      <c r="C188" s="34"/>
      <c r="D188" s="39"/>
      <c r="E188" s="37">
        <f>IF('2025_Oat_Totals'!$C$1="Per Trial (g)",(SUM('2025_Oat_Totals'!C186:H186)*1.1),"Per Plot Selected in Totals")</f>
        <v>374.00000000000006</v>
      </c>
    </row>
    <row r="189" spans="1:5" x14ac:dyDescent="0.2">
      <c r="A189" s="1">
        <v>185</v>
      </c>
      <c r="B189" s="29"/>
      <c r="C189" s="35"/>
      <c r="D189" s="39"/>
      <c r="E189" s="37">
        <f>IF('2025_Oat_Totals'!$C$1="Per Trial (g)",(SUM('2025_Oat_Totals'!C187:H187)*1.1),"Per Plot Selected in Totals")</f>
        <v>374.00000000000006</v>
      </c>
    </row>
    <row r="190" spans="1:5" x14ac:dyDescent="0.2">
      <c r="A190" s="1">
        <v>186</v>
      </c>
      <c r="B190" s="29"/>
      <c r="C190" s="35"/>
      <c r="D190" s="39"/>
      <c r="E190" s="37">
        <f>IF('2025_Oat_Totals'!$C$1="Per Trial (g)",(SUM('2025_Oat_Totals'!C188:H188)*1.1),"Per Plot Selected in Totals")</f>
        <v>374.00000000000006</v>
      </c>
    </row>
    <row r="191" spans="1:5" x14ac:dyDescent="0.2">
      <c r="A191" s="1">
        <v>187</v>
      </c>
      <c r="B191" s="29"/>
      <c r="C191" s="34"/>
      <c r="D191" s="39"/>
      <c r="E191" s="37">
        <f>IF('2025_Oat_Totals'!$C$1="Per Trial (g)",(SUM('2025_Oat_Totals'!C189:H189)*1.1),"Per Plot Selected in Totals")</f>
        <v>374.00000000000006</v>
      </c>
    </row>
    <row r="192" spans="1:5" x14ac:dyDescent="0.2">
      <c r="A192" s="1">
        <v>188</v>
      </c>
      <c r="B192" s="29"/>
      <c r="C192" s="35"/>
      <c r="D192" s="39"/>
      <c r="E192" s="37">
        <f>IF('2025_Oat_Totals'!$C$1="Per Trial (g)",(SUM('2025_Oat_Totals'!C190:H190)*1.1),"Per Plot Selected in Totals")</f>
        <v>374.00000000000006</v>
      </c>
    </row>
    <row r="193" spans="1:5" x14ac:dyDescent="0.2">
      <c r="A193" s="1">
        <v>189</v>
      </c>
      <c r="B193" s="29"/>
      <c r="C193" s="34"/>
      <c r="D193" s="39"/>
      <c r="E193" s="37">
        <f>IF('2025_Oat_Totals'!$C$1="Per Trial (g)",(SUM('2025_Oat_Totals'!C191:H191)*1.1),"Per Plot Selected in Totals")</f>
        <v>374.00000000000006</v>
      </c>
    </row>
    <row r="194" spans="1:5" x14ac:dyDescent="0.2">
      <c r="A194" s="1">
        <v>190</v>
      </c>
      <c r="B194" s="29"/>
      <c r="C194" s="34"/>
      <c r="D194" s="39"/>
      <c r="E194" s="37">
        <f>IF('2025_Oat_Totals'!$C$1="Per Trial (g)",(SUM('2025_Oat_Totals'!C192:H192)*1.1),"Per Plot Selected in Totals")</f>
        <v>374.00000000000006</v>
      </c>
    </row>
    <row r="195" spans="1:5" x14ac:dyDescent="0.2">
      <c r="A195" s="1">
        <v>191</v>
      </c>
      <c r="B195" s="29"/>
      <c r="C195" s="35"/>
      <c r="D195" s="39"/>
      <c r="E195" s="37">
        <f>IF('2025_Oat_Totals'!$C$1="Per Trial (g)",(SUM('2025_Oat_Totals'!C193:H193)*1.1),"Per Plot Selected in Totals")</f>
        <v>374.00000000000006</v>
      </c>
    </row>
    <row r="196" spans="1:5" x14ac:dyDescent="0.2">
      <c r="A196" s="1">
        <v>192</v>
      </c>
      <c r="B196" s="29"/>
      <c r="C196" s="35"/>
      <c r="D196" s="39"/>
      <c r="E196" s="37">
        <f>IF('2025_Oat_Totals'!$C$1="Per Trial (g)",(SUM('2025_Oat_Totals'!C194:H194)*1.1),"Per Plot Selected in Totals")</f>
        <v>374.00000000000006</v>
      </c>
    </row>
    <row r="197" spans="1:5" x14ac:dyDescent="0.2">
      <c r="A197" s="1">
        <v>193</v>
      </c>
      <c r="B197" s="29"/>
      <c r="C197" s="35"/>
      <c r="D197" s="39"/>
      <c r="E197" s="37">
        <f>IF('2025_Oat_Totals'!$C$1="Per Trial (g)",(SUM('2025_Oat_Totals'!C195:H195)*1.1),"Per Plot Selected in Totals")</f>
        <v>374.00000000000006</v>
      </c>
    </row>
    <row r="198" spans="1:5" x14ac:dyDescent="0.2">
      <c r="A198" s="1">
        <v>194</v>
      </c>
      <c r="B198" s="29"/>
      <c r="C198" s="35"/>
      <c r="D198" s="39"/>
      <c r="E198" s="37">
        <f>IF('2025_Oat_Totals'!$C$1="Per Trial (g)",(SUM('2025_Oat_Totals'!C196:H196)*1.1),"Per Plot Selected in Totals")</f>
        <v>374.00000000000006</v>
      </c>
    </row>
    <row r="199" spans="1:5" x14ac:dyDescent="0.2">
      <c r="A199" s="1">
        <v>195</v>
      </c>
      <c r="B199" s="29"/>
      <c r="C199" s="35"/>
      <c r="D199" s="39"/>
      <c r="E199" s="37">
        <f>IF('2025_Oat_Totals'!$C$1="Per Trial (g)",(SUM('2025_Oat_Totals'!C197:H197)*1.1),"Per Plot Selected in Totals")</f>
        <v>374.00000000000006</v>
      </c>
    </row>
    <row r="200" spans="1:5" x14ac:dyDescent="0.2">
      <c r="A200" s="1">
        <v>196</v>
      </c>
      <c r="B200" s="29"/>
      <c r="C200" s="35"/>
      <c r="D200" s="39"/>
      <c r="E200" s="37">
        <f>IF('2025_Oat_Totals'!$C$1="Per Trial (g)",(SUM('2025_Oat_Totals'!C198:H198)*1.1),"Per Plot Selected in Totals")</f>
        <v>374.00000000000006</v>
      </c>
    </row>
    <row r="201" spans="1:5" x14ac:dyDescent="0.2">
      <c r="A201" s="1">
        <v>197</v>
      </c>
      <c r="B201" s="29"/>
      <c r="C201" s="35"/>
      <c r="D201" s="39"/>
      <c r="E201" s="37">
        <f>IF('2025_Oat_Totals'!$C$1="Per Trial (g)",(SUM('2025_Oat_Totals'!C199:H199)*1.1),"Per Plot Selected in Totals")</f>
        <v>374.00000000000006</v>
      </c>
    </row>
    <row r="202" spans="1:5" x14ac:dyDescent="0.2">
      <c r="A202" s="1">
        <v>198</v>
      </c>
      <c r="B202" s="29"/>
      <c r="C202" s="35"/>
      <c r="D202" s="39"/>
      <c r="E202" s="37">
        <f>IF('2025_Oat_Totals'!$C$1="Per Trial (g)",(SUM('2025_Oat_Totals'!C200:H200)*1.1),"Per Plot Selected in Totals")</f>
        <v>374.00000000000006</v>
      </c>
    </row>
    <row r="203" spans="1:5" x14ac:dyDescent="0.2">
      <c r="A203" s="1">
        <v>199</v>
      </c>
      <c r="B203" s="29"/>
      <c r="C203" s="35"/>
      <c r="D203" s="39"/>
      <c r="E203" s="37">
        <f>IF('2025_Oat_Totals'!$C$1="Per Trial (g)",(SUM('2025_Oat_Totals'!C201:H201)*1.1),"Per Plot Selected in Totals")</f>
        <v>374.00000000000006</v>
      </c>
    </row>
    <row r="204" spans="1:5" x14ac:dyDescent="0.2">
      <c r="A204" s="1">
        <v>200</v>
      </c>
      <c r="B204" s="29"/>
      <c r="C204" s="35"/>
      <c r="D204" s="39"/>
      <c r="E204" s="37">
        <f>IF('2025_Oat_Totals'!$C$1="Per Trial (g)",(SUM('2025_Oat_Totals'!C202:H202)*1.1),"Per Plot Selected in Totals")</f>
        <v>374.00000000000006</v>
      </c>
    </row>
    <row r="205" spans="1:5" x14ac:dyDescent="0.2">
      <c r="A205" s="1">
        <v>201</v>
      </c>
      <c r="B205" s="29"/>
      <c r="C205" s="35"/>
      <c r="D205" s="39"/>
      <c r="E205" s="37">
        <f>IF('2025_Oat_Totals'!$C$1="Per Trial (g)",(SUM('2025_Oat_Totals'!C203:H203)*1.1),"Per Plot Selected in Totals")</f>
        <v>374.00000000000006</v>
      </c>
    </row>
    <row r="206" spans="1:5" x14ac:dyDescent="0.2">
      <c r="A206" s="1">
        <v>202</v>
      </c>
      <c r="B206" s="29"/>
      <c r="C206" s="35"/>
      <c r="D206" s="39"/>
      <c r="E206" s="37">
        <f>IF('2025_Oat_Totals'!$C$1="Per Trial (g)",(SUM('2025_Oat_Totals'!C204:H204)*1.1),"Per Plot Selected in Totals")</f>
        <v>374.00000000000006</v>
      </c>
    </row>
    <row r="207" spans="1:5" x14ac:dyDescent="0.2">
      <c r="A207" s="1">
        <v>203</v>
      </c>
      <c r="B207" s="29"/>
      <c r="C207" s="35"/>
      <c r="D207" s="39"/>
      <c r="E207" s="37">
        <f>IF('2025_Oat_Totals'!$C$1="Per Trial (g)",(SUM('2025_Oat_Totals'!C205:H205)*1.1),"Per Plot Selected in Totals")</f>
        <v>374.00000000000006</v>
      </c>
    </row>
    <row r="208" spans="1:5" x14ac:dyDescent="0.2">
      <c r="A208" s="1">
        <v>204</v>
      </c>
      <c r="B208" s="29"/>
      <c r="C208" s="35"/>
      <c r="D208" s="39"/>
      <c r="E208" s="37">
        <f>IF('2025_Oat_Totals'!$C$1="Per Trial (g)",(SUM('2025_Oat_Totals'!C206:H206)*1.1),"Per Plot Selected in Totals")</f>
        <v>374.00000000000006</v>
      </c>
    </row>
    <row r="209" spans="1:5" x14ac:dyDescent="0.2">
      <c r="A209" s="1">
        <v>205</v>
      </c>
      <c r="B209" s="29"/>
      <c r="C209" s="35"/>
      <c r="D209" s="39"/>
      <c r="E209" s="37">
        <f>IF('2025_Oat_Totals'!$C$1="Per Trial (g)",(SUM('2025_Oat_Totals'!C207:H207)*1.1),"Per Plot Selected in Totals")</f>
        <v>374.00000000000006</v>
      </c>
    </row>
    <row r="210" spans="1:5" x14ac:dyDescent="0.2">
      <c r="A210" s="1">
        <v>206</v>
      </c>
      <c r="B210" s="29"/>
      <c r="C210" s="34"/>
      <c r="D210" s="39"/>
      <c r="E210" s="37">
        <f>IF('2025_Oat_Totals'!$C$1="Per Trial (g)",(SUM('2025_Oat_Totals'!C208:H208)*1.1),"Per Plot Selected in Totals")</f>
        <v>374.00000000000006</v>
      </c>
    </row>
    <row r="211" spans="1:5" x14ac:dyDescent="0.2">
      <c r="A211" s="1">
        <v>207</v>
      </c>
      <c r="B211" s="29"/>
      <c r="C211" s="35"/>
      <c r="D211" s="39"/>
      <c r="E211" s="37">
        <f>IF('2025_Oat_Totals'!$C$1="Per Trial (g)",(SUM('2025_Oat_Totals'!C209:H209)*1.1),"Per Plot Selected in Totals")</f>
        <v>374.00000000000006</v>
      </c>
    </row>
    <row r="212" spans="1:5" x14ac:dyDescent="0.2">
      <c r="A212" s="1">
        <v>208</v>
      </c>
      <c r="B212" s="29"/>
      <c r="C212" s="35"/>
      <c r="D212" s="39"/>
      <c r="E212" s="37">
        <f>IF('2025_Oat_Totals'!$C$1="Per Trial (g)",(SUM('2025_Oat_Totals'!C210:H210)*1.1),"Per Plot Selected in Totals")</f>
        <v>374.00000000000006</v>
      </c>
    </row>
    <row r="213" spans="1:5" x14ac:dyDescent="0.2">
      <c r="A213" s="1">
        <v>209</v>
      </c>
      <c r="B213" s="29"/>
      <c r="C213" s="35"/>
      <c r="D213" s="39"/>
      <c r="E213" s="37">
        <f>IF('2025_Oat_Totals'!$C$1="Per Trial (g)",(SUM('2025_Oat_Totals'!C211:H211)*1.1),"Per Plot Selected in Totals")</f>
        <v>374.00000000000006</v>
      </c>
    </row>
    <row r="214" spans="1:5" x14ac:dyDescent="0.2">
      <c r="A214" s="1">
        <v>210</v>
      </c>
      <c r="B214" s="29"/>
      <c r="C214" s="35"/>
      <c r="D214" s="39"/>
      <c r="E214" s="37">
        <f>IF('2025_Oat_Totals'!$C$1="Per Trial (g)",(SUM('2025_Oat_Totals'!C212:H212)*1.1),"Per Plot Selected in Totals")</f>
        <v>374.00000000000006</v>
      </c>
    </row>
    <row r="215" spans="1:5" x14ac:dyDescent="0.2">
      <c r="A215" s="1">
        <v>211</v>
      </c>
      <c r="B215" s="29"/>
      <c r="C215" s="34"/>
      <c r="D215" s="39"/>
      <c r="E215" s="37">
        <f>IF('2025_Oat_Totals'!$C$1="Per Trial (g)",(SUM('2025_Oat_Totals'!C213:H213)*1.1),"Per Plot Selected in Totals")</f>
        <v>374.00000000000006</v>
      </c>
    </row>
    <row r="216" spans="1:5" x14ac:dyDescent="0.2">
      <c r="A216" s="1">
        <v>212</v>
      </c>
      <c r="B216" s="29"/>
      <c r="C216" s="35"/>
      <c r="D216" s="39"/>
      <c r="E216" s="37">
        <f>IF('2025_Oat_Totals'!$C$1="Per Trial (g)",(SUM('2025_Oat_Totals'!C214:H214)*1.1),"Per Plot Selected in Totals")</f>
        <v>374.00000000000006</v>
      </c>
    </row>
    <row r="217" spans="1:5" x14ac:dyDescent="0.2">
      <c r="A217" s="1">
        <v>213</v>
      </c>
      <c r="B217" s="29"/>
      <c r="C217" s="35"/>
      <c r="D217" s="39"/>
      <c r="E217" s="37">
        <f>IF('2025_Oat_Totals'!$C$1="Per Trial (g)",(SUM('2025_Oat_Totals'!C215:H215)*1.1),"Per Plot Selected in Totals")</f>
        <v>374.00000000000006</v>
      </c>
    </row>
    <row r="218" spans="1:5" x14ac:dyDescent="0.2">
      <c r="A218" s="1">
        <v>214</v>
      </c>
      <c r="B218" s="29"/>
      <c r="C218" s="34"/>
      <c r="D218" s="39"/>
      <c r="E218" s="37">
        <f>IF('2025_Oat_Totals'!$C$1="Per Trial (g)",(SUM('2025_Oat_Totals'!C216:H216)*1.1),"Per Plot Selected in Totals")</f>
        <v>374.00000000000006</v>
      </c>
    </row>
    <row r="219" spans="1:5" x14ac:dyDescent="0.2">
      <c r="A219" s="1">
        <v>215</v>
      </c>
      <c r="B219" s="29"/>
      <c r="C219" s="34"/>
      <c r="D219" s="39"/>
      <c r="E219" s="37">
        <f>IF('2025_Oat_Totals'!$C$1="Per Trial (g)",(SUM('2025_Oat_Totals'!C217:H217)*1.1),"Per Plot Selected in Totals")</f>
        <v>374.00000000000006</v>
      </c>
    </row>
    <row r="220" spans="1:5" x14ac:dyDescent="0.2">
      <c r="A220" s="1">
        <v>216</v>
      </c>
      <c r="B220" s="29"/>
      <c r="C220" s="35"/>
      <c r="D220" s="39"/>
      <c r="E220" s="37">
        <f>IF('2025_Oat_Totals'!$C$1="Per Trial (g)",(SUM('2025_Oat_Totals'!C218:H218)*1.1),"Per Plot Selected in Totals")</f>
        <v>374.00000000000006</v>
      </c>
    </row>
    <row r="221" spans="1:5" x14ac:dyDescent="0.2">
      <c r="A221" s="1">
        <v>217</v>
      </c>
      <c r="B221" s="29"/>
      <c r="C221" s="35"/>
      <c r="D221" s="39"/>
      <c r="E221" s="37">
        <f>IF('2025_Oat_Totals'!$C$1="Per Trial (g)",(SUM('2025_Oat_Totals'!C219:H219)*1.1),"Per Plot Selected in Totals")</f>
        <v>374.00000000000006</v>
      </c>
    </row>
    <row r="222" spans="1:5" x14ac:dyDescent="0.2">
      <c r="A222" s="1">
        <v>218</v>
      </c>
      <c r="B222" s="29"/>
      <c r="C222" s="34"/>
      <c r="D222" s="39"/>
      <c r="E222" s="37">
        <f>IF('2025_Oat_Totals'!$C$1="Per Trial (g)",(SUM('2025_Oat_Totals'!C220:H220)*1.1),"Per Plot Selected in Totals")</f>
        <v>374.00000000000006</v>
      </c>
    </row>
    <row r="223" spans="1:5" x14ac:dyDescent="0.2">
      <c r="A223" s="1">
        <v>219</v>
      </c>
      <c r="B223" s="29"/>
      <c r="C223" s="34"/>
      <c r="D223" s="39"/>
      <c r="E223" s="37">
        <f>IF('2025_Oat_Totals'!$C$1="Per Trial (g)",(SUM('2025_Oat_Totals'!C221:H221)*1.1),"Per Plot Selected in Totals")</f>
        <v>374.00000000000006</v>
      </c>
    </row>
    <row r="224" spans="1:5" x14ac:dyDescent="0.2">
      <c r="A224" s="1">
        <v>220</v>
      </c>
      <c r="B224" s="29"/>
      <c r="C224" s="34"/>
      <c r="D224" s="39"/>
      <c r="E224" s="37">
        <f>IF('2025_Oat_Totals'!$C$1="Per Trial (g)",(SUM('2025_Oat_Totals'!C222:H222)*1.1),"Per Plot Selected in Totals")</f>
        <v>374.00000000000006</v>
      </c>
    </row>
    <row r="225" spans="1:5" x14ac:dyDescent="0.2">
      <c r="A225" s="1">
        <v>221</v>
      </c>
      <c r="B225" s="29"/>
      <c r="C225" s="34"/>
      <c r="D225" s="39"/>
      <c r="E225" s="37">
        <f>IF('2025_Oat_Totals'!$C$1="Per Trial (g)",(SUM('2025_Oat_Totals'!C223:H223)*1.1),"Per Plot Selected in Totals")</f>
        <v>374.00000000000006</v>
      </c>
    </row>
    <row r="226" spans="1:5" x14ac:dyDescent="0.2">
      <c r="A226" s="1">
        <v>222</v>
      </c>
      <c r="B226" s="29"/>
      <c r="C226" s="34"/>
      <c r="D226" s="39"/>
      <c r="E226" s="37">
        <f>IF('2025_Oat_Totals'!$C$1="Per Trial (g)",(SUM('2025_Oat_Totals'!C224:H224)*1.1),"Per Plot Selected in Totals")</f>
        <v>374.00000000000006</v>
      </c>
    </row>
    <row r="227" spans="1:5" x14ac:dyDescent="0.2">
      <c r="A227" s="1">
        <v>223</v>
      </c>
      <c r="B227" s="29"/>
      <c r="C227" s="34"/>
      <c r="D227" s="39"/>
      <c r="E227" s="37">
        <f>IF('2025_Oat_Totals'!$C$1="Per Trial (g)",(SUM('2025_Oat_Totals'!C225:H225)*1.1),"Per Plot Selected in Totals")</f>
        <v>374.00000000000006</v>
      </c>
    </row>
    <row r="228" spans="1:5" x14ac:dyDescent="0.2">
      <c r="A228" s="1">
        <v>224</v>
      </c>
      <c r="B228" s="29"/>
      <c r="C228" s="34"/>
      <c r="D228" s="39"/>
      <c r="E228" s="37">
        <f>IF('2025_Oat_Totals'!$C$1="Per Trial (g)",(SUM('2025_Oat_Totals'!C226:H226)*1.1),"Per Plot Selected in Totals")</f>
        <v>374.00000000000006</v>
      </c>
    </row>
    <row r="229" spans="1:5" x14ac:dyDescent="0.2">
      <c r="A229" s="1">
        <v>225</v>
      </c>
      <c r="B229" s="29"/>
      <c r="C229" s="34"/>
      <c r="D229" s="39"/>
      <c r="E229" s="37">
        <f>IF('2025_Oat_Totals'!$C$1="Per Trial (g)",(SUM('2025_Oat_Totals'!C227:H227)*1.1),"Per Plot Selected in Totals")</f>
        <v>374.00000000000006</v>
      </c>
    </row>
    <row r="230" spans="1:5" x14ac:dyDescent="0.2">
      <c r="A230" s="1">
        <v>226</v>
      </c>
      <c r="B230" s="29"/>
      <c r="C230" s="34"/>
      <c r="D230" s="39"/>
      <c r="E230" s="37">
        <f>IF('2025_Oat_Totals'!$C$1="Per Trial (g)",(SUM('2025_Oat_Totals'!C228:H228)*1.1),"Per Plot Selected in Totals")</f>
        <v>374.00000000000006</v>
      </c>
    </row>
    <row r="231" spans="1:5" x14ac:dyDescent="0.2">
      <c r="A231" s="1">
        <v>227</v>
      </c>
      <c r="B231" s="29"/>
      <c r="C231" s="34"/>
      <c r="D231" s="39"/>
      <c r="E231" s="37">
        <f>IF('2025_Oat_Totals'!$C$1="Per Trial (g)",(SUM('2025_Oat_Totals'!C229:H229)*1.1),"Per Plot Selected in Totals")</f>
        <v>374.00000000000006</v>
      </c>
    </row>
    <row r="232" spans="1:5" x14ac:dyDescent="0.2">
      <c r="A232" s="1">
        <v>228</v>
      </c>
      <c r="B232" s="29"/>
      <c r="C232" s="34"/>
      <c r="D232" s="39"/>
      <c r="E232" s="37">
        <f>IF('2025_Oat_Totals'!$C$1="Per Trial (g)",(SUM('2025_Oat_Totals'!C230:H230)*1.1),"Per Plot Selected in Totals")</f>
        <v>374.00000000000006</v>
      </c>
    </row>
    <row r="233" spans="1:5" x14ac:dyDescent="0.2">
      <c r="A233" s="1">
        <v>229</v>
      </c>
      <c r="B233" s="29"/>
      <c r="C233" s="34"/>
      <c r="D233" s="39"/>
      <c r="E233" s="37">
        <f>IF('2025_Oat_Totals'!$C$1="Per Trial (g)",(SUM('2025_Oat_Totals'!C231:H231)*1.1),"Per Plot Selected in Totals")</f>
        <v>374.00000000000006</v>
      </c>
    </row>
    <row r="234" spans="1:5" x14ac:dyDescent="0.2">
      <c r="A234" s="1">
        <v>230</v>
      </c>
      <c r="B234" s="29"/>
      <c r="C234" s="34"/>
      <c r="D234" s="39"/>
      <c r="E234" s="37">
        <f>IF('2025_Oat_Totals'!$C$1="Per Trial (g)",(SUM('2025_Oat_Totals'!C232:H232)*1.1),"Per Plot Selected in Totals")</f>
        <v>374.00000000000006</v>
      </c>
    </row>
    <row r="235" spans="1:5" x14ac:dyDescent="0.2">
      <c r="A235" s="1">
        <v>231</v>
      </c>
      <c r="B235" s="29"/>
      <c r="C235" s="34"/>
      <c r="D235" s="39"/>
      <c r="E235" s="37">
        <f>IF('2025_Oat_Totals'!$C$1="Per Trial (g)",(SUM('2025_Oat_Totals'!C233:H233)*1.1),"Per Plot Selected in Totals")</f>
        <v>374.00000000000006</v>
      </c>
    </row>
    <row r="236" spans="1:5" x14ac:dyDescent="0.2">
      <c r="A236" s="1">
        <v>232</v>
      </c>
      <c r="B236" s="29"/>
      <c r="C236" s="34"/>
      <c r="D236" s="39"/>
      <c r="E236" s="37">
        <f>IF('2025_Oat_Totals'!$C$1="Per Trial (g)",(SUM('2025_Oat_Totals'!C234:H234)*1.1),"Per Plot Selected in Totals")</f>
        <v>374.00000000000006</v>
      </c>
    </row>
    <row r="237" spans="1:5" x14ac:dyDescent="0.2">
      <c r="A237" s="1">
        <v>233</v>
      </c>
      <c r="B237" s="29"/>
      <c r="C237" s="34"/>
      <c r="D237" s="39"/>
      <c r="E237" s="37">
        <f>IF('2025_Oat_Totals'!$C$1="Per Trial (g)",(SUM('2025_Oat_Totals'!C235:H235)*1.1),"Per Plot Selected in Totals")</f>
        <v>374.00000000000006</v>
      </c>
    </row>
    <row r="238" spans="1:5" x14ac:dyDescent="0.2">
      <c r="A238" s="1">
        <v>234</v>
      </c>
      <c r="B238" s="29"/>
      <c r="C238" s="34"/>
      <c r="D238" s="39"/>
      <c r="E238" s="37">
        <f>IF('2025_Oat_Totals'!$C$1="Per Trial (g)",(SUM('2025_Oat_Totals'!C236:H236)*1.1),"Per Plot Selected in Totals")</f>
        <v>374.00000000000006</v>
      </c>
    </row>
    <row r="239" spans="1:5" x14ac:dyDescent="0.2">
      <c r="A239" s="1">
        <v>235</v>
      </c>
      <c r="B239" s="29"/>
      <c r="C239" s="34"/>
      <c r="D239" s="39"/>
      <c r="E239" s="37">
        <f>IF('2025_Oat_Totals'!$C$1="Per Trial (g)",(SUM('2025_Oat_Totals'!C237:H237)*1.1),"Per Plot Selected in Totals")</f>
        <v>374.00000000000006</v>
      </c>
    </row>
    <row r="240" spans="1:5" x14ac:dyDescent="0.2">
      <c r="A240" s="1">
        <v>236</v>
      </c>
      <c r="B240" s="29"/>
      <c r="C240" s="34"/>
      <c r="D240" s="39"/>
      <c r="E240" s="37">
        <f>IF('2025_Oat_Totals'!$C$1="Per Trial (g)",(SUM('2025_Oat_Totals'!C238:H238)*1.1),"Per Plot Selected in Totals")</f>
        <v>374.00000000000006</v>
      </c>
    </row>
    <row r="241" spans="1:5" x14ac:dyDescent="0.2">
      <c r="A241" s="1">
        <v>237</v>
      </c>
      <c r="B241" s="29"/>
      <c r="C241" s="35"/>
      <c r="D241" s="39"/>
      <c r="E241" s="37">
        <f>IF('2025_Oat_Totals'!$C$1="Per Trial (g)",(SUM('2025_Oat_Totals'!C239:H239)*1.1),"Per Plot Selected in Totals")</f>
        <v>374.00000000000006</v>
      </c>
    </row>
    <row r="242" spans="1:5" x14ac:dyDescent="0.2">
      <c r="A242" s="1">
        <v>238</v>
      </c>
      <c r="B242" s="29"/>
      <c r="C242" s="35"/>
      <c r="D242" s="39"/>
      <c r="E242" s="37">
        <f>IF('2025_Oat_Totals'!$C$1="Per Trial (g)",(SUM('2025_Oat_Totals'!C240:H240)*1.1),"Per Plot Selected in Totals")</f>
        <v>374.00000000000006</v>
      </c>
    </row>
    <row r="243" spans="1:5" x14ac:dyDescent="0.2">
      <c r="A243" s="1">
        <v>239</v>
      </c>
      <c r="B243" s="29"/>
      <c r="C243" s="34"/>
      <c r="D243" s="39"/>
      <c r="E243" s="37">
        <f>IF('2025_Oat_Totals'!$C$1="Per Trial (g)",(SUM('2025_Oat_Totals'!C241:H241)*1.1),"Per Plot Selected in Totals")</f>
        <v>374.00000000000006</v>
      </c>
    </row>
  </sheetData>
  <mergeCells count="18">
    <mergeCell ref="G10:I10"/>
    <mergeCell ref="L10:O10"/>
    <mergeCell ref="G11:I11"/>
    <mergeCell ref="L11:O11"/>
    <mergeCell ref="G12:I12"/>
    <mergeCell ref="L12:O12"/>
    <mergeCell ref="G7:J7"/>
    <mergeCell ref="L7:O7"/>
    <mergeCell ref="G8:I8"/>
    <mergeCell ref="L8:O8"/>
    <mergeCell ref="G9:I9"/>
    <mergeCell ref="L9:O9"/>
    <mergeCell ref="A1:E1"/>
    <mergeCell ref="G3:J3"/>
    <mergeCell ref="L3:M3"/>
    <mergeCell ref="I4:J4"/>
    <mergeCell ref="I5:J5"/>
    <mergeCell ref="L5:M5"/>
  </mergeCells>
  <conditionalFormatting sqref="B5:B243">
    <cfRule type="duplicateValues" dxfId="30" priority="107"/>
    <cfRule type="duplicateValues" dxfId="29" priority="106"/>
    <cfRule type="duplicateValues" dxfId="28" priority="72"/>
    <cfRule type="duplicateValues" dxfId="27" priority="73"/>
    <cfRule type="duplicateValues" dxfId="26" priority="74"/>
    <cfRule type="duplicateValues" dxfId="25" priority="75"/>
  </conditionalFormatting>
  <conditionalFormatting sqref="B8">
    <cfRule type="duplicateValues" dxfId="24" priority="89"/>
  </conditionalFormatting>
  <conditionalFormatting sqref="B9">
    <cfRule type="duplicateValues" dxfId="23" priority="88"/>
  </conditionalFormatting>
  <conditionalFormatting sqref="B10:B16 B7:B8">
    <cfRule type="duplicateValues" dxfId="22" priority="105"/>
  </conditionalFormatting>
  <conditionalFormatting sqref="B17:B38">
    <cfRule type="duplicateValues" dxfId="21" priority="110"/>
  </conditionalFormatting>
  <conditionalFormatting sqref="B39:B42">
    <cfRule type="duplicateValues" dxfId="20" priority="76"/>
    <cfRule type="duplicateValues" dxfId="19" priority="77"/>
    <cfRule type="duplicateValues" dxfId="18" priority="78"/>
    <cfRule type="duplicateValues" dxfId="17" priority="79"/>
  </conditionalFormatting>
  <conditionalFormatting sqref="C5:C243">
    <cfRule type="containsText" dxfId="16" priority="1" operator="containsText" text="G">
      <formula>NOT(ISERROR(SEARCH("G",C5)))</formula>
    </cfRule>
    <cfRule type="containsText" dxfId="15" priority="2" operator="containsText" text="Y">
      <formula>NOT(ISERROR(SEARCH("Y",C5)))</formula>
    </cfRule>
  </conditionalFormatting>
  <conditionalFormatting sqref="E5:E243">
    <cfRule type="containsText" dxfId="14" priority="90" operator="containsText" text="Selected">
      <formula>NOT(ISERROR(SEARCH("Selected",E5)))</formula>
    </cfRule>
    <cfRule type="cellIs" dxfId="13" priority="91" operator="equal">
      <formula>0</formula>
    </cfRule>
  </conditionalFormatting>
  <conditionalFormatting sqref="G6">
    <cfRule type="duplicateValues" dxfId="12" priority="104"/>
  </conditionalFormatting>
  <conditionalFormatting sqref="I20:I24 B5:B243 I26">
    <cfRule type="duplicateValues" dxfId="11" priority="108"/>
  </conditionalFormatting>
  <conditionalFormatting sqref="J20:J24 B5:B243 J26">
    <cfRule type="duplicateValues" dxfId="10" priority="109"/>
  </conditionalFormatting>
  <conditionalFormatting sqref="J22:J24 B5:B243 J45:J46 J26">
    <cfRule type="duplicateValues" dxfId="9" priority="71"/>
  </conditionalFormatting>
  <conditionalFormatting sqref="L8:L12">
    <cfRule type="expression" dxfId="8" priority="86">
      <formula>ISERROR(L8)</formula>
    </cfRule>
    <cfRule type="cellIs" dxfId="7" priority="87" operator="equal">
      <formula>0</formula>
    </cfRule>
    <cfRule type="containsText" dxfId="6" priority="84" operator="containsText" text="TREATED">
      <formula>NOT(ISERROR(SEARCH("TREATED",L8)))</formula>
    </cfRule>
    <cfRule type="containsText" dxfId="5" priority="83" operator="containsText" text="PACKAGED">
      <formula>NOT(ISERROR(SEARCH("PACKAGED",L8)))</formula>
    </cfRule>
    <cfRule type="containsText" dxfId="4" priority="82" operator="containsText" text="SENT">
      <formula>NOT(ISERROR(SEARCH("SENT",L8)))</formula>
    </cfRule>
    <cfRule type="containsText" dxfId="3" priority="85" operator="containsText" text="CLEANED">
      <formula>NOT(ISERROR(SEARCH("CLEANED",L8)))</formula>
    </cfRule>
  </conditionalFormatting>
  <dataValidations count="1">
    <dataValidation type="list" allowBlank="1" showInputMessage="1" showErrorMessage="1" sqref="L8:L12" xr:uid="{77346638-9D74-49A1-B1BD-CE20BB9B0F78}">
      <formula1>"NOT STARTED,PACKAGED,SENT"</formula1>
    </dataValidation>
  </dataValidations>
  <pageMargins left="0.38" right="0.38" top="0.5" bottom="0.5" header="0.5118033683289589" footer="0.5118033683289589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5614-C703-4631-BE51-CC3587A5F806}">
  <dimension ref="A1:S282"/>
  <sheetViews>
    <sheetView tabSelected="1" zoomScale="120" zoomScaleNormal="120" workbookViewId="0">
      <selection activeCell="A3" sqref="A3"/>
    </sheetView>
  </sheetViews>
  <sheetFormatPr baseColWidth="10" defaultColWidth="9.1640625" defaultRowHeight="15" x14ac:dyDescent="0.2"/>
  <cols>
    <col min="2" max="2" width="24.5" bestFit="1" customWidth="1"/>
    <col min="3" max="3" width="10.83203125" customWidth="1"/>
    <col min="4" max="4" width="10.5" customWidth="1"/>
    <col min="5" max="5" width="10.5" bestFit="1" customWidth="1"/>
    <col min="6" max="6" width="12.33203125" customWidth="1"/>
    <col min="7" max="7" width="12.5" customWidth="1"/>
    <col min="8" max="8" width="8.33203125" customWidth="1"/>
    <col min="9" max="10" width="9.1640625" customWidth="1"/>
    <col min="11" max="11" width="7.1640625" customWidth="1"/>
    <col min="12" max="12" width="8" customWidth="1"/>
    <col min="13" max="13" width="8.5" customWidth="1"/>
    <col min="14" max="14" width="7.6640625" customWidth="1"/>
    <col min="15" max="15" width="7.5" customWidth="1"/>
    <col min="16" max="16" width="8.1640625" customWidth="1"/>
    <col min="21" max="21" width="16.5" customWidth="1"/>
  </cols>
  <sheetData>
    <row r="1" spans="1:19" ht="19" x14ac:dyDescent="0.25">
      <c r="A1" s="17" t="s">
        <v>267</v>
      </c>
      <c r="B1" s="17"/>
      <c r="C1" s="64" t="s">
        <v>67</v>
      </c>
      <c r="D1" s="64"/>
      <c r="E1" s="64"/>
      <c r="F1" s="64"/>
      <c r="G1" s="3"/>
      <c r="H1" s="3"/>
      <c r="I1" s="3"/>
      <c r="J1" s="3"/>
      <c r="M1" s="3"/>
      <c r="S1" s="20" t="s">
        <v>12</v>
      </c>
    </row>
    <row r="2" spans="1:19" ht="17.25" customHeight="1" x14ac:dyDescent="0.2">
      <c r="A2" s="6" t="s">
        <v>2</v>
      </c>
      <c r="B2" s="6" t="s">
        <v>5</v>
      </c>
      <c r="C2" s="7" t="s">
        <v>260</v>
      </c>
      <c r="D2" s="7" t="s">
        <v>261</v>
      </c>
      <c r="E2" s="7" t="s">
        <v>262</v>
      </c>
      <c r="F2" s="7" t="s">
        <v>263</v>
      </c>
      <c r="G2" s="7" t="s">
        <v>264</v>
      </c>
      <c r="H2" s="7" t="s">
        <v>265</v>
      </c>
      <c r="I2" s="20" t="s">
        <v>266</v>
      </c>
      <c r="J2" s="20" t="s">
        <v>553</v>
      </c>
    </row>
    <row r="3" spans="1:19" x14ac:dyDescent="0.2">
      <c r="A3" s="9">
        <v>1</v>
      </c>
      <c r="B3" s="8" t="s">
        <v>273</v>
      </c>
      <c r="C3" s="8">
        <v>48</v>
      </c>
      <c r="D3" s="8">
        <v>48</v>
      </c>
      <c r="E3" s="8">
        <v>48</v>
      </c>
      <c r="F3" s="8">
        <v>48</v>
      </c>
      <c r="G3" s="8">
        <v>48</v>
      </c>
      <c r="H3" s="41">
        <v>100</v>
      </c>
      <c r="I3" s="30">
        <f t="shared" ref="I3:I34" si="0">SUM(G3,F3,E3,D3,C3)</f>
        <v>240</v>
      </c>
      <c r="J3" s="30">
        <v>300</v>
      </c>
      <c r="K3" s="11" t="s">
        <v>8</v>
      </c>
      <c r="L3" s="65" t="s">
        <v>6</v>
      </c>
      <c r="M3" s="65"/>
      <c r="N3" s="65"/>
      <c r="P3" s="48" t="s">
        <v>7</v>
      </c>
      <c r="Q3" s="50"/>
    </row>
    <row r="4" spans="1:19" x14ac:dyDescent="0.2">
      <c r="A4" s="9">
        <v>2</v>
      </c>
      <c r="B4" s="8" t="s">
        <v>274</v>
      </c>
      <c r="C4" s="8">
        <v>48</v>
      </c>
      <c r="D4" s="8">
        <v>48</v>
      </c>
      <c r="E4" s="8">
        <v>48</v>
      </c>
      <c r="F4" s="8">
        <v>48</v>
      </c>
      <c r="G4" s="8">
        <v>48</v>
      </c>
      <c r="H4" s="41">
        <v>100</v>
      </c>
      <c r="I4" s="30">
        <f t="shared" si="0"/>
        <v>240</v>
      </c>
      <c r="J4" s="30">
        <v>300</v>
      </c>
      <c r="K4" s="42">
        <f>'2025_Oat_Fill_Sheet'!O4</f>
        <v>100</v>
      </c>
      <c r="L4" s="18">
        <f>'2025_Oat_Fill_Sheet'!H4</f>
        <v>9.2000000000000011</v>
      </c>
      <c r="M4" s="45" t="s">
        <v>1</v>
      </c>
      <c r="N4" s="46"/>
      <c r="P4" s="13" t="e">
        <f>'2025_Oat_Fill_Sheet'!L4</f>
        <v>#DIV/0!</v>
      </c>
      <c r="Q4" s="14" t="s">
        <v>9</v>
      </c>
    </row>
    <row r="5" spans="1:19" x14ac:dyDescent="0.2">
      <c r="A5" s="9">
        <v>3</v>
      </c>
      <c r="B5" s="8" t="s">
        <v>275</v>
      </c>
      <c r="C5" s="8">
        <v>48</v>
      </c>
      <c r="D5" s="8">
        <v>48</v>
      </c>
      <c r="E5" s="8">
        <v>48</v>
      </c>
      <c r="F5" s="8">
        <v>48</v>
      </c>
      <c r="G5" s="8">
        <v>48</v>
      </c>
      <c r="H5" s="41">
        <v>100</v>
      </c>
      <c r="I5" s="30">
        <f t="shared" si="0"/>
        <v>240</v>
      </c>
      <c r="J5" s="30">
        <v>300</v>
      </c>
      <c r="K5" s="21"/>
      <c r="L5" s="2"/>
      <c r="M5" s="51"/>
      <c r="N5" s="51"/>
      <c r="P5" s="2"/>
      <c r="Q5" s="2"/>
      <c r="R5" s="2"/>
    </row>
    <row r="6" spans="1:19" x14ac:dyDescent="0.2">
      <c r="A6" s="9">
        <v>4</v>
      </c>
      <c r="B6" s="8" t="s">
        <v>276</v>
      </c>
      <c r="C6" s="8">
        <v>48</v>
      </c>
      <c r="D6" s="8">
        <v>48</v>
      </c>
      <c r="E6" s="8">
        <v>48</v>
      </c>
      <c r="F6" s="8">
        <v>48</v>
      </c>
      <c r="G6" s="8">
        <v>48</v>
      </c>
      <c r="H6" s="41">
        <v>100</v>
      </c>
      <c r="I6" s="30">
        <f t="shared" si="0"/>
        <v>240</v>
      </c>
      <c r="J6" s="30">
        <v>300</v>
      </c>
    </row>
    <row r="7" spans="1:19" x14ac:dyDescent="0.2">
      <c r="A7" s="9">
        <v>5</v>
      </c>
      <c r="B7" s="8" t="s">
        <v>277</v>
      </c>
      <c r="C7" s="8">
        <v>48</v>
      </c>
      <c r="D7" s="8">
        <v>48</v>
      </c>
      <c r="E7" s="8">
        <v>48</v>
      </c>
      <c r="F7" s="8">
        <v>48</v>
      </c>
      <c r="G7" s="8">
        <v>48</v>
      </c>
      <c r="H7" s="41">
        <v>100</v>
      </c>
      <c r="I7" s="30">
        <f t="shared" si="0"/>
        <v>240</v>
      </c>
      <c r="J7" s="30">
        <v>300</v>
      </c>
      <c r="K7" s="61" t="s">
        <v>0</v>
      </c>
      <c r="L7" s="62"/>
      <c r="M7" s="62"/>
      <c r="N7" s="63"/>
      <c r="O7" s="19" t="s">
        <v>13</v>
      </c>
    </row>
    <row r="8" spans="1:19" x14ac:dyDescent="0.2">
      <c r="A8" s="9">
        <v>6</v>
      </c>
      <c r="B8" s="8" t="s">
        <v>278</v>
      </c>
      <c r="C8" s="8">
        <v>48</v>
      </c>
      <c r="D8" s="8">
        <v>48</v>
      </c>
      <c r="E8" s="8">
        <v>48</v>
      </c>
      <c r="F8" s="8">
        <v>48</v>
      </c>
      <c r="G8" s="8">
        <v>48</v>
      </c>
      <c r="H8" s="41">
        <v>100</v>
      </c>
      <c r="I8" s="30">
        <f t="shared" si="0"/>
        <v>240</v>
      </c>
      <c r="J8" s="30">
        <v>300</v>
      </c>
      <c r="K8" s="55" t="s">
        <v>260</v>
      </c>
      <c r="L8" s="56"/>
      <c r="M8" s="57"/>
      <c r="N8" s="9">
        <v>60</v>
      </c>
      <c r="O8" s="1">
        <v>2</v>
      </c>
    </row>
    <row r="9" spans="1:19" x14ac:dyDescent="0.2">
      <c r="A9" s="9">
        <v>7</v>
      </c>
      <c r="B9" s="8" t="s">
        <v>279</v>
      </c>
      <c r="C9" s="8">
        <v>48</v>
      </c>
      <c r="D9" s="8">
        <v>48</v>
      </c>
      <c r="E9" s="8">
        <v>48</v>
      </c>
      <c r="F9" s="8">
        <v>48</v>
      </c>
      <c r="G9" s="8">
        <v>48</v>
      </c>
      <c r="H9" s="41">
        <v>100</v>
      </c>
      <c r="I9" s="30">
        <f t="shared" si="0"/>
        <v>240</v>
      </c>
      <c r="J9" s="30">
        <v>300</v>
      </c>
      <c r="K9" s="55" t="s">
        <v>261</v>
      </c>
      <c r="L9" s="56"/>
      <c r="M9" s="57"/>
      <c r="N9" s="9">
        <v>60</v>
      </c>
      <c r="O9" s="1">
        <v>2</v>
      </c>
    </row>
    <row r="10" spans="1:19" x14ac:dyDescent="0.2">
      <c r="A10" s="9">
        <v>8</v>
      </c>
      <c r="B10" s="8" t="s">
        <v>280</v>
      </c>
      <c r="C10" s="8">
        <v>48</v>
      </c>
      <c r="D10" s="8">
        <v>48</v>
      </c>
      <c r="E10" s="8">
        <v>48</v>
      </c>
      <c r="F10" s="8">
        <v>48</v>
      </c>
      <c r="G10" s="8">
        <v>48</v>
      </c>
      <c r="H10" s="41">
        <v>100</v>
      </c>
      <c r="I10" s="30">
        <f t="shared" si="0"/>
        <v>240</v>
      </c>
      <c r="J10" s="30">
        <v>300</v>
      </c>
      <c r="K10" s="55" t="s">
        <v>262</v>
      </c>
      <c r="L10" s="56"/>
      <c r="M10" s="57"/>
      <c r="N10" s="9">
        <v>60</v>
      </c>
      <c r="O10" s="1">
        <v>2</v>
      </c>
    </row>
    <row r="11" spans="1:19" x14ac:dyDescent="0.2">
      <c r="A11" s="9">
        <v>9</v>
      </c>
      <c r="B11" s="8" t="s">
        <v>281</v>
      </c>
      <c r="C11" s="8">
        <v>48</v>
      </c>
      <c r="D11" s="8">
        <v>48</v>
      </c>
      <c r="E11" s="8">
        <v>48</v>
      </c>
      <c r="F11" s="8">
        <v>48</v>
      </c>
      <c r="G11" s="8">
        <v>48</v>
      </c>
      <c r="H11" s="41">
        <v>100</v>
      </c>
      <c r="I11" s="30">
        <f t="shared" si="0"/>
        <v>240</v>
      </c>
      <c r="J11" s="30">
        <v>300</v>
      </c>
      <c r="K11" s="53" t="s">
        <v>263</v>
      </c>
      <c r="L11" s="53"/>
      <c r="M11" s="53"/>
      <c r="N11" s="9">
        <v>60</v>
      </c>
      <c r="O11" s="1">
        <v>2</v>
      </c>
    </row>
    <row r="12" spans="1:19" x14ac:dyDescent="0.2">
      <c r="A12" s="9">
        <v>10</v>
      </c>
      <c r="B12" s="8" t="s">
        <v>282</v>
      </c>
      <c r="C12" s="8">
        <v>48</v>
      </c>
      <c r="D12" s="8">
        <v>48</v>
      </c>
      <c r="E12" s="8">
        <v>48</v>
      </c>
      <c r="F12" s="8">
        <v>48</v>
      </c>
      <c r="G12" s="8">
        <v>48</v>
      </c>
      <c r="H12" s="41">
        <v>100</v>
      </c>
      <c r="I12" s="30">
        <f t="shared" si="0"/>
        <v>240</v>
      </c>
      <c r="J12" s="30">
        <v>300</v>
      </c>
      <c r="K12" s="53" t="s">
        <v>264</v>
      </c>
      <c r="L12" s="53"/>
      <c r="M12" s="53"/>
      <c r="N12" s="9">
        <v>60</v>
      </c>
      <c r="O12" s="1">
        <v>2</v>
      </c>
    </row>
    <row r="13" spans="1:19" x14ac:dyDescent="0.2">
      <c r="A13" s="9">
        <v>11</v>
      </c>
      <c r="B13" s="8" t="s">
        <v>283</v>
      </c>
      <c r="C13" s="8">
        <v>48</v>
      </c>
      <c r="D13" s="8">
        <v>48</v>
      </c>
      <c r="E13" s="8">
        <v>48</v>
      </c>
      <c r="F13" s="8">
        <v>48</v>
      </c>
      <c r="G13" s="8">
        <v>48</v>
      </c>
      <c r="H13" s="41">
        <v>100</v>
      </c>
      <c r="I13" s="30">
        <f t="shared" si="0"/>
        <v>240</v>
      </c>
      <c r="J13" s="30">
        <v>300</v>
      </c>
    </row>
    <row r="14" spans="1:19" x14ac:dyDescent="0.2">
      <c r="A14" s="9">
        <v>12</v>
      </c>
      <c r="B14" s="8" t="s">
        <v>284</v>
      </c>
      <c r="C14" s="8">
        <v>48</v>
      </c>
      <c r="D14" s="8">
        <v>48</v>
      </c>
      <c r="E14" s="8">
        <v>48</v>
      </c>
      <c r="F14" s="8">
        <v>48</v>
      </c>
      <c r="G14" s="8">
        <v>48</v>
      </c>
      <c r="H14" s="41">
        <v>100</v>
      </c>
      <c r="I14" s="30">
        <f t="shared" si="0"/>
        <v>240</v>
      </c>
      <c r="J14" s="30">
        <v>300</v>
      </c>
    </row>
    <row r="15" spans="1:19" x14ac:dyDescent="0.2">
      <c r="A15" s="9">
        <v>13</v>
      </c>
      <c r="B15" s="8" t="s">
        <v>285</v>
      </c>
      <c r="C15" s="8">
        <v>48</v>
      </c>
      <c r="D15" s="8">
        <v>48</v>
      </c>
      <c r="E15" s="8">
        <v>48</v>
      </c>
      <c r="F15" s="8">
        <v>48</v>
      </c>
      <c r="G15" s="8">
        <v>48</v>
      </c>
      <c r="H15" s="41">
        <v>100</v>
      </c>
      <c r="I15" s="30">
        <f t="shared" si="0"/>
        <v>240</v>
      </c>
      <c r="J15" s="30">
        <v>300</v>
      </c>
    </row>
    <row r="16" spans="1:19" x14ac:dyDescent="0.2">
      <c r="A16" s="9">
        <v>14</v>
      </c>
      <c r="B16" s="8" t="s">
        <v>286</v>
      </c>
      <c r="C16" s="8">
        <v>48</v>
      </c>
      <c r="D16" s="8">
        <v>48</v>
      </c>
      <c r="E16" s="8">
        <v>48</v>
      </c>
      <c r="F16" s="8">
        <v>48</v>
      </c>
      <c r="G16" s="8">
        <v>48</v>
      </c>
      <c r="H16" s="41">
        <v>100</v>
      </c>
      <c r="I16" s="30">
        <f t="shared" si="0"/>
        <v>240</v>
      </c>
      <c r="J16" s="30">
        <v>300</v>
      </c>
    </row>
    <row r="17" spans="1:10" x14ac:dyDescent="0.2">
      <c r="A17" s="9">
        <v>15</v>
      </c>
      <c r="B17" s="8" t="s">
        <v>287</v>
      </c>
      <c r="C17" s="8">
        <v>48</v>
      </c>
      <c r="D17" s="8">
        <v>48</v>
      </c>
      <c r="E17" s="8">
        <v>48</v>
      </c>
      <c r="F17" s="8">
        <v>48</v>
      </c>
      <c r="G17" s="8">
        <v>48</v>
      </c>
      <c r="H17" s="41">
        <v>100</v>
      </c>
      <c r="I17" s="30">
        <f t="shared" si="0"/>
        <v>240</v>
      </c>
      <c r="J17" s="30">
        <v>300</v>
      </c>
    </row>
    <row r="18" spans="1:10" x14ac:dyDescent="0.2">
      <c r="A18" s="9">
        <v>16</v>
      </c>
      <c r="B18" s="8" t="s">
        <v>288</v>
      </c>
      <c r="C18" s="8">
        <v>48</v>
      </c>
      <c r="D18" s="8">
        <v>48</v>
      </c>
      <c r="E18" s="8">
        <v>48</v>
      </c>
      <c r="F18" s="8">
        <v>48</v>
      </c>
      <c r="G18" s="8">
        <v>48</v>
      </c>
      <c r="H18" s="41">
        <v>100</v>
      </c>
      <c r="I18" s="30">
        <f t="shared" si="0"/>
        <v>240</v>
      </c>
      <c r="J18" s="30">
        <v>300</v>
      </c>
    </row>
    <row r="19" spans="1:10" ht="15.5" customHeight="1" x14ac:dyDescent="0.2">
      <c r="A19" s="9">
        <v>17</v>
      </c>
      <c r="B19" s="8" t="s">
        <v>289</v>
      </c>
      <c r="C19" s="8">
        <v>48</v>
      </c>
      <c r="D19" s="8">
        <v>48</v>
      </c>
      <c r="E19" s="8">
        <v>48</v>
      </c>
      <c r="F19" s="8">
        <v>48</v>
      </c>
      <c r="G19" s="8">
        <v>48</v>
      </c>
      <c r="H19" s="41">
        <v>100</v>
      </c>
      <c r="I19" s="30">
        <f t="shared" si="0"/>
        <v>240</v>
      </c>
      <c r="J19" s="30">
        <v>300</v>
      </c>
    </row>
    <row r="20" spans="1:10" x14ac:dyDescent="0.2">
      <c r="A20" s="9">
        <v>18</v>
      </c>
      <c r="B20" s="8" t="s">
        <v>290</v>
      </c>
      <c r="C20" s="8">
        <v>48</v>
      </c>
      <c r="D20" s="8">
        <v>48</v>
      </c>
      <c r="E20" s="8">
        <v>48</v>
      </c>
      <c r="F20" s="8">
        <v>48</v>
      </c>
      <c r="G20" s="8">
        <v>48</v>
      </c>
      <c r="H20" s="41">
        <v>100</v>
      </c>
      <c r="I20" s="30">
        <f t="shared" si="0"/>
        <v>240</v>
      </c>
      <c r="J20" s="30">
        <v>300</v>
      </c>
    </row>
    <row r="21" spans="1:10" x14ac:dyDescent="0.2">
      <c r="A21" s="9">
        <v>19</v>
      </c>
      <c r="B21" s="8" t="s">
        <v>291</v>
      </c>
      <c r="C21" s="8">
        <v>48</v>
      </c>
      <c r="D21" s="8">
        <v>48</v>
      </c>
      <c r="E21" s="8">
        <v>48</v>
      </c>
      <c r="F21" s="8">
        <v>48</v>
      </c>
      <c r="G21" s="8">
        <v>48</v>
      </c>
      <c r="H21" s="41">
        <v>100</v>
      </c>
      <c r="I21" s="30">
        <f t="shared" si="0"/>
        <v>240</v>
      </c>
      <c r="J21" s="30">
        <v>300</v>
      </c>
    </row>
    <row r="22" spans="1:10" x14ac:dyDescent="0.2">
      <c r="A22" s="9">
        <v>20</v>
      </c>
      <c r="B22" s="8" t="s">
        <v>292</v>
      </c>
      <c r="C22" s="8">
        <v>48</v>
      </c>
      <c r="D22" s="8">
        <v>48</v>
      </c>
      <c r="E22" s="8">
        <v>48</v>
      </c>
      <c r="F22" s="8">
        <v>48</v>
      </c>
      <c r="G22" s="8">
        <v>48</v>
      </c>
      <c r="H22" s="41">
        <v>100</v>
      </c>
      <c r="I22" s="30">
        <f t="shared" si="0"/>
        <v>240</v>
      </c>
      <c r="J22" s="30">
        <v>300</v>
      </c>
    </row>
    <row r="23" spans="1:10" x14ac:dyDescent="0.2">
      <c r="A23" s="9">
        <v>21</v>
      </c>
      <c r="B23" s="8" t="s">
        <v>293</v>
      </c>
      <c r="C23" s="8">
        <v>48</v>
      </c>
      <c r="D23" s="8">
        <v>48</v>
      </c>
      <c r="E23" s="8">
        <v>48</v>
      </c>
      <c r="F23" s="8">
        <v>48</v>
      </c>
      <c r="G23" s="8">
        <v>48</v>
      </c>
      <c r="H23" s="41">
        <v>100</v>
      </c>
      <c r="I23" s="30">
        <f t="shared" si="0"/>
        <v>240</v>
      </c>
      <c r="J23" s="30">
        <v>300</v>
      </c>
    </row>
    <row r="24" spans="1:10" x14ac:dyDescent="0.2">
      <c r="A24" s="9">
        <v>22</v>
      </c>
      <c r="B24" s="8" t="s">
        <v>294</v>
      </c>
      <c r="C24" s="8">
        <v>48</v>
      </c>
      <c r="D24" s="8">
        <v>48</v>
      </c>
      <c r="E24" s="8">
        <v>48</v>
      </c>
      <c r="F24" s="8">
        <v>48</v>
      </c>
      <c r="G24" s="8">
        <v>48</v>
      </c>
      <c r="H24" s="41">
        <v>100</v>
      </c>
      <c r="I24" s="30">
        <f t="shared" si="0"/>
        <v>240</v>
      </c>
      <c r="J24" s="30">
        <v>300</v>
      </c>
    </row>
    <row r="25" spans="1:10" x14ac:dyDescent="0.2">
      <c r="A25" s="9">
        <v>23</v>
      </c>
      <c r="B25" s="8" t="s">
        <v>295</v>
      </c>
      <c r="C25" s="8">
        <v>48</v>
      </c>
      <c r="D25" s="8">
        <v>48</v>
      </c>
      <c r="E25" s="8">
        <v>48</v>
      </c>
      <c r="F25" s="8">
        <v>48</v>
      </c>
      <c r="G25" s="8">
        <v>48</v>
      </c>
      <c r="H25" s="41">
        <v>100</v>
      </c>
      <c r="I25" s="30">
        <f t="shared" si="0"/>
        <v>240</v>
      </c>
      <c r="J25" s="30">
        <v>300</v>
      </c>
    </row>
    <row r="26" spans="1:10" x14ac:dyDescent="0.2">
      <c r="A26" s="9">
        <v>24</v>
      </c>
      <c r="B26" s="8" t="s">
        <v>296</v>
      </c>
      <c r="C26" s="8">
        <v>48</v>
      </c>
      <c r="D26" s="8">
        <v>48</v>
      </c>
      <c r="E26" s="8">
        <v>48</v>
      </c>
      <c r="F26" s="8">
        <v>48</v>
      </c>
      <c r="G26" s="8">
        <v>48</v>
      </c>
      <c r="H26" s="41">
        <v>100</v>
      </c>
      <c r="I26" s="30">
        <f t="shared" si="0"/>
        <v>240</v>
      </c>
      <c r="J26" s="30">
        <v>300</v>
      </c>
    </row>
    <row r="27" spans="1:10" x14ac:dyDescent="0.2">
      <c r="A27" s="9">
        <v>25</v>
      </c>
      <c r="B27" s="8" t="s">
        <v>297</v>
      </c>
      <c r="C27" s="8">
        <v>48</v>
      </c>
      <c r="D27" s="8">
        <v>48</v>
      </c>
      <c r="E27" s="8">
        <v>48</v>
      </c>
      <c r="F27" s="8">
        <v>48</v>
      </c>
      <c r="G27" s="8">
        <v>48</v>
      </c>
      <c r="H27" s="41">
        <v>100</v>
      </c>
      <c r="I27" s="30">
        <f t="shared" si="0"/>
        <v>240</v>
      </c>
      <c r="J27" s="30">
        <v>300</v>
      </c>
    </row>
    <row r="28" spans="1:10" x14ac:dyDescent="0.2">
      <c r="A28" s="9">
        <v>26</v>
      </c>
      <c r="B28" s="8" t="s">
        <v>298</v>
      </c>
      <c r="C28" s="8">
        <v>48</v>
      </c>
      <c r="D28" s="8">
        <v>48</v>
      </c>
      <c r="E28" s="8">
        <v>48</v>
      </c>
      <c r="F28" s="8">
        <v>48</v>
      </c>
      <c r="G28" s="8">
        <v>48</v>
      </c>
      <c r="H28" s="41">
        <v>100</v>
      </c>
      <c r="I28" s="30">
        <f t="shared" si="0"/>
        <v>240</v>
      </c>
      <c r="J28" s="30">
        <v>300</v>
      </c>
    </row>
    <row r="29" spans="1:10" x14ac:dyDescent="0.2">
      <c r="A29" s="9">
        <v>27</v>
      </c>
      <c r="B29" s="8" t="s">
        <v>299</v>
      </c>
      <c r="C29" s="8">
        <v>48</v>
      </c>
      <c r="D29" s="8">
        <v>48</v>
      </c>
      <c r="E29" s="8">
        <v>48</v>
      </c>
      <c r="F29" s="8">
        <v>48</v>
      </c>
      <c r="G29" s="8">
        <v>48</v>
      </c>
      <c r="H29" s="41">
        <v>100</v>
      </c>
      <c r="I29" s="30">
        <f t="shared" si="0"/>
        <v>240</v>
      </c>
      <c r="J29" s="30">
        <v>300</v>
      </c>
    </row>
    <row r="30" spans="1:10" x14ac:dyDescent="0.2">
      <c r="A30" s="9">
        <v>28</v>
      </c>
      <c r="B30" s="8" t="s">
        <v>300</v>
      </c>
      <c r="C30" s="8">
        <v>48</v>
      </c>
      <c r="D30" s="8">
        <v>48</v>
      </c>
      <c r="E30" s="8">
        <v>48</v>
      </c>
      <c r="F30" s="8">
        <v>48</v>
      </c>
      <c r="G30" s="8">
        <v>48</v>
      </c>
      <c r="H30" s="41">
        <v>100</v>
      </c>
      <c r="I30" s="30">
        <f t="shared" si="0"/>
        <v>240</v>
      </c>
      <c r="J30" s="30">
        <v>300</v>
      </c>
    </row>
    <row r="31" spans="1:10" x14ac:dyDescent="0.2">
      <c r="A31" s="9">
        <v>29</v>
      </c>
      <c r="B31" s="8" t="s">
        <v>301</v>
      </c>
      <c r="C31" s="8">
        <v>48</v>
      </c>
      <c r="D31" s="8">
        <v>48</v>
      </c>
      <c r="E31" s="8">
        <v>48</v>
      </c>
      <c r="F31" s="8">
        <v>48</v>
      </c>
      <c r="G31" s="8">
        <v>48</v>
      </c>
      <c r="H31" s="41">
        <v>100</v>
      </c>
      <c r="I31" s="30">
        <f t="shared" si="0"/>
        <v>240</v>
      </c>
      <c r="J31" s="30">
        <v>300</v>
      </c>
    </row>
    <row r="32" spans="1:10" x14ac:dyDescent="0.2">
      <c r="A32" s="9">
        <v>30</v>
      </c>
      <c r="B32" s="8" t="s">
        <v>302</v>
      </c>
      <c r="C32" s="8">
        <v>48</v>
      </c>
      <c r="D32" s="8">
        <v>48</v>
      </c>
      <c r="E32" s="8">
        <v>48</v>
      </c>
      <c r="F32" s="8">
        <v>48</v>
      </c>
      <c r="G32" s="8">
        <v>48</v>
      </c>
      <c r="H32" s="41">
        <v>100</v>
      </c>
      <c r="I32" s="30">
        <f t="shared" si="0"/>
        <v>240</v>
      </c>
      <c r="J32" s="30">
        <v>300</v>
      </c>
    </row>
    <row r="33" spans="1:10" x14ac:dyDescent="0.2">
      <c r="A33" s="9">
        <v>31</v>
      </c>
      <c r="B33" s="8" t="s">
        <v>303</v>
      </c>
      <c r="C33" s="8">
        <v>48</v>
      </c>
      <c r="D33" s="8">
        <v>48</v>
      </c>
      <c r="E33" s="8">
        <v>48</v>
      </c>
      <c r="F33" s="8">
        <v>48</v>
      </c>
      <c r="G33" s="8">
        <v>48</v>
      </c>
      <c r="H33" s="41">
        <v>100</v>
      </c>
      <c r="I33" s="30">
        <f t="shared" si="0"/>
        <v>240</v>
      </c>
      <c r="J33" s="30">
        <v>300</v>
      </c>
    </row>
    <row r="34" spans="1:10" x14ac:dyDescent="0.2">
      <c r="A34" s="9">
        <v>32</v>
      </c>
      <c r="B34" s="8" t="s">
        <v>304</v>
      </c>
      <c r="C34" s="8">
        <v>48</v>
      </c>
      <c r="D34" s="8">
        <v>48</v>
      </c>
      <c r="E34" s="8">
        <v>48</v>
      </c>
      <c r="F34" s="8">
        <v>48</v>
      </c>
      <c r="G34" s="8">
        <v>48</v>
      </c>
      <c r="H34" s="41">
        <v>100</v>
      </c>
      <c r="I34" s="30">
        <f t="shared" si="0"/>
        <v>240</v>
      </c>
      <c r="J34" s="30">
        <v>300</v>
      </c>
    </row>
    <row r="35" spans="1:10" x14ac:dyDescent="0.2">
      <c r="A35" s="9">
        <v>33</v>
      </c>
      <c r="B35" s="8" t="s">
        <v>305</v>
      </c>
      <c r="C35" s="8">
        <v>48</v>
      </c>
      <c r="D35" s="8">
        <v>48</v>
      </c>
      <c r="E35" s="8">
        <v>48</v>
      </c>
      <c r="F35" s="8">
        <v>48</v>
      </c>
      <c r="G35" s="8">
        <v>48</v>
      </c>
      <c r="H35" s="41">
        <v>100</v>
      </c>
      <c r="I35" s="30">
        <f t="shared" ref="I35:I51" si="1">SUM(G35,F35,E35,D35,C35)</f>
        <v>240</v>
      </c>
      <c r="J35" s="30">
        <v>300</v>
      </c>
    </row>
    <row r="36" spans="1:10" x14ac:dyDescent="0.2">
      <c r="A36" s="9">
        <v>34</v>
      </c>
      <c r="B36" s="8" t="s">
        <v>306</v>
      </c>
      <c r="C36" s="8">
        <v>48</v>
      </c>
      <c r="D36" s="8">
        <v>48</v>
      </c>
      <c r="E36" s="8">
        <v>48</v>
      </c>
      <c r="F36" s="8">
        <v>48</v>
      </c>
      <c r="G36" s="8">
        <v>48</v>
      </c>
      <c r="H36" s="41">
        <v>100</v>
      </c>
      <c r="I36" s="30">
        <f t="shared" si="1"/>
        <v>240</v>
      </c>
      <c r="J36" s="30">
        <v>300</v>
      </c>
    </row>
    <row r="37" spans="1:10" x14ac:dyDescent="0.2">
      <c r="A37" s="9">
        <v>35</v>
      </c>
      <c r="B37" s="8" t="s">
        <v>307</v>
      </c>
      <c r="C37" s="8">
        <v>48</v>
      </c>
      <c r="D37" s="8">
        <v>48</v>
      </c>
      <c r="E37" s="8">
        <v>48</v>
      </c>
      <c r="F37" s="8">
        <v>48</v>
      </c>
      <c r="G37" s="8">
        <v>48</v>
      </c>
      <c r="H37" s="41">
        <v>100</v>
      </c>
      <c r="I37" s="30">
        <f t="shared" si="1"/>
        <v>240</v>
      </c>
      <c r="J37" s="30">
        <v>300</v>
      </c>
    </row>
    <row r="38" spans="1:10" x14ac:dyDescent="0.2">
      <c r="A38" s="9">
        <v>36</v>
      </c>
      <c r="B38" s="8" t="s">
        <v>308</v>
      </c>
      <c r="C38" s="8">
        <v>48</v>
      </c>
      <c r="D38" s="8">
        <v>48</v>
      </c>
      <c r="E38" s="8">
        <v>48</v>
      </c>
      <c r="F38" s="8">
        <v>48</v>
      </c>
      <c r="G38" s="8">
        <v>48</v>
      </c>
      <c r="H38" s="41">
        <v>100</v>
      </c>
      <c r="I38" s="30">
        <f t="shared" si="1"/>
        <v>240</v>
      </c>
      <c r="J38" s="30">
        <v>300</v>
      </c>
    </row>
    <row r="39" spans="1:10" x14ac:dyDescent="0.2">
      <c r="A39" s="9">
        <v>37</v>
      </c>
      <c r="B39" s="8" t="s">
        <v>309</v>
      </c>
      <c r="C39" s="8">
        <v>48</v>
      </c>
      <c r="D39" s="8">
        <v>48</v>
      </c>
      <c r="E39" s="8">
        <v>48</v>
      </c>
      <c r="F39" s="8">
        <v>48</v>
      </c>
      <c r="G39" s="8">
        <v>48</v>
      </c>
      <c r="H39" s="41">
        <v>100</v>
      </c>
      <c r="I39" s="30">
        <f t="shared" si="1"/>
        <v>240</v>
      </c>
      <c r="J39" s="30">
        <v>300</v>
      </c>
    </row>
    <row r="40" spans="1:10" x14ac:dyDescent="0.2">
      <c r="A40" s="9">
        <v>38</v>
      </c>
      <c r="B40" s="8" t="s">
        <v>310</v>
      </c>
      <c r="C40" s="8">
        <v>48</v>
      </c>
      <c r="D40" s="8">
        <v>48</v>
      </c>
      <c r="E40" s="8">
        <v>48</v>
      </c>
      <c r="F40" s="8">
        <v>48</v>
      </c>
      <c r="G40" s="8">
        <v>48</v>
      </c>
      <c r="H40" s="41">
        <v>100</v>
      </c>
      <c r="I40" s="30">
        <f t="shared" si="1"/>
        <v>240</v>
      </c>
      <c r="J40" s="30">
        <v>300</v>
      </c>
    </row>
    <row r="41" spans="1:10" x14ac:dyDescent="0.2">
      <c r="A41" s="9">
        <v>39</v>
      </c>
      <c r="B41" s="8" t="s">
        <v>311</v>
      </c>
      <c r="C41" s="8">
        <v>48</v>
      </c>
      <c r="D41" s="8">
        <v>48</v>
      </c>
      <c r="E41" s="8">
        <v>48</v>
      </c>
      <c r="F41" s="8">
        <v>48</v>
      </c>
      <c r="G41" s="8">
        <v>48</v>
      </c>
      <c r="H41" s="41">
        <v>100</v>
      </c>
      <c r="I41" s="30">
        <f t="shared" si="1"/>
        <v>240</v>
      </c>
      <c r="J41" s="30">
        <v>300</v>
      </c>
    </row>
    <row r="42" spans="1:10" x14ac:dyDescent="0.2">
      <c r="A42" s="9">
        <v>40</v>
      </c>
      <c r="B42" s="8" t="s">
        <v>312</v>
      </c>
      <c r="C42" s="8">
        <v>48</v>
      </c>
      <c r="D42" s="8">
        <v>48</v>
      </c>
      <c r="E42" s="8">
        <v>48</v>
      </c>
      <c r="F42" s="8">
        <v>48</v>
      </c>
      <c r="G42" s="8">
        <v>48</v>
      </c>
      <c r="H42" s="41">
        <v>100</v>
      </c>
      <c r="I42" s="30">
        <f t="shared" si="1"/>
        <v>240</v>
      </c>
      <c r="J42" s="30">
        <v>300</v>
      </c>
    </row>
    <row r="43" spans="1:10" x14ac:dyDescent="0.2">
      <c r="A43" s="9">
        <v>41</v>
      </c>
      <c r="B43" s="8" t="s">
        <v>313</v>
      </c>
      <c r="C43" s="8">
        <v>48</v>
      </c>
      <c r="D43" s="8">
        <v>48</v>
      </c>
      <c r="E43" s="8">
        <v>48</v>
      </c>
      <c r="F43" s="8">
        <v>48</v>
      </c>
      <c r="G43" s="8">
        <v>48</v>
      </c>
      <c r="H43" s="41">
        <v>100</v>
      </c>
      <c r="I43" s="30">
        <f t="shared" si="1"/>
        <v>240</v>
      </c>
      <c r="J43" s="30">
        <v>300</v>
      </c>
    </row>
    <row r="44" spans="1:10" x14ac:dyDescent="0.2">
      <c r="A44" s="9">
        <v>42</v>
      </c>
      <c r="B44" s="8" t="s">
        <v>314</v>
      </c>
      <c r="C44" s="8">
        <v>48</v>
      </c>
      <c r="D44" s="8">
        <v>48</v>
      </c>
      <c r="E44" s="8">
        <v>48</v>
      </c>
      <c r="F44" s="8">
        <v>48</v>
      </c>
      <c r="G44" s="8">
        <v>48</v>
      </c>
      <c r="H44" s="41">
        <v>100</v>
      </c>
      <c r="I44" s="30">
        <f t="shared" si="1"/>
        <v>240</v>
      </c>
      <c r="J44" s="30">
        <v>300</v>
      </c>
    </row>
    <row r="45" spans="1:10" x14ac:dyDescent="0.2">
      <c r="A45" s="9">
        <v>43</v>
      </c>
      <c r="B45" s="8" t="s">
        <v>315</v>
      </c>
      <c r="C45" s="8">
        <v>48</v>
      </c>
      <c r="D45" s="8">
        <v>48</v>
      </c>
      <c r="E45" s="8">
        <v>48</v>
      </c>
      <c r="F45" s="8">
        <v>48</v>
      </c>
      <c r="G45" s="8">
        <v>48</v>
      </c>
      <c r="H45" s="41">
        <v>100</v>
      </c>
      <c r="I45" s="30">
        <f t="shared" si="1"/>
        <v>240</v>
      </c>
      <c r="J45" s="30">
        <v>300</v>
      </c>
    </row>
    <row r="46" spans="1:10" x14ac:dyDescent="0.2">
      <c r="A46" s="9">
        <v>44</v>
      </c>
      <c r="B46" s="8" t="s">
        <v>316</v>
      </c>
      <c r="C46" s="8">
        <v>48</v>
      </c>
      <c r="D46" s="8">
        <v>48</v>
      </c>
      <c r="E46" s="8">
        <v>48</v>
      </c>
      <c r="F46" s="8">
        <v>48</v>
      </c>
      <c r="G46" s="8">
        <v>48</v>
      </c>
      <c r="H46" s="41">
        <v>100</v>
      </c>
      <c r="I46" s="30">
        <f t="shared" si="1"/>
        <v>240</v>
      </c>
      <c r="J46" s="30">
        <v>300</v>
      </c>
    </row>
    <row r="47" spans="1:10" x14ac:dyDescent="0.2">
      <c r="A47" s="9">
        <v>45</v>
      </c>
      <c r="B47" s="8" t="s">
        <v>317</v>
      </c>
      <c r="C47" s="8">
        <v>48</v>
      </c>
      <c r="D47" s="8">
        <v>48</v>
      </c>
      <c r="E47" s="8">
        <v>48</v>
      </c>
      <c r="F47" s="8">
        <v>48</v>
      </c>
      <c r="G47" s="8">
        <v>48</v>
      </c>
      <c r="H47" s="41">
        <v>100</v>
      </c>
      <c r="I47" s="30">
        <f t="shared" si="1"/>
        <v>240</v>
      </c>
      <c r="J47" s="30">
        <v>300</v>
      </c>
    </row>
    <row r="48" spans="1:10" x14ac:dyDescent="0.2">
      <c r="A48" s="9">
        <v>46</v>
      </c>
      <c r="B48" s="8" t="s">
        <v>318</v>
      </c>
      <c r="C48" s="8">
        <v>48</v>
      </c>
      <c r="D48" s="8">
        <v>48</v>
      </c>
      <c r="E48" s="8">
        <v>48</v>
      </c>
      <c r="F48" s="8">
        <v>48</v>
      </c>
      <c r="G48" s="8">
        <v>48</v>
      </c>
      <c r="H48" s="41">
        <v>100</v>
      </c>
      <c r="I48" s="30">
        <f t="shared" si="1"/>
        <v>240</v>
      </c>
      <c r="J48" s="30">
        <v>300</v>
      </c>
    </row>
    <row r="49" spans="1:10" x14ac:dyDescent="0.2">
      <c r="A49" s="9">
        <v>47</v>
      </c>
      <c r="B49" s="8" t="s">
        <v>319</v>
      </c>
      <c r="C49" s="8">
        <v>48</v>
      </c>
      <c r="D49" s="8">
        <v>48</v>
      </c>
      <c r="E49" s="8">
        <v>48</v>
      </c>
      <c r="F49" s="8">
        <v>48</v>
      </c>
      <c r="G49" s="8">
        <v>48</v>
      </c>
      <c r="H49" s="41">
        <v>100</v>
      </c>
      <c r="I49" s="30">
        <f t="shared" si="1"/>
        <v>240</v>
      </c>
      <c r="J49" s="30">
        <v>300</v>
      </c>
    </row>
    <row r="50" spans="1:10" x14ac:dyDescent="0.2">
      <c r="A50" s="9">
        <v>48</v>
      </c>
      <c r="B50" s="8" t="s">
        <v>320</v>
      </c>
      <c r="C50" s="8">
        <v>48</v>
      </c>
      <c r="D50" s="8">
        <v>48</v>
      </c>
      <c r="E50" s="8">
        <v>48</v>
      </c>
      <c r="F50" s="8">
        <v>48</v>
      </c>
      <c r="G50" s="8">
        <v>48</v>
      </c>
      <c r="H50" s="41">
        <v>100</v>
      </c>
      <c r="I50" s="30">
        <f t="shared" si="1"/>
        <v>240</v>
      </c>
      <c r="J50" s="30">
        <v>300</v>
      </c>
    </row>
    <row r="51" spans="1:10" x14ac:dyDescent="0.2">
      <c r="A51" s="9">
        <v>49</v>
      </c>
      <c r="B51" s="8" t="s">
        <v>321</v>
      </c>
      <c r="C51" s="8">
        <v>48</v>
      </c>
      <c r="D51" s="8">
        <v>48</v>
      </c>
      <c r="E51" s="8">
        <v>48</v>
      </c>
      <c r="F51" s="8">
        <v>48</v>
      </c>
      <c r="G51" s="8">
        <v>48</v>
      </c>
      <c r="H51" s="41">
        <v>100</v>
      </c>
      <c r="I51" s="30">
        <f t="shared" si="1"/>
        <v>240</v>
      </c>
      <c r="J51" s="30">
        <v>300</v>
      </c>
    </row>
    <row r="52" spans="1:10" x14ac:dyDescent="0.2">
      <c r="A52" s="9">
        <v>50</v>
      </c>
      <c r="B52" s="8" t="s">
        <v>322</v>
      </c>
      <c r="C52" s="8">
        <v>48</v>
      </c>
      <c r="D52" s="8">
        <v>48</v>
      </c>
      <c r="E52" s="8">
        <v>48</v>
      </c>
      <c r="F52" s="8">
        <v>48</v>
      </c>
      <c r="G52" s="8">
        <v>48</v>
      </c>
      <c r="H52" s="41">
        <v>100</v>
      </c>
      <c r="I52" s="30">
        <f t="shared" ref="I52:I115" si="2">SUM(G52,F52,E52,D52,C52)</f>
        <v>240</v>
      </c>
      <c r="J52" s="30">
        <v>300</v>
      </c>
    </row>
    <row r="53" spans="1:10" x14ac:dyDescent="0.2">
      <c r="A53" s="9">
        <v>51</v>
      </c>
      <c r="B53" s="8" t="s">
        <v>323</v>
      </c>
      <c r="C53" s="8">
        <v>48</v>
      </c>
      <c r="D53" s="8">
        <v>48</v>
      </c>
      <c r="E53" s="8">
        <v>48</v>
      </c>
      <c r="F53" s="8">
        <v>48</v>
      </c>
      <c r="G53" s="8">
        <v>48</v>
      </c>
      <c r="H53" s="41">
        <v>100</v>
      </c>
      <c r="I53" s="30">
        <f t="shared" si="2"/>
        <v>240</v>
      </c>
      <c r="J53" s="30">
        <v>300</v>
      </c>
    </row>
    <row r="54" spans="1:10" x14ac:dyDescent="0.2">
      <c r="A54" s="9">
        <v>52</v>
      </c>
      <c r="B54" s="8" t="s">
        <v>324</v>
      </c>
      <c r="C54" s="8">
        <v>48</v>
      </c>
      <c r="D54" s="8">
        <v>48</v>
      </c>
      <c r="E54" s="8">
        <v>48</v>
      </c>
      <c r="F54" s="8">
        <v>48</v>
      </c>
      <c r="G54" s="8">
        <v>48</v>
      </c>
      <c r="H54" s="41">
        <v>100</v>
      </c>
      <c r="I54" s="30">
        <f t="shared" si="2"/>
        <v>240</v>
      </c>
      <c r="J54" s="30">
        <v>300</v>
      </c>
    </row>
    <row r="55" spans="1:10" x14ac:dyDescent="0.2">
      <c r="A55" s="9">
        <v>53</v>
      </c>
      <c r="B55" s="8" t="s">
        <v>325</v>
      </c>
      <c r="C55" s="8">
        <v>48</v>
      </c>
      <c r="D55" s="8">
        <v>48</v>
      </c>
      <c r="E55" s="8">
        <v>48</v>
      </c>
      <c r="F55" s="8">
        <v>48</v>
      </c>
      <c r="G55" s="8">
        <v>48</v>
      </c>
      <c r="H55" s="41">
        <v>100</v>
      </c>
      <c r="I55" s="30">
        <f t="shared" si="2"/>
        <v>240</v>
      </c>
      <c r="J55" s="30">
        <v>300</v>
      </c>
    </row>
    <row r="56" spans="1:10" x14ac:dyDescent="0.2">
      <c r="A56" s="9">
        <v>54</v>
      </c>
      <c r="B56" s="8" t="s">
        <v>326</v>
      </c>
      <c r="C56" s="8">
        <v>48</v>
      </c>
      <c r="D56" s="8">
        <v>48</v>
      </c>
      <c r="E56" s="8">
        <v>48</v>
      </c>
      <c r="F56" s="8">
        <v>48</v>
      </c>
      <c r="G56" s="8">
        <v>48</v>
      </c>
      <c r="H56" s="41">
        <v>100</v>
      </c>
      <c r="I56" s="30">
        <f t="shared" si="2"/>
        <v>240</v>
      </c>
      <c r="J56" s="30">
        <v>300</v>
      </c>
    </row>
    <row r="57" spans="1:10" x14ac:dyDescent="0.2">
      <c r="A57" s="9">
        <v>55</v>
      </c>
      <c r="B57" s="8" t="s">
        <v>327</v>
      </c>
      <c r="C57" s="8">
        <v>48</v>
      </c>
      <c r="D57" s="8">
        <v>48</v>
      </c>
      <c r="E57" s="8">
        <v>48</v>
      </c>
      <c r="F57" s="8">
        <v>48</v>
      </c>
      <c r="G57" s="8">
        <v>48</v>
      </c>
      <c r="H57" s="41">
        <v>100</v>
      </c>
      <c r="I57" s="30">
        <f t="shared" si="2"/>
        <v>240</v>
      </c>
      <c r="J57" s="30">
        <v>300</v>
      </c>
    </row>
    <row r="58" spans="1:10" x14ac:dyDescent="0.2">
      <c r="A58" s="9">
        <v>56</v>
      </c>
      <c r="B58" s="8" t="s">
        <v>328</v>
      </c>
      <c r="C58" s="8">
        <v>48</v>
      </c>
      <c r="D58" s="8">
        <v>48</v>
      </c>
      <c r="E58" s="8">
        <v>48</v>
      </c>
      <c r="F58" s="8">
        <v>48</v>
      </c>
      <c r="G58" s="8">
        <v>48</v>
      </c>
      <c r="H58" s="41">
        <v>100</v>
      </c>
      <c r="I58" s="30">
        <f t="shared" si="2"/>
        <v>240</v>
      </c>
      <c r="J58" s="30">
        <v>300</v>
      </c>
    </row>
    <row r="59" spans="1:10" x14ac:dyDescent="0.2">
      <c r="A59" s="9">
        <v>57</v>
      </c>
      <c r="B59" s="8" t="s">
        <v>329</v>
      </c>
      <c r="C59" s="8">
        <v>48</v>
      </c>
      <c r="D59" s="8">
        <v>48</v>
      </c>
      <c r="E59" s="8">
        <v>48</v>
      </c>
      <c r="F59" s="8">
        <v>48</v>
      </c>
      <c r="G59" s="8">
        <v>48</v>
      </c>
      <c r="H59" s="41">
        <v>100</v>
      </c>
      <c r="I59" s="30">
        <f t="shared" si="2"/>
        <v>240</v>
      </c>
      <c r="J59" s="30">
        <v>300</v>
      </c>
    </row>
    <row r="60" spans="1:10" x14ac:dyDescent="0.2">
      <c r="A60" s="9">
        <v>58</v>
      </c>
      <c r="B60" s="8" t="s">
        <v>330</v>
      </c>
      <c r="C60" s="8">
        <v>48</v>
      </c>
      <c r="D60" s="8">
        <v>48</v>
      </c>
      <c r="E60" s="8">
        <v>48</v>
      </c>
      <c r="F60" s="8">
        <v>48</v>
      </c>
      <c r="G60" s="8">
        <v>48</v>
      </c>
      <c r="H60" s="41">
        <v>100</v>
      </c>
      <c r="I60" s="30">
        <f t="shared" si="2"/>
        <v>240</v>
      </c>
      <c r="J60" s="30">
        <v>300</v>
      </c>
    </row>
    <row r="61" spans="1:10" x14ac:dyDescent="0.2">
      <c r="A61" s="9">
        <v>59</v>
      </c>
      <c r="B61" s="8" t="s">
        <v>331</v>
      </c>
      <c r="C61" s="8">
        <v>48</v>
      </c>
      <c r="D61" s="8">
        <v>48</v>
      </c>
      <c r="E61" s="8">
        <v>48</v>
      </c>
      <c r="F61" s="8">
        <v>48</v>
      </c>
      <c r="G61" s="8">
        <v>48</v>
      </c>
      <c r="H61" s="41">
        <v>100</v>
      </c>
      <c r="I61" s="30">
        <f t="shared" si="2"/>
        <v>240</v>
      </c>
      <c r="J61" s="30">
        <v>300</v>
      </c>
    </row>
    <row r="62" spans="1:10" x14ac:dyDescent="0.2">
      <c r="A62" s="9">
        <v>60</v>
      </c>
      <c r="B62" s="8" t="s">
        <v>332</v>
      </c>
      <c r="C62" s="8">
        <v>48</v>
      </c>
      <c r="D62" s="8">
        <v>48</v>
      </c>
      <c r="E62" s="8">
        <v>48</v>
      </c>
      <c r="F62" s="8">
        <v>48</v>
      </c>
      <c r="G62" s="8">
        <v>48</v>
      </c>
      <c r="H62" s="41">
        <v>100</v>
      </c>
      <c r="I62" s="30">
        <f t="shared" si="2"/>
        <v>240</v>
      </c>
      <c r="J62" s="30">
        <v>300</v>
      </c>
    </row>
    <row r="63" spans="1:10" x14ac:dyDescent="0.2">
      <c r="A63" s="9">
        <v>61</v>
      </c>
      <c r="B63" s="8" t="s">
        <v>333</v>
      </c>
      <c r="C63" s="8">
        <v>48</v>
      </c>
      <c r="D63" s="8">
        <v>48</v>
      </c>
      <c r="E63" s="8">
        <v>48</v>
      </c>
      <c r="F63" s="8">
        <v>48</v>
      </c>
      <c r="G63" s="8">
        <v>48</v>
      </c>
      <c r="H63" s="41">
        <v>100</v>
      </c>
      <c r="I63" s="30">
        <f t="shared" si="2"/>
        <v>240</v>
      </c>
      <c r="J63" s="30">
        <v>300</v>
      </c>
    </row>
    <row r="64" spans="1:10" x14ac:dyDescent="0.2">
      <c r="A64" s="9">
        <v>62</v>
      </c>
      <c r="B64" s="8" t="s">
        <v>334</v>
      </c>
      <c r="C64" s="8">
        <v>48</v>
      </c>
      <c r="D64" s="8">
        <v>48</v>
      </c>
      <c r="E64" s="8">
        <v>48</v>
      </c>
      <c r="F64" s="8">
        <v>48</v>
      </c>
      <c r="G64" s="8">
        <v>48</v>
      </c>
      <c r="H64" s="41">
        <v>100</v>
      </c>
      <c r="I64" s="30">
        <f t="shared" si="2"/>
        <v>240</v>
      </c>
      <c r="J64" s="30">
        <v>300</v>
      </c>
    </row>
    <row r="65" spans="1:10" x14ac:dyDescent="0.2">
      <c r="A65" s="9">
        <v>63</v>
      </c>
      <c r="B65" s="8" t="s">
        <v>335</v>
      </c>
      <c r="C65" s="8">
        <v>48</v>
      </c>
      <c r="D65" s="8">
        <v>48</v>
      </c>
      <c r="E65" s="8">
        <v>48</v>
      </c>
      <c r="F65" s="8">
        <v>48</v>
      </c>
      <c r="G65" s="8">
        <v>48</v>
      </c>
      <c r="H65" s="41">
        <v>100</v>
      </c>
      <c r="I65" s="30">
        <f t="shared" si="2"/>
        <v>240</v>
      </c>
      <c r="J65" s="30">
        <v>300</v>
      </c>
    </row>
    <row r="66" spans="1:10" x14ac:dyDescent="0.2">
      <c r="A66" s="9">
        <v>64</v>
      </c>
      <c r="B66" s="8" t="s">
        <v>336</v>
      </c>
      <c r="C66" s="8">
        <v>48</v>
      </c>
      <c r="D66" s="8">
        <v>48</v>
      </c>
      <c r="E66" s="8">
        <v>48</v>
      </c>
      <c r="F66" s="8">
        <v>48</v>
      </c>
      <c r="G66" s="8">
        <v>48</v>
      </c>
      <c r="H66" s="41">
        <v>100</v>
      </c>
      <c r="I66" s="30">
        <f t="shared" si="2"/>
        <v>240</v>
      </c>
      <c r="J66" s="30">
        <v>300</v>
      </c>
    </row>
    <row r="67" spans="1:10" x14ac:dyDescent="0.2">
      <c r="A67" s="9">
        <v>65</v>
      </c>
      <c r="B67" s="8" t="s">
        <v>337</v>
      </c>
      <c r="C67" s="8">
        <v>48</v>
      </c>
      <c r="D67" s="8">
        <v>48</v>
      </c>
      <c r="E67" s="8">
        <v>48</v>
      </c>
      <c r="F67" s="8">
        <v>48</v>
      </c>
      <c r="G67" s="8">
        <v>48</v>
      </c>
      <c r="H67" s="41">
        <v>100</v>
      </c>
      <c r="I67" s="30">
        <f t="shared" si="2"/>
        <v>240</v>
      </c>
      <c r="J67" s="30">
        <v>300</v>
      </c>
    </row>
    <row r="68" spans="1:10" x14ac:dyDescent="0.2">
      <c r="A68" s="9">
        <v>66</v>
      </c>
      <c r="B68" s="8" t="s">
        <v>338</v>
      </c>
      <c r="C68" s="8">
        <v>48</v>
      </c>
      <c r="D68" s="8">
        <v>48</v>
      </c>
      <c r="E68" s="8">
        <v>48</v>
      </c>
      <c r="F68" s="8">
        <v>48</v>
      </c>
      <c r="G68" s="8">
        <v>48</v>
      </c>
      <c r="H68" s="41">
        <v>100</v>
      </c>
      <c r="I68" s="30">
        <f t="shared" si="2"/>
        <v>240</v>
      </c>
      <c r="J68" s="30">
        <v>300</v>
      </c>
    </row>
    <row r="69" spans="1:10" x14ac:dyDescent="0.2">
      <c r="A69" s="9">
        <v>67</v>
      </c>
      <c r="B69" s="8" t="s">
        <v>339</v>
      </c>
      <c r="C69" s="8">
        <v>48</v>
      </c>
      <c r="D69" s="8">
        <v>48</v>
      </c>
      <c r="E69" s="8">
        <v>48</v>
      </c>
      <c r="F69" s="8">
        <v>48</v>
      </c>
      <c r="G69" s="8">
        <v>48</v>
      </c>
      <c r="H69" s="41">
        <v>100</v>
      </c>
      <c r="I69" s="30">
        <f t="shared" si="2"/>
        <v>240</v>
      </c>
      <c r="J69" s="30">
        <v>300</v>
      </c>
    </row>
    <row r="70" spans="1:10" x14ac:dyDescent="0.2">
      <c r="A70" s="9">
        <v>68</v>
      </c>
      <c r="B70" s="8" t="s">
        <v>340</v>
      </c>
      <c r="C70" s="8">
        <v>48</v>
      </c>
      <c r="D70" s="8">
        <v>48</v>
      </c>
      <c r="E70" s="8">
        <v>48</v>
      </c>
      <c r="F70" s="8">
        <v>48</v>
      </c>
      <c r="G70" s="8">
        <v>48</v>
      </c>
      <c r="H70" s="41">
        <v>100</v>
      </c>
      <c r="I70" s="30">
        <f t="shared" si="2"/>
        <v>240</v>
      </c>
      <c r="J70" s="30">
        <v>300</v>
      </c>
    </row>
    <row r="71" spans="1:10" x14ac:dyDescent="0.2">
      <c r="A71" s="9">
        <v>69</v>
      </c>
      <c r="B71" s="8" t="s">
        <v>341</v>
      </c>
      <c r="C71" s="8">
        <v>48</v>
      </c>
      <c r="D71" s="8">
        <v>48</v>
      </c>
      <c r="E71" s="8">
        <v>48</v>
      </c>
      <c r="F71" s="8">
        <v>48</v>
      </c>
      <c r="G71" s="8">
        <v>48</v>
      </c>
      <c r="H71" s="41">
        <v>100</v>
      </c>
      <c r="I71" s="30">
        <f t="shared" si="2"/>
        <v>240</v>
      </c>
      <c r="J71" s="30">
        <v>300</v>
      </c>
    </row>
    <row r="72" spans="1:10" x14ac:dyDescent="0.2">
      <c r="A72" s="9">
        <v>70</v>
      </c>
      <c r="B72" s="8" t="s">
        <v>342</v>
      </c>
      <c r="C72" s="8">
        <v>48</v>
      </c>
      <c r="D72" s="8">
        <v>48</v>
      </c>
      <c r="E72" s="8">
        <v>48</v>
      </c>
      <c r="F72" s="8">
        <v>48</v>
      </c>
      <c r="G72" s="8">
        <v>48</v>
      </c>
      <c r="H72" s="41">
        <v>100</v>
      </c>
      <c r="I72" s="30">
        <f t="shared" si="2"/>
        <v>240</v>
      </c>
      <c r="J72" s="30">
        <v>300</v>
      </c>
    </row>
    <row r="73" spans="1:10" x14ac:dyDescent="0.2">
      <c r="A73" s="9">
        <v>71</v>
      </c>
      <c r="B73" s="8" t="s">
        <v>343</v>
      </c>
      <c r="C73" s="8">
        <v>48</v>
      </c>
      <c r="D73" s="8">
        <v>48</v>
      </c>
      <c r="E73" s="8">
        <v>48</v>
      </c>
      <c r="F73" s="8">
        <v>48</v>
      </c>
      <c r="G73" s="8">
        <v>48</v>
      </c>
      <c r="H73" s="41">
        <v>100</v>
      </c>
      <c r="I73" s="30">
        <f t="shared" si="2"/>
        <v>240</v>
      </c>
      <c r="J73" s="30">
        <v>300</v>
      </c>
    </row>
    <row r="74" spans="1:10" x14ac:dyDescent="0.2">
      <c r="A74" s="9">
        <v>72</v>
      </c>
      <c r="B74" s="8" t="s">
        <v>344</v>
      </c>
      <c r="C74" s="8">
        <v>48</v>
      </c>
      <c r="D74" s="8">
        <v>48</v>
      </c>
      <c r="E74" s="8">
        <v>48</v>
      </c>
      <c r="F74" s="8">
        <v>48</v>
      </c>
      <c r="G74" s="8">
        <v>48</v>
      </c>
      <c r="H74" s="41">
        <v>100</v>
      </c>
      <c r="I74" s="30">
        <f t="shared" si="2"/>
        <v>240</v>
      </c>
      <c r="J74" s="30">
        <v>300</v>
      </c>
    </row>
    <row r="75" spans="1:10" x14ac:dyDescent="0.2">
      <c r="A75" s="9">
        <v>73</v>
      </c>
      <c r="B75" s="8" t="s">
        <v>345</v>
      </c>
      <c r="C75" s="8">
        <v>48</v>
      </c>
      <c r="D75" s="8">
        <v>48</v>
      </c>
      <c r="E75" s="8">
        <v>48</v>
      </c>
      <c r="F75" s="8">
        <v>48</v>
      </c>
      <c r="G75" s="8">
        <v>48</v>
      </c>
      <c r="H75" s="41">
        <v>100</v>
      </c>
      <c r="I75" s="30">
        <f t="shared" si="2"/>
        <v>240</v>
      </c>
      <c r="J75" s="30">
        <v>300</v>
      </c>
    </row>
    <row r="76" spans="1:10" x14ac:dyDescent="0.2">
      <c r="A76" s="9">
        <v>74</v>
      </c>
      <c r="B76" s="8" t="s">
        <v>346</v>
      </c>
      <c r="C76" s="8">
        <v>48</v>
      </c>
      <c r="D76" s="8">
        <v>48</v>
      </c>
      <c r="E76" s="8">
        <v>48</v>
      </c>
      <c r="F76" s="8">
        <v>48</v>
      </c>
      <c r="G76" s="8">
        <v>48</v>
      </c>
      <c r="H76" s="41">
        <v>100</v>
      </c>
      <c r="I76" s="30">
        <f t="shared" si="2"/>
        <v>240</v>
      </c>
      <c r="J76" s="30">
        <v>300</v>
      </c>
    </row>
    <row r="77" spans="1:10" x14ac:dyDescent="0.2">
      <c r="A77" s="9">
        <v>75</v>
      </c>
      <c r="B77" s="8" t="s">
        <v>347</v>
      </c>
      <c r="C77" s="8">
        <v>48</v>
      </c>
      <c r="D77" s="8">
        <v>48</v>
      </c>
      <c r="E77" s="8">
        <v>48</v>
      </c>
      <c r="F77" s="8">
        <v>48</v>
      </c>
      <c r="G77" s="8">
        <v>48</v>
      </c>
      <c r="H77" s="41">
        <v>100</v>
      </c>
      <c r="I77" s="30">
        <f t="shared" si="2"/>
        <v>240</v>
      </c>
      <c r="J77" s="30">
        <v>300</v>
      </c>
    </row>
    <row r="78" spans="1:10" x14ac:dyDescent="0.2">
      <c r="A78" s="9">
        <v>76</v>
      </c>
      <c r="B78" s="8" t="s">
        <v>348</v>
      </c>
      <c r="C78" s="8">
        <v>48</v>
      </c>
      <c r="D78" s="8">
        <v>48</v>
      </c>
      <c r="E78" s="8">
        <v>48</v>
      </c>
      <c r="F78" s="8">
        <v>48</v>
      </c>
      <c r="G78" s="8">
        <v>48</v>
      </c>
      <c r="H78" s="41">
        <v>100</v>
      </c>
      <c r="I78" s="30">
        <f t="shared" si="2"/>
        <v>240</v>
      </c>
      <c r="J78" s="30">
        <v>300</v>
      </c>
    </row>
    <row r="79" spans="1:10" x14ac:dyDescent="0.2">
      <c r="A79" s="9">
        <v>77</v>
      </c>
      <c r="B79" s="8" t="s">
        <v>349</v>
      </c>
      <c r="C79" s="8">
        <v>48</v>
      </c>
      <c r="D79" s="8">
        <v>48</v>
      </c>
      <c r="E79" s="8">
        <v>48</v>
      </c>
      <c r="F79" s="8">
        <v>48</v>
      </c>
      <c r="G79" s="8">
        <v>48</v>
      </c>
      <c r="H79" s="41">
        <v>100</v>
      </c>
      <c r="I79" s="30">
        <f t="shared" si="2"/>
        <v>240</v>
      </c>
      <c r="J79" s="30">
        <v>300</v>
      </c>
    </row>
    <row r="80" spans="1:10" x14ac:dyDescent="0.2">
      <c r="A80" s="9">
        <v>78</v>
      </c>
      <c r="B80" s="8" t="s">
        <v>350</v>
      </c>
      <c r="C80" s="8">
        <v>48</v>
      </c>
      <c r="D80" s="8">
        <v>48</v>
      </c>
      <c r="E80" s="8">
        <v>48</v>
      </c>
      <c r="F80" s="8">
        <v>48</v>
      </c>
      <c r="G80" s="8">
        <v>48</v>
      </c>
      <c r="H80" s="41">
        <v>100</v>
      </c>
      <c r="I80" s="30">
        <f t="shared" si="2"/>
        <v>240</v>
      </c>
      <c r="J80" s="30">
        <v>300</v>
      </c>
    </row>
    <row r="81" spans="1:10" x14ac:dyDescent="0.2">
      <c r="A81" s="9">
        <v>79</v>
      </c>
      <c r="B81" s="8" t="s">
        <v>351</v>
      </c>
      <c r="C81" s="8">
        <v>48</v>
      </c>
      <c r="D81" s="8">
        <v>48</v>
      </c>
      <c r="E81" s="8">
        <v>48</v>
      </c>
      <c r="F81" s="8">
        <v>48</v>
      </c>
      <c r="G81" s="8">
        <v>48</v>
      </c>
      <c r="H81" s="41">
        <v>100</v>
      </c>
      <c r="I81" s="30">
        <f t="shared" si="2"/>
        <v>240</v>
      </c>
      <c r="J81" s="30">
        <v>300</v>
      </c>
    </row>
    <row r="82" spans="1:10" x14ac:dyDescent="0.2">
      <c r="A82" s="9">
        <v>80</v>
      </c>
      <c r="B82" s="8" t="s">
        <v>352</v>
      </c>
      <c r="C82" s="8">
        <v>48</v>
      </c>
      <c r="D82" s="8">
        <v>48</v>
      </c>
      <c r="E82" s="8">
        <v>48</v>
      </c>
      <c r="F82" s="8">
        <v>48</v>
      </c>
      <c r="G82" s="8">
        <v>48</v>
      </c>
      <c r="H82" s="41">
        <v>100</v>
      </c>
      <c r="I82" s="30">
        <f t="shared" si="2"/>
        <v>240</v>
      </c>
      <c r="J82" s="30">
        <v>300</v>
      </c>
    </row>
    <row r="83" spans="1:10" x14ac:dyDescent="0.2">
      <c r="A83" s="9">
        <v>81</v>
      </c>
      <c r="B83" s="8" t="s">
        <v>353</v>
      </c>
      <c r="C83" s="8">
        <v>48</v>
      </c>
      <c r="D83" s="8">
        <v>48</v>
      </c>
      <c r="E83" s="8">
        <v>48</v>
      </c>
      <c r="F83" s="8">
        <v>48</v>
      </c>
      <c r="G83" s="8">
        <v>48</v>
      </c>
      <c r="H83" s="41">
        <v>100</v>
      </c>
      <c r="I83" s="30">
        <f t="shared" si="2"/>
        <v>240</v>
      </c>
      <c r="J83" s="30">
        <v>300</v>
      </c>
    </row>
    <row r="84" spans="1:10" x14ac:dyDescent="0.2">
      <c r="A84" s="9">
        <v>82</v>
      </c>
      <c r="B84" s="8" t="s">
        <v>354</v>
      </c>
      <c r="C84" s="8">
        <v>48</v>
      </c>
      <c r="D84" s="8">
        <v>48</v>
      </c>
      <c r="E84" s="8">
        <v>48</v>
      </c>
      <c r="F84" s="8">
        <v>48</v>
      </c>
      <c r="G84" s="8">
        <v>48</v>
      </c>
      <c r="H84" s="41">
        <v>100</v>
      </c>
      <c r="I84" s="30">
        <f t="shared" si="2"/>
        <v>240</v>
      </c>
      <c r="J84" s="30">
        <v>300</v>
      </c>
    </row>
    <row r="85" spans="1:10" x14ac:dyDescent="0.2">
      <c r="A85" s="9">
        <v>83</v>
      </c>
      <c r="B85" s="8" t="s">
        <v>355</v>
      </c>
      <c r="C85" s="8">
        <v>48</v>
      </c>
      <c r="D85" s="8">
        <v>48</v>
      </c>
      <c r="E85" s="8">
        <v>48</v>
      </c>
      <c r="F85" s="8">
        <v>48</v>
      </c>
      <c r="G85" s="8">
        <v>48</v>
      </c>
      <c r="H85" s="41">
        <v>100</v>
      </c>
      <c r="I85" s="30">
        <f t="shared" si="2"/>
        <v>240</v>
      </c>
      <c r="J85" s="30">
        <v>300</v>
      </c>
    </row>
    <row r="86" spans="1:10" x14ac:dyDescent="0.2">
      <c r="A86" s="9">
        <v>84</v>
      </c>
      <c r="B86" s="8" t="s">
        <v>356</v>
      </c>
      <c r="C86" s="8">
        <v>48</v>
      </c>
      <c r="D86" s="8">
        <v>48</v>
      </c>
      <c r="E86" s="8">
        <v>48</v>
      </c>
      <c r="F86" s="8">
        <v>48</v>
      </c>
      <c r="G86" s="8">
        <v>48</v>
      </c>
      <c r="H86" s="41">
        <v>100</v>
      </c>
      <c r="I86" s="30">
        <f t="shared" si="2"/>
        <v>240</v>
      </c>
      <c r="J86" s="30">
        <v>300</v>
      </c>
    </row>
    <row r="87" spans="1:10" x14ac:dyDescent="0.2">
      <c r="A87" s="9">
        <v>85</v>
      </c>
      <c r="B87" s="8" t="s">
        <v>357</v>
      </c>
      <c r="C87" s="8">
        <v>48</v>
      </c>
      <c r="D87" s="8">
        <v>48</v>
      </c>
      <c r="E87" s="8">
        <v>48</v>
      </c>
      <c r="F87" s="8">
        <v>48</v>
      </c>
      <c r="G87" s="8">
        <v>48</v>
      </c>
      <c r="H87" s="41">
        <v>100</v>
      </c>
      <c r="I87" s="30">
        <f t="shared" si="2"/>
        <v>240</v>
      </c>
      <c r="J87" s="30">
        <v>300</v>
      </c>
    </row>
    <row r="88" spans="1:10" x14ac:dyDescent="0.2">
      <c r="A88" s="9">
        <v>86</v>
      </c>
      <c r="B88" s="8" t="s">
        <v>358</v>
      </c>
      <c r="C88" s="8">
        <v>48</v>
      </c>
      <c r="D88" s="8">
        <v>48</v>
      </c>
      <c r="E88" s="8">
        <v>48</v>
      </c>
      <c r="F88" s="8">
        <v>48</v>
      </c>
      <c r="G88" s="8">
        <v>48</v>
      </c>
      <c r="H88" s="41">
        <v>100</v>
      </c>
      <c r="I88" s="30">
        <f t="shared" si="2"/>
        <v>240</v>
      </c>
      <c r="J88" s="30">
        <v>300</v>
      </c>
    </row>
    <row r="89" spans="1:10" x14ac:dyDescent="0.2">
      <c r="A89" s="9">
        <v>87</v>
      </c>
      <c r="B89" s="8" t="s">
        <v>359</v>
      </c>
      <c r="C89" s="8">
        <v>48</v>
      </c>
      <c r="D89" s="8">
        <v>48</v>
      </c>
      <c r="E89" s="8">
        <v>48</v>
      </c>
      <c r="F89" s="8">
        <v>48</v>
      </c>
      <c r="G89" s="8">
        <v>48</v>
      </c>
      <c r="H89" s="41">
        <v>100</v>
      </c>
      <c r="I89" s="30">
        <f t="shared" si="2"/>
        <v>240</v>
      </c>
      <c r="J89" s="30">
        <v>300</v>
      </c>
    </row>
    <row r="90" spans="1:10" x14ac:dyDescent="0.2">
      <c r="A90" s="9">
        <v>88</v>
      </c>
      <c r="B90" s="8" t="s">
        <v>360</v>
      </c>
      <c r="C90" s="8">
        <v>48</v>
      </c>
      <c r="D90" s="8">
        <v>48</v>
      </c>
      <c r="E90" s="8">
        <v>48</v>
      </c>
      <c r="F90" s="8">
        <v>48</v>
      </c>
      <c r="G90" s="8">
        <v>48</v>
      </c>
      <c r="H90" s="41">
        <v>100</v>
      </c>
      <c r="I90" s="30">
        <f t="shared" si="2"/>
        <v>240</v>
      </c>
      <c r="J90" s="30">
        <v>300</v>
      </c>
    </row>
    <row r="91" spans="1:10" x14ac:dyDescent="0.2">
      <c r="A91" s="9">
        <v>89</v>
      </c>
      <c r="B91" s="8" t="s">
        <v>361</v>
      </c>
      <c r="C91" s="8">
        <v>48</v>
      </c>
      <c r="D91" s="8">
        <v>48</v>
      </c>
      <c r="E91" s="8">
        <v>48</v>
      </c>
      <c r="F91" s="8">
        <v>48</v>
      </c>
      <c r="G91" s="8">
        <v>48</v>
      </c>
      <c r="H91" s="41">
        <v>100</v>
      </c>
      <c r="I91" s="30">
        <f t="shared" si="2"/>
        <v>240</v>
      </c>
      <c r="J91" s="30">
        <v>300</v>
      </c>
    </row>
    <row r="92" spans="1:10" x14ac:dyDescent="0.2">
      <c r="A92" s="9">
        <v>90</v>
      </c>
      <c r="B92" s="8" t="s">
        <v>362</v>
      </c>
      <c r="C92" s="8">
        <v>48</v>
      </c>
      <c r="D92" s="8">
        <v>48</v>
      </c>
      <c r="E92" s="8">
        <v>48</v>
      </c>
      <c r="F92" s="8">
        <v>48</v>
      </c>
      <c r="G92" s="8">
        <v>48</v>
      </c>
      <c r="H92" s="41">
        <v>100</v>
      </c>
      <c r="I92" s="30">
        <f t="shared" si="2"/>
        <v>240</v>
      </c>
      <c r="J92" s="30">
        <v>300</v>
      </c>
    </row>
    <row r="93" spans="1:10" x14ac:dyDescent="0.2">
      <c r="A93" s="9">
        <v>91</v>
      </c>
      <c r="B93" s="8" t="s">
        <v>363</v>
      </c>
      <c r="C93" s="8">
        <v>48</v>
      </c>
      <c r="D93" s="8">
        <v>48</v>
      </c>
      <c r="E93" s="8">
        <v>48</v>
      </c>
      <c r="F93" s="8">
        <v>48</v>
      </c>
      <c r="G93" s="8">
        <v>48</v>
      </c>
      <c r="H93" s="41">
        <v>100</v>
      </c>
      <c r="I93" s="30">
        <f t="shared" si="2"/>
        <v>240</v>
      </c>
      <c r="J93" s="30">
        <v>300</v>
      </c>
    </row>
    <row r="94" spans="1:10" x14ac:dyDescent="0.2">
      <c r="A94" s="9">
        <v>92</v>
      </c>
      <c r="B94" s="8" t="s">
        <v>364</v>
      </c>
      <c r="C94" s="8">
        <v>48</v>
      </c>
      <c r="D94" s="8">
        <v>48</v>
      </c>
      <c r="E94" s="8">
        <v>48</v>
      </c>
      <c r="F94" s="8">
        <v>48</v>
      </c>
      <c r="G94" s="8">
        <v>48</v>
      </c>
      <c r="H94" s="41">
        <v>100</v>
      </c>
      <c r="I94" s="30">
        <f t="shared" si="2"/>
        <v>240</v>
      </c>
      <c r="J94" s="30">
        <v>300</v>
      </c>
    </row>
    <row r="95" spans="1:10" x14ac:dyDescent="0.2">
      <c r="A95" s="9">
        <v>93</v>
      </c>
      <c r="B95" s="8" t="s">
        <v>365</v>
      </c>
      <c r="C95" s="8">
        <v>48</v>
      </c>
      <c r="D95" s="8">
        <v>48</v>
      </c>
      <c r="E95" s="8">
        <v>48</v>
      </c>
      <c r="F95" s="8">
        <v>48</v>
      </c>
      <c r="G95" s="8">
        <v>48</v>
      </c>
      <c r="H95" s="41">
        <v>100</v>
      </c>
      <c r="I95" s="30">
        <f t="shared" si="2"/>
        <v>240</v>
      </c>
      <c r="J95" s="30">
        <v>300</v>
      </c>
    </row>
    <row r="96" spans="1:10" x14ac:dyDescent="0.2">
      <c r="A96" s="9">
        <v>94</v>
      </c>
      <c r="B96" s="8" t="s">
        <v>366</v>
      </c>
      <c r="C96" s="8">
        <v>48</v>
      </c>
      <c r="D96" s="8">
        <v>48</v>
      </c>
      <c r="E96" s="8">
        <v>48</v>
      </c>
      <c r="F96" s="8">
        <v>48</v>
      </c>
      <c r="G96" s="8">
        <v>48</v>
      </c>
      <c r="H96" s="41">
        <v>100</v>
      </c>
      <c r="I96" s="30">
        <f t="shared" si="2"/>
        <v>240</v>
      </c>
      <c r="J96" s="30">
        <v>300</v>
      </c>
    </row>
    <row r="97" spans="1:10" x14ac:dyDescent="0.2">
      <c r="A97" s="9">
        <v>95</v>
      </c>
      <c r="B97" s="8" t="s">
        <v>367</v>
      </c>
      <c r="C97" s="8">
        <v>48</v>
      </c>
      <c r="D97" s="8">
        <v>48</v>
      </c>
      <c r="E97" s="8">
        <v>48</v>
      </c>
      <c r="F97" s="8">
        <v>48</v>
      </c>
      <c r="G97" s="8">
        <v>48</v>
      </c>
      <c r="H97" s="41">
        <v>100</v>
      </c>
      <c r="I97" s="30">
        <f t="shared" si="2"/>
        <v>240</v>
      </c>
      <c r="J97" s="30">
        <v>300</v>
      </c>
    </row>
    <row r="98" spans="1:10" x14ac:dyDescent="0.2">
      <c r="A98" s="9">
        <v>96</v>
      </c>
      <c r="B98" s="8" t="s">
        <v>368</v>
      </c>
      <c r="C98" s="8">
        <v>48</v>
      </c>
      <c r="D98" s="8">
        <v>48</v>
      </c>
      <c r="E98" s="8">
        <v>48</v>
      </c>
      <c r="F98" s="8">
        <v>48</v>
      </c>
      <c r="G98" s="8">
        <v>48</v>
      </c>
      <c r="H98" s="41">
        <v>100</v>
      </c>
      <c r="I98" s="30">
        <f t="shared" si="2"/>
        <v>240</v>
      </c>
      <c r="J98" s="30">
        <v>300</v>
      </c>
    </row>
    <row r="99" spans="1:10" x14ac:dyDescent="0.2">
      <c r="A99" s="9">
        <v>97</v>
      </c>
      <c r="B99" s="8" t="s">
        <v>369</v>
      </c>
      <c r="C99" s="8">
        <v>48</v>
      </c>
      <c r="D99" s="8">
        <v>48</v>
      </c>
      <c r="E99" s="8">
        <v>48</v>
      </c>
      <c r="F99" s="8">
        <v>48</v>
      </c>
      <c r="G99" s="8">
        <v>48</v>
      </c>
      <c r="H99" s="41">
        <v>100</v>
      </c>
      <c r="I99" s="30">
        <f t="shared" si="2"/>
        <v>240</v>
      </c>
      <c r="J99" s="30">
        <v>300</v>
      </c>
    </row>
    <row r="100" spans="1:10" x14ac:dyDescent="0.2">
      <c r="A100" s="9">
        <v>98</v>
      </c>
      <c r="B100" s="8" t="s">
        <v>370</v>
      </c>
      <c r="C100" s="8">
        <v>48</v>
      </c>
      <c r="D100" s="8">
        <v>48</v>
      </c>
      <c r="E100" s="8">
        <v>48</v>
      </c>
      <c r="F100" s="8">
        <v>48</v>
      </c>
      <c r="G100" s="8">
        <v>48</v>
      </c>
      <c r="H100" s="41">
        <v>100</v>
      </c>
      <c r="I100" s="30">
        <f t="shared" si="2"/>
        <v>240</v>
      </c>
      <c r="J100" s="30">
        <v>300</v>
      </c>
    </row>
    <row r="101" spans="1:10" x14ac:dyDescent="0.2">
      <c r="A101" s="9">
        <v>99</v>
      </c>
      <c r="B101" s="8" t="s">
        <v>371</v>
      </c>
      <c r="C101" s="8">
        <v>48</v>
      </c>
      <c r="D101" s="8">
        <v>48</v>
      </c>
      <c r="E101" s="8">
        <v>48</v>
      </c>
      <c r="F101" s="8">
        <v>48</v>
      </c>
      <c r="G101" s="8">
        <v>48</v>
      </c>
      <c r="H101" s="41">
        <v>100</v>
      </c>
      <c r="I101" s="30">
        <f t="shared" si="2"/>
        <v>240</v>
      </c>
      <c r="J101" s="30">
        <v>300</v>
      </c>
    </row>
    <row r="102" spans="1:10" x14ac:dyDescent="0.2">
      <c r="A102" s="9">
        <v>100</v>
      </c>
      <c r="B102" s="8" t="s">
        <v>372</v>
      </c>
      <c r="C102" s="8">
        <v>48</v>
      </c>
      <c r="D102" s="8">
        <v>48</v>
      </c>
      <c r="E102" s="8">
        <v>48</v>
      </c>
      <c r="F102" s="8">
        <v>48</v>
      </c>
      <c r="G102" s="8">
        <v>48</v>
      </c>
      <c r="H102" s="41">
        <v>100</v>
      </c>
      <c r="I102" s="30">
        <f t="shared" si="2"/>
        <v>240</v>
      </c>
      <c r="J102" s="30">
        <v>300</v>
      </c>
    </row>
    <row r="103" spans="1:10" x14ac:dyDescent="0.2">
      <c r="A103" s="9">
        <v>101</v>
      </c>
      <c r="B103" s="8" t="s">
        <v>373</v>
      </c>
      <c r="C103" s="8">
        <v>48</v>
      </c>
      <c r="D103" s="8">
        <v>48</v>
      </c>
      <c r="E103" s="8">
        <v>48</v>
      </c>
      <c r="F103" s="8">
        <v>48</v>
      </c>
      <c r="G103" s="8">
        <v>48</v>
      </c>
      <c r="H103" s="41">
        <v>100</v>
      </c>
      <c r="I103" s="30">
        <f t="shared" si="2"/>
        <v>240</v>
      </c>
      <c r="J103" s="30">
        <v>300</v>
      </c>
    </row>
    <row r="104" spans="1:10" x14ac:dyDescent="0.2">
      <c r="A104" s="9">
        <v>102</v>
      </c>
      <c r="B104" s="8" t="s">
        <v>374</v>
      </c>
      <c r="C104" s="8">
        <v>48</v>
      </c>
      <c r="D104" s="8">
        <v>48</v>
      </c>
      <c r="E104" s="8">
        <v>48</v>
      </c>
      <c r="F104" s="8">
        <v>48</v>
      </c>
      <c r="G104" s="8">
        <v>48</v>
      </c>
      <c r="H104" s="41">
        <v>100</v>
      </c>
      <c r="I104" s="30">
        <f t="shared" si="2"/>
        <v>240</v>
      </c>
      <c r="J104" s="30">
        <v>300</v>
      </c>
    </row>
    <row r="105" spans="1:10" x14ac:dyDescent="0.2">
      <c r="A105" s="9">
        <v>103</v>
      </c>
      <c r="B105" s="8" t="s">
        <v>375</v>
      </c>
      <c r="C105" s="8">
        <v>48</v>
      </c>
      <c r="D105" s="8">
        <v>48</v>
      </c>
      <c r="E105" s="8">
        <v>48</v>
      </c>
      <c r="F105" s="8">
        <v>48</v>
      </c>
      <c r="G105" s="8">
        <v>48</v>
      </c>
      <c r="H105" s="41">
        <v>100</v>
      </c>
      <c r="I105" s="30">
        <f t="shared" si="2"/>
        <v>240</v>
      </c>
      <c r="J105" s="30">
        <v>300</v>
      </c>
    </row>
    <row r="106" spans="1:10" x14ac:dyDescent="0.2">
      <c r="A106" s="9">
        <v>104</v>
      </c>
      <c r="B106" s="8" t="s">
        <v>376</v>
      </c>
      <c r="C106" s="8">
        <v>48</v>
      </c>
      <c r="D106" s="8">
        <v>48</v>
      </c>
      <c r="E106" s="8">
        <v>48</v>
      </c>
      <c r="F106" s="8">
        <v>48</v>
      </c>
      <c r="G106" s="8">
        <v>48</v>
      </c>
      <c r="H106" s="41">
        <v>100</v>
      </c>
      <c r="I106" s="30">
        <f t="shared" si="2"/>
        <v>240</v>
      </c>
      <c r="J106" s="30">
        <v>300</v>
      </c>
    </row>
    <row r="107" spans="1:10" x14ac:dyDescent="0.2">
      <c r="A107" s="9">
        <v>105</v>
      </c>
      <c r="B107" s="8" t="s">
        <v>377</v>
      </c>
      <c r="C107" s="8">
        <v>48</v>
      </c>
      <c r="D107" s="8">
        <v>48</v>
      </c>
      <c r="E107" s="8">
        <v>48</v>
      </c>
      <c r="F107" s="8">
        <v>48</v>
      </c>
      <c r="G107" s="8">
        <v>48</v>
      </c>
      <c r="H107" s="41">
        <v>100</v>
      </c>
      <c r="I107" s="30">
        <f t="shared" si="2"/>
        <v>240</v>
      </c>
      <c r="J107" s="30">
        <v>300</v>
      </c>
    </row>
    <row r="108" spans="1:10" x14ac:dyDescent="0.2">
      <c r="A108" s="9">
        <v>106</v>
      </c>
      <c r="B108" s="8" t="s">
        <v>378</v>
      </c>
      <c r="C108" s="8">
        <v>48</v>
      </c>
      <c r="D108" s="8">
        <v>48</v>
      </c>
      <c r="E108" s="8">
        <v>48</v>
      </c>
      <c r="F108" s="8">
        <v>48</v>
      </c>
      <c r="G108" s="8">
        <v>48</v>
      </c>
      <c r="H108" s="41">
        <v>100</v>
      </c>
      <c r="I108" s="30">
        <f t="shared" si="2"/>
        <v>240</v>
      </c>
      <c r="J108" s="30">
        <v>300</v>
      </c>
    </row>
    <row r="109" spans="1:10" x14ac:dyDescent="0.2">
      <c r="A109" s="9">
        <v>107</v>
      </c>
      <c r="B109" s="8" t="s">
        <v>379</v>
      </c>
      <c r="C109" s="8">
        <v>48</v>
      </c>
      <c r="D109" s="8">
        <v>48</v>
      </c>
      <c r="E109" s="8">
        <v>48</v>
      </c>
      <c r="F109" s="8">
        <v>48</v>
      </c>
      <c r="G109" s="8">
        <v>48</v>
      </c>
      <c r="H109" s="41">
        <v>100</v>
      </c>
      <c r="I109" s="30">
        <f t="shared" si="2"/>
        <v>240</v>
      </c>
      <c r="J109" s="30">
        <v>300</v>
      </c>
    </row>
    <row r="110" spans="1:10" x14ac:dyDescent="0.2">
      <c r="A110" s="9">
        <v>108</v>
      </c>
      <c r="B110" s="8" t="s">
        <v>380</v>
      </c>
      <c r="C110" s="8">
        <v>48</v>
      </c>
      <c r="D110" s="8">
        <v>48</v>
      </c>
      <c r="E110" s="8">
        <v>48</v>
      </c>
      <c r="F110" s="8">
        <v>48</v>
      </c>
      <c r="G110" s="8">
        <v>48</v>
      </c>
      <c r="H110" s="41">
        <v>100</v>
      </c>
      <c r="I110" s="30">
        <f t="shared" si="2"/>
        <v>240</v>
      </c>
      <c r="J110" s="30">
        <v>300</v>
      </c>
    </row>
    <row r="111" spans="1:10" x14ac:dyDescent="0.2">
      <c r="A111" s="9">
        <v>109</v>
      </c>
      <c r="B111" s="8" t="s">
        <v>381</v>
      </c>
      <c r="C111" s="8">
        <v>48</v>
      </c>
      <c r="D111" s="8">
        <v>48</v>
      </c>
      <c r="E111" s="8">
        <v>48</v>
      </c>
      <c r="F111" s="8">
        <v>48</v>
      </c>
      <c r="G111" s="8">
        <v>48</v>
      </c>
      <c r="H111" s="41">
        <v>100</v>
      </c>
      <c r="I111" s="30">
        <f t="shared" si="2"/>
        <v>240</v>
      </c>
      <c r="J111" s="30">
        <v>300</v>
      </c>
    </row>
    <row r="112" spans="1:10" x14ac:dyDescent="0.2">
      <c r="A112" s="9">
        <v>110</v>
      </c>
      <c r="B112" s="8" t="s">
        <v>382</v>
      </c>
      <c r="C112" s="8">
        <v>48</v>
      </c>
      <c r="D112" s="8">
        <v>48</v>
      </c>
      <c r="E112" s="8">
        <v>48</v>
      </c>
      <c r="F112" s="8">
        <v>48</v>
      </c>
      <c r="G112" s="8">
        <v>48</v>
      </c>
      <c r="H112" s="41">
        <v>100</v>
      </c>
      <c r="I112" s="30">
        <f t="shared" si="2"/>
        <v>240</v>
      </c>
      <c r="J112" s="30">
        <v>300</v>
      </c>
    </row>
    <row r="113" spans="1:10" x14ac:dyDescent="0.2">
      <c r="A113" s="9">
        <v>111</v>
      </c>
      <c r="B113" s="8" t="s">
        <v>383</v>
      </c>
      <c r="C113" s="8">
        <v>48</v>
      </c>
      <c r="D113" s="8">
        <v>48</v>
      </c>
      <c r="E113" s="8">
        <v>48</v>
      </c>
      <c r="F113" s="8">
        <v>48</v>
      </c>
      <c r="G113" s="8">
        <v>48</v>
      </c>
      <c r="H113" s="41">
        <v>100</v>
      </c>
      <c r="I113" s="30">
        <f t="shared" si="2"/>
        <v>240</v>
      </c>
      <c r="J113" s="30">
        <v>300</v>
      </c>
    </row>
    <row r="114" spans="1:10" x14ac:dyDescent="0.2">
      <c r="A114" s="9">
        <v>112</v>
      </c>
      <c r="B114" s="8" t="s">
        <v>384</v>
      </c>
      <c r="C114" s="8">
        <v>48</v>
      </c>
      <c r="D114" s="8">
        <v>48</v>
      </c>
      <c r="E114" s="8">
        <v>48</v>
      </c>
      <c r="F114" s="8">
        <v>48</v>
      </c>
      <c r="G114" s="8">
        <v>48</v>
      </c>
      <c r="H114" s="41">
        <v>100</v>
      </c>
      <c r="I114" s="30">
        <f t="shared" si="2"/>
        <v>240</v>
      </c>
      <c r="J114" s="30">
        <v>300</v>
      </c>
    </row>
    <row r="115" spans="1:10" x14ac:dyDescent="0.2">
      <c r="A115" s="9">
        <v>113</v>
      </c>
      <c r="B115" s="8" t="s">
        <v>385</v>
      </c>
      <c r="C115" s="8">
        <v>48</v>
      </c>
      <c r="D115" s="8">
        <v>48</v>
      </c>
      <c r="E115" s="8">
        <v>48</v>
      </c>
      <c r="F115" s="8">
        <v>48</v>
      </c>
      <c r="G115" s="8">
        <v>48</v>
      </c>
      <c r="H115" s="41">
        <v>100</v>
      </c>
      <c r="I115" s="30">
        <f t="shared" si="2"/>
        <v>240</v>
      </c>
      <c r="J115" s="30">
        <v>300</v>
      </c>
    </row>
    <row r="116" spans="1:10" x14ac:dyDescent="0.2">
      <c r="A116" s="9">
        <v>114</v>
      </c>
      <c r="B116" s="8" t="s">
        <v>386</v>
      </c>
      <c r="C116" s="8">
        <v>48</v>
      </c>
      <c r="D116" s="8">
        <v>48</v>
      </c>
      <c r="E116" s="8">
        <v>48</v>
      </c>
      <c r="F116" s="8">
        <v>48</v>
      </c>
      <c r="G116" s="8">
        <v>48</v>
      </c>
      <c r="H116" s="41">
        <v>100</v>
      </c>
      <c r="I116" s="30">
        <f t="shared" ref="I116:I179" si="3">SUM(G116,F116,E116,D116,C116)</f>
        <v>240</v>
      </c>
      <c r="J116" s="30">
        <v>300</v>
      </c>
    </row>
    <row r="117" spans="1:10" x14ac:dyDescent="0.2">
      <c r="A117" s="9">
        <v>115</v>
      </c>
      <c r="B117" s="8" t="s">
        <v>387</v>
      </c>
      <c r="C117" s="8">
        <v>48</v>
      </c>
      <c r="D117" s="8">
        <v>48</v>
      </c>
      <c r="E117" s="8">
        <v>48</v>
      </c>
      <c r="F117" s="8">
        <v>48</v>
      </c>
      <c r="G117" s="8">
        <v>48</v>
      </c>
      <c r="H117" s="41">
        <v>100</v>
      </c>
      <c r="I117" s="30">
        <f t="shared" si="3"/>
        <v>240</v>
      </c>
      <c r="J117" s="30">
        <v>300</v>
      </c>
    </row>
    <row r="118" spans="1:10" x14ac:dyDescent="0.2">
      <c r="A118" s="9">
        <v>116</v>
      </c>
      <c r="B118" s="8" t="s">
        <v>388</v>
      </c>
      <c r="C118" s="8">
        <v>48</v>
      </c>
      <c r="D118" s="8">
        <v>48</v>
      </c>
      <c r="E118" s="8">
        <v>48</v>
      </c>
      <c r="F118" s="8">
        <v>48</v>
      </c>
      <c r="G118" s="8">
        <v>48</v>
      </c>
      <c r="H118" s="41">
        <v>100</v>
      </c>
      <c r="I118" s="30">
        <f t="shared" si="3"/>
        <v>240</v>
      </c>
      <c r="J118" s="30">
        <v>300</v>
      </c>
    </row>
    <row r="119" spans="1:10" x14ac:dyDescent="0.2">
      <c r="A119" s="9">
        <v>117</v>
      </c>
      <c r="B119" s="8" t="s">
        <v>389</v>
      </c>
      <c r="C119" s="8">
        <v>48</v>
      </c>
      <c r="D119" s="8">
        <v>48</v>
      </c>
      <c r="E119" s="8">
        <v>48</v>
      </c>
      <c r="F119" s="8">
        <v>48</v>
      </c>
      <c r="G119" s="8">
        <v>48</v>
      </c>
      <c r="H119" s="41">
        <v>100</v>
      </c>
      <c r="I119" s="30">
        <f t="shared" si="3"/>
        <v>240</v>
      </c>
      <c r="J119" s="30">
        <v>300</v>
      </c>
    </row>
    <row r="120" spans="1:10" x14ac:dyDescent="0.2">
      <c r="A120" s="9">
        <v>118</v>
      </c>
      <c r="B120" s="8" t="s">
        <v>390</v>
      </c>
      <c r="C120" s="8">
        <v>48</v>
      </c>
      <c r="D120" s="8">
        <v>48</v>
      </c>
      <c r="E120" s="8">
        <v>48</v>
      </c>
      <c r="F120" s="8">
        <v>48</v>
      </c>
      <c r="G120" s="8">
        <v>48</v>
      </c>
      <c r="H120" s="41">
        <v>100</v>
      </c>
      <c r="I120" s="30">
        <f t="shared" si="3"/>
        <v>240</v>
      </c>
      <c r="J120" s="30">
        <v>300</v>
      </c>
    </row>
    <row r="121" spans="1:10" x14ac:dyDescent="0.2">
      <c r="A121" s="9">
        <v>119</v>
      </c>
      <c r="B121" s="8" t="s">
        <v>391</v>
      </c>
      <c r="C121" s="8">
        <v>48</v>
      </c>
      <c r="D121" s="8">
        <v>48</v>
      </c>
      <c r="E121" s="8">
        <v>48</v>
      </c>
      <c r="F121" s="8">
        <v>48</v>
      </c>
      <c r="G121" s="8">
        <v>48</v>
      </c>
      <c r="H121" s="41">
        <v>100</v>
      </c>
      <c r="I121" s="30">
        <f t="shared" si="3"/>
        <v>240</v>
      </c>
      <c r="J121" s="30">
        <v>300</v>
      </c>
    </row>
    <row r="122" spans="1:10" x14ac:dyDescent="0.2">
      <c r="A122" s="9">
        <v>120</v>
      </c>
      <c r="B122" s="8" t="s">
        <v>392</v>
      </c>
      <c r="C122" s="8">
        <v>48</v>
      </c>
      <c r="D122" s="8">
        <v>48</v>
      </c>
      <c r="E122" s="8">
        <v>48</v>
      </c>
      <c r="F122" s="8">
        <v>48</v>
      </c>
      <c r="G122" s="8">
        <v>48</v>
      </c>
      <c r="H122" s="41">
        <v>100</v>
      </c>
      <c r="I122" s="30">
        <f t="shared" si="3"/>
        <v>240</v>
      </c>
      <c r="J122" s="30">
        <v>300</v>
      </c>
    </row>
    <row r="123" spans="1:10" x14ac:dyDescent="0.2">
      <c r="A123" s="9">
        <v>121</v>
      </c>
      <c r="B123" s="8" t="s">
        <v>393</v>
      </c>
      <c r="C123" s="8">
        <v>48</v>
      </c>
      <c r="D123" s="8">
        <v>48</v>
      </c>
      <c r="E123" s="8">
        <v>48</v>
      </c>
      <c r="F123" s="8">
        <v>48</v>
      </c>
      <c r="G123" s="8">
        <v>48</v>
      </c>
      <c r="H123" s="41">
        <v>100</v>
      </c>
      <c r="I123" s="30">
        <f t="shared" si="3"/>
        <v>240</v>
      </c>
      <c r="J123" s="30">
        <v>300</v>
      </c>
    </row>
    <row r="124" spans="1:10" x14ac:dyDescent="0.2">
      <c r="A124" s="9">
        <v>122</v>
      </c>
      <c r="B124" s="8" t="s">
        <v>394</v>
      </c>
      <c r="C124" s="8">
        <v>48</v>
      </c>
      <c r="D124" s="8">
        <v>48</v>
      </c>
      <c r="E124" s="8">
        <v>48</v>
      </c>
      <c r="F124" s="8">
        <v>48</v>
      </c>
      <c r="G124" s="8">
        <v>48</v>
      </c>
      <c r="H124" s="41">
        <v>100</v>
      </c>
      <c r="I124" s="30">
        <f t="shared" si="3"/>
        <v>240</v>
      </c>
      <c r="J124" s="30">
        <v>300</v>
      </c>
    </row>
    <row r="125" spans="1:10" x14ac:dyDescent="0.2">
      <c r="A125" s="9">
        <v>123</v>
      </c>
      <c r="B125" s="8" t="s">
        <v>395</v>
      </c>
      <c r="C125" s="8">
        <v>48</v>
      </c>
      <c r="D125" s="8">
        <v>48</v>
      </c>
      <c r="E125" s="8">
        <v>48</v>
      </c>
      <c r="F125" s="8">
        <v>48</v>
      </c>
      <c r="G125" s="8">
        <v>48</v>
      </c>
      <c r="H125" s="41">
        <v>100</v>
      </c>
      <c r="I125" s="30">
        <f t="shared" si="3"/>
        <v>240</v>
      </c>
      <c r="J125" s="30">
        <v>300</v>
      </c>
    </row>
    <row r="126" spans="1:10" x14ac:dyDescent="0.2">
      <c r="A126" s="9">
        <v>124</v>
      </c>
      <c r="B126" s="8" t="s">
        <v>396</v>
      </c>
      <c r="C126" s="8">
        <v>48</v>
      </c>
      <c r="D126" s="8">
        <v>48</v>
      </c>
      <c r="E126" s="8">
        <v>48</v>
      </c>
      <c r="F126" s="8">
        <v>48</v>
      </c>
      <c r="G126" s="8">
        <v>48</v>
      </c>
      <c r="H126" s="41">
        <v>100</v>
      </c>
      <c r="I126" s="30">
        <f t="shared" si="3"/>
        <v>240</v>
      </c>
      <c r="J126" s="30">
        <v>300</v>
      </c>
    </row>
    <row r="127" spans="1:10" x14ac:dyDescent="0.2">
      <c r="A127" s="9">
        <v>125</v>
      </c>
      <c r="B127" s="8" t="s">
        <v>397</v>
      </c>
      <c r="C127" s="8">
        <v>48</v>
      </c>
      <c r="D127" s="8">
        <v>48</v>
      </c>
      <c r="E127" s="8">
        <v>48</v>
      </c>
      <c r="F127" s="8">
        <v>48</v>
      </c>
      <c r="G127" s="8">
        <v>48</v>
      </c>
      <c r="H127" s="41">
        <v>100</v>
      </c>
      <c r="I127" s="30">
        <f t="shared" si="3"/>
        <v>240</v>
      </c>
      <c r="J127" s="30">
        <v>300</v>
      </c>
    </row>
    <row r="128" spans="1:10" x14ac:dyDescent="0.2">
      <c r="A128" s="9">
        <v>126</v>
      </c>
      <c r="B128" s="8" t="s">
        <v>398</v>
      </c>
      <c r="C128" s="8">
        <v>48</v>
      </c>
      <c r="D128" s="8">
        <v>48</v>
      </c>
      <c r="E128" s="8">
        <v>48</v>
      </c>
      <c r="F128" s="8">
        <v>48</v>
      </c>
      <c r="G128" s="8">
        <v>48</v>
      </c>
      <c r="H128" s="41">
        <v>100</v>
      </c>
      <c r="I128" s="30">
        <f t="shared" si="3"/>
        <v>240</v>
      </c>
      <c r="J128" s="30">
        <v>300</v>
      </c>
    </row>
    <row r="129" spans="1:10" x14ac:dyDescent="0.2">
      <c r="A129" s="9">
        <v>127</v>
      </c>
      <c r="B129" s="8" t="s">
        <v>399</v>
      </c>
      <c r="C129" s="8">
        <v>48</v>
      </c>
      <c r="D129" s="8">
        <v>48</v>
      </c>
      <c r="E129" s="8">
        <v>48</v>
      </c>
      <c r="F129" s="8">
        <v>48</v>
      </c>
      <c r="G129" s="8">
        <v>48</v>
      </c>
      <c r="H129" s="41">
        <v>100</v>
      </c>
      <c r="I129" s="30">
        <f t="shared" si="3"/>
        <v>240</v>
      </c>
      <c r="J129" s="30">
        <v>300</v>
      </c>
    </row>
    <row r="130" spans="1:10" x14ac:dyDescent="0.2">
      <c r="A130" s="9">
        <v>128</v>
      </c>
      <c r="B130" s="8" t="s">
        <v>400</v>
      </c>
      <c r="C130" s="8">
        <v>48</v>
      </c>
      <c r="D130" s="8">
        <v>48</v>
      </c>
      <c r="E130" s="8">
        <v>48</v>
      </c>
      <c r="F130" s="8">
        <v>48</v>
      </c>
      <c r="G130" s="8">
        <v>48</v>
      </c>
      <c r="H130" s="41">
        <v>100</v>
      </c>
      <c r="I130" s="30">
        <f t="shared" si="3"/>
        <v>240</v>
      </c>
      <c r="J130" s="30">
        <v>300</v>
      </c>
    </row>
    <row r="131" spans="1:10" x14ac:dyDescent="0.2">
      <c r="A131" s="9">
        <v>129</v>
      </c>
      <c r="B131" s="8" t="s">
        <v>401</v>
      </c>
      <c r="C131" s="8">
        <v>48</v>
      </c>
      <c r="D131" s="8">
        <v>48</v>
      </c>
      <c r="E131" s="8">
        <v>48</v>
      </c>
      <c r="F131" s="8">
        <v>48</v>
      </c>
      <c r="G131" s="8">
        <v>48</v>
      </c>
      <c r="H131" s="41">
        <v>100</v>
      </c>
      <c r="I131" s="30">
        <f t="shared" si="3"/>
        <v>240</v>
      </c>
      <c r="J131" s="30">
        <v>300</v>
      </c>
    </row>
    <row r="132" spans="1:10" x14ac:dyDescent="0.2">
      <c r="A132" s="9">
        <v>130</v>
      </c>
      <c r="B132" s="8" t="s">
        <v>402</v>
      </c>
      <c r="C132" s="8">
        <v>48</v>
      </c>
      <c r="D132" s="8">
        <v>48</v>
      </c>
      <c r="E132" s="8">
        <v>48</v>
      </c>
      <c r="F132" s="8">
        <v>48</v>
      </c>
      <c r="G132" s="8">
        <v>48</v>
      </c>
      <c r="H132" s="41">
        <v>100</v>
      </c>
      <c r="I132" s="30">
        <f t="shared" si="3"/>
        <v>240</v>
      </c>
      <c r="J132" s="30">
        <v>300</v>
      </c>
    </row>
    <row r="133" spans="1:10" x14ac:dyDescent="0.2">
      <c r="A133" s="9">
        <v>131</v>
      </c>
      <c r="B133" s="8" t="s">
        <v>403</v>
      </c>
      <c r="C133" s="8">
        <v>48</v>
      </c>
      <c r="D133" s="8">
        <v>48</v>
      </c>
      <c r="E133" s="8">
        <v>48</v>
      </c>
      <c r="F133" s="8">
        <v>48</v>
      </c>
      <c r="G133" s="8">
        <v>48</v>
      </c>
      <c r="H133" s="41">
        <v>100</v>
      </c>
      <c r="I133" s="30">
        <f t="shared" si="3"/>
        <v>240</v>
      </c>
      <c r="J133" s="30">
        <v>300</v>
      </c>
    </row>
    <row r="134" spans="1:10" x14ac:dyDescent="0.2">
      <c r="A134" s="9">
        <v>132</v>
      </c>
      <c r="B134" s="8" t="s">
        <v>404</v>
      </c>
      <c r="C134" s="8">
        <v>48</v>
      </c>
      <c r="D134" s="8">
        <v>48</v>
      </c>
      <c r="E134" s="8">
        <v>48</v>
      </c>
      <c r="F134" s="8">
        <v>48</v>
      </c>
      <c r="G134" s="8">
        <v>48</v>
      </c>
      <c r="H134" s="41">
        <v>100</v>
      </c>
      <c r="I134" s="30">
        <f t="shared" si="3"/>
        <v>240</v>
      </c>
      <c r="J134" s="30">
        <v>300</v>
      </c>
    </row>
    <row r="135" spans="1:10" x14ac:dyDescent="0.2">
      <c r="A135" s="9">
        <v>133</v>
      </c>
      <c r="B135" s="8" t="s">
        <v>405</v>
      </c>
      <c r="C135" s="8">
        <v>48</v>
      </c>
      <c r="D135" s="8">
        <v>48</v>
      </c>
      <c r="E135" s="8">
        <v>48</v>
      </c>
      <c r="F135" s="8">
        <v>48</v>
      </c>
      <c r="G135" s="8">
        <v>48</v>
      </c>
      <c r="H135" s="41">
        <v>100</v>
      </c>
      <c r="I135" s="30">
        <f t="shared" si="3"/>
        <v>240</v>
      </c>
      <c r="J135" s="30">
        <v>300</v>
      </c>
    </row>
    <row r="136" spans="1:10" x14ac:dyDescent="0.2">
      <c r="A136" s="9">
        <v>134</v>
      </c>
      <c r="B136" s="8" t="s">
        <v>406</v>
      </c>
      <c r="C136" s="8">
        <v>48</v>
      </c>
      <c r="D136" s="8">
        <v>48</v>
      </c>
      <c r="E136" s="8">
        <v>48</v>
      </c>
      <c r="F136" s="8">
        <v>48</v>
      </c>
      <c r="G136" s="8">
        <v>48</v>
      </c>
      <c r="H136" s="41">
        <v>100</v>
      </c>
      <c r="I136" s="30">
        <f t="shared" si="3"/>
        <v>240</v>
      </c>
      <c r="J136" s="30">
        <v>300</v>
      </c>
    </row>
    <row r="137" spans="1:10" x14ac:dyDescent="0.2">
      <c r="A137" s="9">
        <v>135</v>
      </c>
      <c r="B137" s="8" t="s">
        <v>407</v>
      </c>
      <c r="C137" s="8">
        <v>48</v>
      </c>
      <c r="D137" s="8">
        <v>48</v>
      </c>
      <c r="E137" s="8">
        <v>48</v>
      </c>
      <c r="F137" s="8">
        <v>48</v>
      </c>
      <c r="G137" s="8">
        <v>48</v>
      </c>
      <c r="H137" s="41">
        <v>100</v>
      </c>
      <c r="I137" s="30">
        <f t="shared" si="3"/>
        <v>240</v>
      </c>
      <c r="J137" s="30">
        <v>300</v>
      </c>
    </row>
    <row r="138" spans="1:10" x14ac:dyDescent="0.2">
      <c r="A138" s="9">
        <v>136</v>
      </c>
      <c r="B138" s="8" t="s">
        <v>408</v>
      </c>
      <c r="C138" s="8">
        <v>48</v>
      </c>
      <c r="D138" s="8">
        <v>48</v>
      </c>
      <c r="E138" s="8">
        <v>48</v>
      </c>
      <c r="F138" s="8">
        <v>48</v>
      </c>
      <c r="G138" s="8">
        <v>48</v>
      </c>
      <c r="H138" s="41">
        <v>100</v>
      </c>
      <c r="I138" s="30">
        <f t="shared" si="3"/>
        <v>240</v>
      </c>
      <c r="J138" s="30">
        <v>300</v>
      </c>
    </row>
    <row r="139" spans="1:10" x14ac:dyDescent="0.2">
      <c r="A139" s="9">
        <v>137</v>
      </c>
      <c r="B139" s="8" t="s">
        <v>409</v>
      </c>
      <c r="C139" s="8">
        <v>48</v>
      </c>
      <c r="D139" s="8">
        <v>48</v>
      </c>
      <c r="E139" s="8">
        <v>48</v>
      </c>
      <c r="F139" s="8">
        <v>48</v>
      </c>
      <c r="G139" s="8">
        <v>48</v>
      </c>
      <c r="H139" s="41">
        <v>100</v>
      </c>
      <c r="I139" s="30">
        <f t="shared" si="3"/>
        <v>240</v>
      </c>
      <c r="J139" s="30">
        <v>300</v>
      </c>
    </row>
    <row r="140" spans="1:10" x14ac:dyDescent="0.2">
      <c r="A140" s="9">
        <v>138</v>
      </c>
      <c r="B140" s="8" t="s">
        <v>410</v>
      </c>
      <c r="C140" s="8">
        <v>48</v>
      </c>
      <c r="D140" s="8">
        <v>48</v>
      </c>
      <c r="E140" s="8">
        <v>48</v>
      </c>
      <c r="F140" s="8">
        <v>48</v>
      </c>
      <c r="G140" s="8">
        <v>48</v>
      </c>
      <c r="H140" s="41">
        <v>100</v>
      </c>
      <c r="I140" s="30">
        <f t="shared" si="3"/>
        <v>240</v>
      </c>
      <c r="J140" s="30">
        <v>300</v>
      </c>
    </row>
    <row r="141" spans="1:10" x14ac:dyDescent="0.2">
      <c r="A141" s="9">
        <v>139</v>
      </c>
      <c r="B141" s="8" t="s">
        <v>411</v>
      </c>
      <c r="C141" s="8">
        <v>48</v>
      </c>
      <c r="D141" s="8">
        <v>48</v>
      </c>
      <c r="E141" s="8">
        <v>48</v>
      </c>
      <c r="F141" s="8">
        <v>48</v>
      </c>
      <c r="G141" s="8">
        <v>48</v>
      </c>
      <c r="H141" s="41">
        <v>100</v>
      </c>
      <c r="I141" s="30">
        <f t="shared" si="3"/>
        <v>240</v>
      </c>
      <c r="J141" s="30">
        <v>300</v>
      </c>
    </row>
    <row r="142" spans="1:10" x14ac:dyDescent="0.2">
      <c r="A142" s="9">
        <v>140</v>
      </c>
      <c r="B142" s="8" t="s">
        <v>412</v>
      </c>
      <c r="C142" s="8">
        <v>48</v>
      </c>
      <c r="D142" s="8">
        <v>48</v>
      </c>
      <c r="E142" s="8">
        <v>48</v>
      </c>
      <c r="F142" s="8">
        <v>48</v>
      </c>
      <c r="G142" s="8">
        <v>48</v>
      </c>
      <c r="H142" s="41">
        <v>100</v>
      </c>
      <c r="I142" s="30">
        <f t="shared" si="3"/>
        <v>240</v>
      </c>
      <c r="J142" s="30">
        <v>300</v>
      </c>
    </row>
    <row r="143" spans="1:10" x14ac:dyDescent="0.2">
      <c r="A143" s="9">
        <v>141</v>
      </c>
      <c r="B143" s="8" t="s">
        <v>413</v>
      </c>
      <c r="C143" s="8">
        <v>48</v>
      </c>
      <c r="D143" s="8">
        <v>48</v>
      </c>
      <c r="E143" s="8">
        <v>48</v>
      </c>
      <c r="F143" s="8">
        <v>48</v>
      </c>
      <c r="G143" s="8">
        <v>48</v>
      </c>
      <c r="H143" s="41">
        <v>100</v>
      </c>
      <c r="I143" s="30">
        <f t="shared" si="3"/>
        <v>240</v>
      </c>
      <c r="J143" s="30">
        <v>300</v>
      </c>
    </row>
    <row r="144" spans="1:10" x14ac:dyDescent="0.2">
      <c r="A144" s="9">
        <v>142</v>
      </c>
      <c r="B144" s="8" t="s">
        <v>414</v>
      </c>
      <c r="C144" s="8">
        <v>48</v>
      </c>
      <c r="D144" s="8">
        <v>48</v>
      </c>
      <c r="E144" s="8">
        <v>48</v>
      </c>
      <c r="F144" s="8">
        <v>48</v>
      </c>
      <c r="G144" s="8">
        <v>48</v>
      </c>
      <c r="H144" s="41">
        <v>100</v>
      </c>
      <c r="I144" s="30">
        <f t="shared" si="3"/>
        <v>240</v>
      </c>
      <c r="J144" s="30">
        <v>300</v>
      </c>
    </row>
    <row r="145" spans="1:10" x14ac:dyDescent="0.2">
      <c r="A145" s="9">
        <v>143</v>
      </c>
      <c r="B145" s="8" t="s">
        <v>415</v>
      </c>
      <c r="C145" s="8">
        <v>48</v>
      </c>
      <c r="D145" s="8">
        <v>48</v>
      </c>
      <c r="E145" s="8">
        <v>48</v>
      </c>
      <c r="F145" s="8">
        <v>48</v>
      </c>
      <c r="G145" s="8">
        <v>48</v>
      </c>
      <c r="H145" s="41">
        <v>100</v>
      </c>
      <c r="I145" s="30">
        <f t="shared" si="3"/>
        <v>240</v>
      </c>
      <c r="J145" s="30">
        <v>300</v>
      </c>
    </row>
    <row r="146" spans="1:10" x14ac:dyDescent="0.2">
      <c r="A146" s="9">
        <v>144</v>
      </c>
      <c r="B146" s="8" t="s">
        <v>416</v>
      </c>
      <c r="C146" s="8">
        <v>48</v>
      </c>
      <c r="D146" s="8">
        <v>48</v>
      </c>
      <c r="E146" s="8">
        <v>48</v>
      </c>
      <c r="F146" s="8">
        <v>48</v>
      </c>
      <c r="G146" s="8">
        <v>48</v>
      </c>
      <c r="H146" s="41">
        <v>100</v>
      </c>
      <c r="I146" s="30">
        <f t="shared" si="3"/>
        <v>240</v>
      </c>
      <c r="J146" s="30">
        <v>300</v>
      </c>
    </row>
    <row r="147" spans="1:10" x14ac:dyDescent="0.2">
      <c r="A147" s="9">
        <v>145</v>
      </c>
      <c r="B147" s="8" t="s">
        <v>417</v>
      </c>
      <c r="C147" s="8">
        <v>48</v>
      </c>
      <c r="D147" s="8">
        <v>48</v>
      </c>
      <c r="E147" s="8">
        <v>48</v>
      </c>
      <c r="F147" s="8">
        <v>48</v>
      </c>
      <c r="G147" s="8">
        <v>48</v>
      </c>
      <c r="H147" s="41">
        <v>100</v>
      </c>
      <c r="I147" s="30">
        <f t="shared" si="3"/>
        <v>240</v>
      </c>
      <c r="J147" s="30">
        <v>300</v>
      </c>
    </row>
    <row r="148" spans="1:10" x14ac:dyDescent="0.2">
      <c r="A148" s="9">
        <v>146</v>
      </c>
      <c r="B148" s="8" t="s">
        <v>418</v>
      </c>
      <c r="C148" s="8">
        <v>48</v>
      </c>
      <c r="D148" s="8">
        <v>48</v>
      </c>
      <c r="E148" s="8">
        <v>48</v>
      </c>
      <c r="F148" s="8">
        <v>48</v>
      </c>
      <c r="G148" s="8">
        <v>48</v>
      </c>
      <c r="H148" s="41">
        <v>100</v>
      </c>
      <c r="I148" s="30">
        <f t="shared" si="3"/>
        <v>240</v>
      </c>
      <c r="J148" s="30">
        <v>300</v>
      </c>
    </row>
    <row r="149" spans="1:10" x14ac:dyDescent="0.2">
      <c r="A149" s="9">
        <v>147</v>
      </c>
      <c r="B149" s="8" t="s">
        <v>419</v>
      </c>
      <c r="C149" s="8">
        <v>48</v>
      </c>
      <c r="D149" s="8">
        <v>48</v>
      </c>
      <c r="E149" s="8">
        <v>48</v>
      </c>
      <c r="F149" s="8">
        <v>48</v>
      </c>
      <c r="G149" s="8">
        <v>48</v>
      </c>
      <c r="H149" s="41">
        <v>100</v>
      </c>
      <c r="I149" s="30">
        <f t="shared" si="3"/>
        <v>240</v>
      </c>
      <c r="J149" s="30">
        <v>300</v>
      </c>
    </row>
    <row r="150" spans="1:10" x14ac:dyDescent="0.2">
      <c r="A150" s="9">
        <v>148</v>
      </c>
      <c r="B150" s="8" t="s">
        <v>420</v>
      </c>
      <c r="C150" s="8">
        <v>48</v>
      </c>
      <c r="D150" s="8">
        <v>48</v>
      </c>
      <c r="E150" s="8">
        <v>48</v>
      </c>
      <c r="F150" s="8">
        <v>48</v>
      </c>
      <c r="G150" s="8">
        <v>48</v>
      </c>
      <c r="H150" s="41">
        <v>100</v>
      </c>
      <c r="I150" s="30">
        <f t="shared" si="3"/>
        <v>240</v>
      </c>
      <c r="J150" s="30">
        <v>300</v>
      </c>
    </row>
    <row r="151" spans="1:10" x14ac:dyDescent="0.2">
      <c r="A151" s="9">
        <v>149</v>
      </c>
      <c r="B151" s="8" t="s">
        <v>421</v>
      </c>
      <c r="C151" s="8">
        <v>48</v>
      </c>
      <c r="D151" s="8">
        <v>48</v>
      </c>
      <c r="E151" s="8">
        <v>48</v>
      </c>
      <c r="F151" s="8">
        <v>48</v>
      </c>
      <c r="G151" s="8">
        <v>48</v>
      </c>
      <c r="H151" s="41">
        <v>100</v>
      </c>
      <c r="I151" s="30">
        <f t="shared" si="3"/>
        <v>240</v>
      </c>
      <c r="J151" s="30">
        <v>300</v>
      </c>
    </row>
    <row r="152" spans="1:10" x14ac:dyDescent="0.2">
      <c r="A152" s="9">
        <v>150</v>
      </c>
      <c r="B152" s="8" t="s">
        <v>422</v>
      </c>
      <c r="C152" s="8">
        <v>48</v>
      </c>
      <c r="D152" s="8">
        <v>48</v>
      </c>
      <c r="E152" s="8">
        <v>48</v>
      </c>
      <c r="F152" s="8">
        <v>48</v>
      </c>
      <c r="G152" s="8">
        <v>48</v>
      </c>
      <c r="H152" s="41">
        <v>100</v>
      </c>
      <c r="I152" s="30">
        <f t="shared" si="3"/>
        <v>240</v>
      </c>
      <c r="J152" s="30">
        <v>300</v>
      </c>
    </row>
    <row r="153" spans="1:10" x14ac:dyDescent="0.2">
      <c r="A153" s="9">
        <v>151</v>
      </c>
      <c r="B153" s="8" t="s">
        <v>423</v>
      </c>
      <c r="C153" s="8">
        <v>48</v>
      </c>
      <c r="D153" s="8">
        <v>48</v>
      </c>
      <c r="E153" s="8">
        <v>48</v>
      </c>
      <c r="F153" s="8">
        <v>48</v>
      </c>
      <c r="G153" s="8">
        <v>48</v>
      </c>
      <c r="H153" s="41">
        <v>100</v>
      </c>
      <c r="I153" s="30">
        <f t="shared" si="3"/>
        <v>240</v>
      </c>
      <c r="J153" s="30">
        <v>300</v>
      </c>
    </row>
    <row r="154" spans="1:10" x14ac:dyDescent="0.2">
      <c r="A154" s="9">
        <v>152</v>
      </c>
      <c r="B154" s="8" t="s">
        <v>424</v>
      </c>
      <c r="C154" s="8">
        <v>48</v>
      </c>
      <c r="D154" s="8">
        <v>48</v>
      </c>
      <c r="E154" s="8">
        <v>48</v>
      </c>
      <c r="F154" s="8">
        <v>48</v>
      </c>
      <c r="G154" s="8">
        <v>48</v>
      </c>
      <c r="H154" s="41">
        <v>100</v>
      </c>
      <c r="I154" s="30">
        <f t="shared" si="3"/>
        <v>240</v>
      </c>
      <c r="J154" s="30">
        <v>300</v>
      </c>
    </row>
    <row r="155" spans="1:10" x14ac:dyDescent="0.2">
      <c r="A155" s="9">
        <v>153</v>
      </c>
      <c r="B155" s="8" t="s">
        <v>425</v>
      </c>
      <c r="C155" s="8">
        <v>48</v>
      </c>
      <c r="D155" s="8">
        <v>48</v>
      </c>
      <c r="E155" s="8">
        <v>48</v>
      </c>
      <c r="F155" s="8">
        <v>48</v>
      </c>
      <c r="G155" s="8">
        <v>48</v>
      </c>
      <c r="H155" s="41">
        <v>100</v>
      </c>
      <c r="I155" s="30">
        <f t="shared" si="3"/>
        <v>240</v>
      </c>
      <c r="J155" s="30">
        <v>300</v>
      </c>
    </row>
    <row r="156" spans="1:10" x14ac:dyDescent="0.2">
      <c r="A156" s="9">
        <v>154</v>
      </c>
      <c r="B156" s="8" t="s">
        <v>426</v>
      </c>
      <c r="C156" s="8">
        <v>48</v>
      </c>
      <c r="D156" s="8">
        <v>48</v>
      </c>
      <c r="E156" s="8">
        <v>48</v>
      </c>
      <c r="F156" s="8">
        <v>48</v>
      </c>
      <c r="G156" s="8">
        <v>48</v>
      </c>
      <c r="H156" s="41">
        <v>100</v>
      </c>
      <c r="I156" s="30">
        <f t="shared" si="3"/>
        <v>240</v>
      </c>
      <c r="J156" s="30">
        <v>300</v>
      </c>
    </row>
    <row r="157" spans="1:10" x14ac:dyDescent="0.2">
      <c r="A157" s="9">
        <v>155</v>
      </c>
      <c r="B157" s="8" t="s">
        <v>427</v>
      </c>
      <c r="C157" s="8">
        <v>48</v>
      </c>
      <c r="D157" s="8">
        <v>48</v>
      </c>
      <c r="E157" s="8">
        <v>48</v>
      </c>
      <c r="F157" s="8">
        <v>48</v>
      </c>
      <c r="G157" s="8">
        <v>48</v>
      </c>
      <c r="H157" s="41">
        <v>100</v>
      </c>
      <c r="I157" s="30">
        <f t="shared" si="3"/>
        <v>240</v>
      </c>
      <c r="J157" s="30">
        <v>300</v>
      </c>
    </row>
    <row r="158" spans="1:10" x14ac:dyDescent="0.2">
      <c r="A158" s="9">
        <v>156</v>
      </c>
      <c r="B158" s="8" t="s">
        <v>428</v>
      </c>
      <c r="C158" s="8">
        <v>48</v>
      </c>
      <c r="D158" s="8">
        <v>48</v>
      </c>
      <c r="E158" s="8">
        <v>48</v>
      </c>
      <c r="F158" s="8">
        <v>48</v>
      </c>
      <c r="G158" s="8">
        <v>48</v>
      </c>
      <c r="H158" s="41">
        <v>100</v>
      </c>
      <c r="I158" s="30">
        <f t="shared" si="3"/>
        <v>240</v>
      </c>
      <c r="J158" s="30">
        <v>300</v>
      </c>
    </row>
    <row r="159" spans="1:10" x14ac:dyDescent="0.2">
      <c r="A159" s="9">
        <v>157</v>
      </c>
      <c r="B159" s="8" t="s">
        <v>429</v>
      </c>
      <c r="C159" s="8">
        <v>48</v>
      </c>
      <c r="D159" s="8">
        <v>48</v>
      </c>
      <c r="E159" s="8">
        <v>48</v>
      </c>
      <c r="F159" s="8">
        <v>48</v>
      </c>
      <c r="G159" s="8">
        <v>48</v>
      </c>
      <c r="H159" s="41">
        <v>100</v>
      </c>
      <c r="I159" s="30">
        <f t="shared" si="3"/>
        <v>240</v>
      </c>
      <c r="J159" s="30">
        <v>300</v>
      </c>
    </row>
    <row r="160" spans="1:10" x14ac:dyDescent="0.2">
      <c r="A160" s="9">
        <v>158</v>
      </c>
      <c r="B160" s="8" t="s">
        <v>430</v>
      </c>
      <c r="C160" s="8">
        <v>48</v>
      </c>
      <c r="D160" s="8">
        <v>48</v>
      </c>
      <c r="E160" s="8">
        <v>48</v>
      </c>
      <c r="F160" s="8">
        <v>48</v>
      </c>
      <c r="G160" s="8">
        <v>48</v>
      </c>
      <c r="H160" s="41">
        <v>100</v>
      </c>
      <c r="I160" s="30">
        <f t="shared" si="3"/>
        <v>240</v>
      </c>
      <c r="J160" s="30">
        <v>300</v>
      </c>
    </row>
    <row r="161" spans="1:10" x14ac:dyDescent="0.2">
      <c r="A161" s="9">
        <v>159</v>
      </c>
      <c r="B161" s="8" t="s">
        <v>431</v>
      </c>
      <c r="C161" s="8">
        <v>48</v>
      </c>
      <c r="D161" s="8">
        <v>48</v>
      </c>
      <c r="E161" s="8">
        <v>48</v>
      </c>
      <c r="F161" s="8">
        <v>48</v>
      </c>
      <c r="G161" s="8">
        <v>48</v>
      </c>
      <c r="H161" s="41">
        <v>100</v>
      </c>
      <c r="I161" s="30">
        <f t="shared" si="3"/>
        <v>240</v>
      </c>
      <c r="J161" s="30">
        <v>300</v>
      </c>
    </row>
    <row r="162" spans="1:10" x14ac:dyDescent="0.2">
      <c r="A162" s="9">
        <v>160</v>
      </c>
      <c r="B162" s="8" t="s">
        <v>432</v>
      </c>
      <c r="C162" s="8">
        <v>48</v>
      </c>
      <c r="D162" s="8">
        <v>48</v>
      </c>
      <c r="E162" s="8">
        <v>48</v>
      </c>
      <c r="F162" s="8">
        <v>48</v>
      </c>
      <c r="G162" s="8">
        <v>48</v>
      </c>
      <c r="H162" s="41">
        <v>100</v>
      </c>
      <c r="I162" s="30">
        <f t="shared" si="3"/>
        <v>240</v>
      </c>
      <c r="J162" s="30">
        <v>300</v>
      </c>
    </row>
    <row r="163" spans="1:10" x14ac:dyDescent="0.2">
      <c r="A163" s="9">
        <v>161</v>
      </c>
      <c r="B163" s="8" t="s">
        <v>433</v>
      </c>
      <c r="C163" s="8">
        <v>48</v>
      </c>
      <c r="D163" s="8">
        <v>48</v>
      </c>
      <c r="E163" s="8">
        <v>48</v>
      </c>
      <c r="F163" s="8">
        <v>48</v>
      </c>
      <c r="G163" s="8">
        <v>48</v>
      </c>
      <c r="H163" s="41">
        <v>100</v>
      </c>
      <c r="I163" s="30">
        <f t="shared" si="3"/>
        <v>240</v>
      </c>
      <c r="J163" s="30">
        <v>300</v>
      </c>
    </row>
    <row r="164" spans="1:10" x14ac:dyDescent="0.2">
      <c r="A164" s="9">
        <v>162</v>
      </c>
      <c r="B164" s="8" t="s">
        <v>434</v>
      </c>
      <c r="C164" s="8">
        <v>48</v>
      </c>
      <c r="D164" s="8">
        <v>48</v>
      </c>
      <c r="E164" s="8">
        <v>48</v>
      </c>
      <c r="F164" s="8">
        <v>48</v>
      </c>
      <c r="G164" s="8">
        <v>48</v>
      </c>
      <c r="H164" s="41">
        <v>100</v>
      </c>
      <c r="I164" s="30">
        <f t="shared" si="3"/>
        <v>240</v>
      </c>
      <c r="J164" s="30">
        <v>300</v>
      </c>
    </row>
    <row r="165" spans="1:10" x14ac:dyDescent="0.2">
      <c r="A165" s="9">
        <v>163</v>
      </c>
      <c r="B165" s="8" t="s">
        <v>435</v>
      </c>
      <c r="C165" s="8">
        <v>48</v>
      </c>
      <c r="D165" s="8">
        <v>48</v>
      </c>
      <c r="E165" s="8">
        <v>48</v>
      </c>
      <c r="F165" s="8">
        <v>48</v>
      </c>
      <c r="G165" s="8">
        <v>48</v>
      </c>
      <c r="H165" s="41">
        <v>100</v>
      </c>
      <c r="I165" s="30">
        <f t="shared" si="3"/>
        <v>240</v>
      </c>
      <c r="J165" s="30">
        <v>300</v>
      </c>
    </row>
    <row r="166" spans="1:10" x14ac:dyDescent="0.2">
      <c r="A166" s="9">
        <v>164</v>
      </c>
      <c r="B166" s="8" t="s">
        <v>436</v>
      </c>
      <c r="C166" s="8">
        <v>48</v>
      </c>
      <c r="D166" s="8">
        <v>48</v>
      </c>
      <c r="E166" s="8">
        <v>48</v>
      </c>
      <c r="F166" s="8">
        <v>48</v>
      </c>
      <c r="G166" s="8">
        <v>48</v>
      </c>
      <c r="H166" s="41">
        <v>100</v>
      </c>
      <c r="I166" s="30">
        <f t="shared" si="3"/>
        <v>240</v>
      </c>
      <c r="J166" s="30">
        <v>300</v>
      </c>
    </row>
    <row r="167" spans="1:10" x14ac:dyDescent="0.2">
      <c r="A167" s="9">
        <v>165</v>
      </c>
      <c r="B167" s="8" t="s">
        <v>437</v>
      </c>
      <c r="C167" s="8">
        <v>48</v>
      </c>
      <c r="D167" s="8">
        <v>48</v>
      </c>
      <c r="E167" s="8">
        <v>48</v>
      </c>
      <c r="F167" s="8">
        <v>48</v>
      </c>
      <c r="G167" s="8">
        <v>48</v>
      </c>
      <c r="H167" s="41">
        <v>100</v>
      </c>
      <c r="I167" s="30">
        <f t="shared" si="3"/>
        <v>240</v>
      </c>
      <c r="J167" s="30">
        <v>300</v>
      </c>
    </row>
    <row r="168" spans="1:10" x14ac:dyDescent="0.2">
      <c r="A168" s="9">
        <v>166</v>
      </c>
      <c r="B168" s="8" t="s">
        <v>438</v>
      </c>
      <c r="C168" s="8">
        <v>48</v>
      </c>
      <c r="D168" s="8">
        <v>48</v>
      </c>
      <c r="E168" s="8">
        <v>48</v>
      </c>
      <c r="F168" s="8">
        <v>48</v>
      </c>
      <c r="G168" s="8">
        <v>48</v>
      </c>
      <c r="H168" s="41">
        <v>100</v>
      </c>
      <c r="I168" s="30">
        <f t="shared" si="3"/>
        <v>240</v>
      </c>
      <c r="J168" s="30">
        <v>300</v>
      </c>
    </row>
    <row r="169" spans="1:10" x14ac:dyDescent="0.2">
      <c r="A169" s="9">
        <v>167</v>
      </c>
      <c r="B169" s="8" t="s">
        <v>439</v>
      </c>
      <c r="C169" s="8">
        <v>48</v>
      </c>
      <c r="D169" s="8">
        <v>48</v>
      </c>
      <c r="E169" s="8">
        <v>48</v>
      </c>
      <c r="F169" s="8">
        <v>48</v>
      </c>
      <c r="G169" s="8">
        <v>48</v>
      </c>
      <c r="H169" s="41">
        <v>100</v>
      </c>
      <c r="I169" s="30">
        <f t="shared" si="3"/>
        <v>240</v>
      </c>
      <c r="J169" s="30">
        <v>300</v>
      </c>
    </row>
    <row r="170" spans="1:10" x14ac:dyDescent="0.2">
      <c r="A170" s="9">
        <v>168</v>
      </c>
      <c r="B170" s="8" t="s">
        <v>440</v>
      </c>
      <c r="C170" s="8">
        <v>48</v>
      </c>
      <c r="D170" s="8">
        <v>48</v>
      </c>
      <c r="E170" s="8">
        <v>48</v>
      </c>
      <c r="F170" s="8">
        <v>48</v>
      </c>
      <c r="G170" s="8">
        <v>48</v>
      </c>
      <c r="H170" s="41">
        <v>100</v>
      </c>
      <c r="I170" s="30">
        <f t="shared" si="3"/>
        <v>240</v>
      </c>
      <c r="J170" s="30">
        <v>300</v>
      </c>
    </row>
    <row r="171" spans="1:10" x14ac:dyDescent="0.2">
      <c r="A171" s="9">
        <v>169</v>
      </c>
      <c r="B171" s="8" t="s">
        <v>441</v>
      </c>
      <c r="C171" s="8">
        <v>48</v>
      </c>
      <c r="D171" s="8">
        <v>48</v>
      </c>
      <c r="E171" s="8">
        <v>48</v>
      </c>
      <c r="F171" s="8">
        <v>48</v>
      </c>
      <c r="G171" s="8">
        <v>48</v>
      </c>
      <c r="H171" s="41">
        <v>100</v>
      </c>
      <c r="I171" s="30">
        <f t="shared" si="3"/>
        <v>240</v>
      </c>
      <c r="J171" s="30">
        <v>300</v>
      </c>
    </row>
    <row r="172" spans="1:10" x14ac:dyDescent="0.2">
      <c r="A172" s="9">
        <v>170</v>
      </c>
      <c r="B172" s="8" t="s">
        <v>442</v>
      </c>
      <c r="C172" s="8">
        <v>48</v>
      </c>
      <c r="D172" s="8">
        <v>48</v>
      </c>
      <c r="E172" s="8">
        <v>48</v>
      </c>
      <c r="F172" s="8">
        <v>48</v>
      </c>
      <c r="G172" s="8">
        <v>48</v>
      </c>
      <c r="H172" s="41">
        <v>100</v>
      </c>
      <c r="I172" s="30">
        <f t="shared" si="3"/>
        <v>240</v>
      </c>
      <c r="J172" s="30">
        <v>300</v>
      </c>
    </row>
    <row r="173" spans="1:10" x14ac:dyDescent="0.2">
      <c r="A173" s="9">
        <v>171</v>
      </c>
      <c r="B173" s="8" t="s">
        <v>443</v>
      </c>
      <c r="C173" s="8">
        <v>48</v>
      </c>
      <c r="D173" s="8">
        <v>48</v>
      </c>
      <c r="E173" s="8">
        <v>48</v>
      </c>
      <c r="F173" s="8">
        <v>48</v>
      </c>
      <c r="G173" s="8">
        <v>48</v>
      </c>
      <c r="H173" s="41">
        <v>100</v>
      </c>
      <c r="I173" s="30">
        <f t="shared" si="3"/>
        <v>240</v>
      </c>
      <c r="J173" s="30">
        <v>300</v>
      </c>
    </row>
    <row r="174" spans="1:10" x14ac:dyDescent="0.2">
      <c r="A174" s="9">
        <v>172</v>
      </c>
      <c r="B174" s="8" t="s">
        <v>444</v>
      </c>
      <c r="C174" s="8">
        <v>48</v>
      </c>
      <c r="D174" s="8">
        <v>48</v>
      </c>
      <c r="E174" s="8">
        <v>48</v>
      </c>
      <c r="F174" s="8">
        <v>48</v>
      </c>
      <c r="G174" s="8">
        <v>48</v>
      </c>
      <c r="H174" s="41">
        <v>100</v>
      </c>
      <c r="I174" s="30">
        <f t="shared" si="3"/>
        <v>240</v>
      </c>
      <c r="J174" s="30">
        <v>300</v>
      </c>
    </row>
    <row r="175" spans="1:10" x14ac:dyDescent="0.2">
      <c r="A175" s="9">
        <v>173</v>
      </c>
      <c r="B175" s="8" t="s">
        <v>445</v>
      </c>
      <c r="C175" s="8">
        <v>48</v>
      </c>
      <c r="D175" s="8">
        <v>48</v>
      </c>
      <c r="E175" s="8">
        <v>48</v>
      </c>
      <c r="F175" s="8">
        <v>48</v>
      </c>
      <c r="G175" s="8">
        <v>48</v>
      </c>
      <c r="H175" s="41">
        <v>100</v>
      </c>
      <c r="I175" s="30">
        <f t="shared" si="3"/>
        <v>240</v>
      </c>
      <c r="J175" s="30">
        <v>300</v>
      </c>
    </row>
    <row r="176" spans="1:10" x14ac:dyDescent="0.2">
      <c r="A176" s="9">
        <v>174</v>
      </c>
      <c r="B176" s="8" t="s">
        <v>446</v>
      </c>
      <c r="C176" s="8">
        <v>48</v>
      </c>
      <c r="D176" s="8">
        <v>48</v>
      </c>
      <c r="E176" s="8">
        <v>48</v>
      </c>
      <c r="F176" s="8">
        <v>48</v>
      </c>
      <c r="G176" s="8">
        <v>48</v>
      </c>
      <c r="H176" s="41">
        <v>100</v>
      </c>
      <c r="I176" s="30">
        <f t="shared" si="3"/>
        <v>240</v>
      </c>
      <c r="J176" s="30">
        <v>300</v>
      </c>
    </row>
    <row r="177" spans="1:10" x14ac:dyDescent="0.2">
      <c r="A177" s="9">
        <v>175</v>
      </c>
      <c r="B177" s="8" t="s">
        <v>447</v>
      </c>
      <c r="C177" s="8">
        <v>48</v>
      </c>
      <c r="D177" s="8">
        <v>48</v>
      </c>
      <c r="E177" s="8">
        <v>48</v>
      </c>
      <c r="F177" s="8">
        <v>48</v>
      </c>
      <c r="G177" s="8">
        <v>48</v>
      </c>
      <c r="H177" s="41">
        <v>100</v>
      </c>
      <c r="I177" s="30">
        <f t="shared" si="3"/>
        <v>240</v>
      </c>
      <c r="J177" s="30">
        <v>300</v>
      </c>
    </row>
    <row r="178" spans="1:10" x14ac:dyDescent="0.2">
      <c r="A178" s="9">
        <v>176</v>
      </c>
      <c r="B178" s="8" t="s">
        <v>448</v>
      </c>
      <c r="C178" s="8">
        <v>48</v>
      </c>
      <c r="D178" s="8">
        <v>48</v>
      </c>
      <c r="E178" s="8">
        <v>48</v>
      </c>
      <c r="F178" s="8">
        <v>48</v>
      </c>
      <c r="G178" s="8">
        <v>48</v>
      </c>
      <c r="H178" s="41">
        <v>100</v>
      </c>
      <c r="I178" s="30">
        <f t="shared" si="3"/>
        <v>240</v>
      </c>
      <c r="J178" s="30">
        <v>300</v>
      </c>
    </row>
    <row r="179" spans="1:10" x14ac:dyDescent="0.2">
      <c r="A179" s="9">
        <v>177</v>
      </c>
      <c r="B179" s="8" t="s">
        <v>449</v>
      </c>
      <c r="C179" s="8">
        <v>48</v>
      </c>
      <c r="D179" s="8">
        <v>48</v>
      </c>
      <c r="E179" s="8">
        <v>48</v>
      </c>
      <c r="F179" s="8">
        <v>48</v>
      </c>
      <c r="G179" s="8">
        <v>48</v>
      </c>
      <c r="H179" s="41">
        <v>100</v>
      </c>
      <c r="I179" s="30">
        <f t="shared" si="3"/>
        <v>240</v>
      </c>
      <c r="J179" s="30">
        <v>300</v>
      </c>
    </row>
    <row r="180" spans="1:10" x14ac:dyDescent="0.2">
      <c r="A180" s="9">
        <v>178</v>
      </c>
      <c r="B180" s="8" t="s">
        <v>450</v>
      </c>
      <c r="C180" s="8">
        <v>48</v>
      </c>
      <c r="D180" s="8">
        <v>48</v>
      </c>
      <c r="E180" s="8">
        <v>48</v>
      </c>
      <c r="F180" s="8">
        <v>48</v>
      </c>
      <c r="G180" s="8">
        <v>48</v>
      </c>
      <c r="H180" s="41">
        <v>100</v>
      </c>
      <c r="I180" s="30">
        <f t="shared" ref="I180:I198" si="4">SUM(G180,F180,E180,D180,C180)</f>
        <v>240</v>
      </c>
      <c r="J180" s="30">
        <v>300</v>
      </c>
    </row>
    <row r="181" spans="1:10" x14ac:dyDescent="0.2">
      <c r="A181" s="9">
        <v>179</v>
      </c>
      <c r="B181" s="8" t="s">
        <v>451</v>
      </c>
      <c r="C181" s="8">
        <v>48</v>
      </c>
      <c r="D181" s="8">
        <v>48</v>
      </c>
      <c r="E181" s="8">
        <v>48</v>
      </c>
      <c r="F181" s="8">
        <v>48</v>
      </c>
      <c r="G181" s="8">
        <v>48</v>
      </c>
      <c r="H181" s="41">
        <v>100</v>
      </c>
      <c r="I181" s="30">
        <f t="shared" si="4"/>
        <v>240</v>
      </c>
      <c r="J181" s="30">
        <v>300</v>
      </c>
    </row>
    <row r="182" spans="1:10" x14ac:dyDescent="0.2">
      <c r="A182" s="9">
        <v>180</v>
      </c>
      <c r="B182" s="8" t="s">
        <v>452</v>
      </c>
      <c r="C182" s="8">
        <v>48</v>
      </c>
      <c r="D182" s="8">
        <v>48</v>
      </c>
      <c r="E182" s="8">
        <v>48</v>
      </c>
      <c r="F182" s="8">
        <v>48</v>
      </c>
      <c r="G182" s="8">
        <v>48</v>
      </c>
      <c r="H182" s="41">
        <v>100</v>
      </c>
      <c r="I182" s="30">
        <f t="shared" si="4"/>
        <v>240</v>
      </c>
      <c r="J182" s="30">
        <v>300</v>
      </c>
    </row>
    <row r="183" spans="1:10" x14ac:dyDescent="0.2">
      <c r="A183" s="9">
        <v>181</v>
      </c>
      <c r="B183" s="8" t="s">
        <v>453</v>
      </c>
      <c r="C183" s="8">
        <v>48</v>
      </c>
      <c r="D183" s="8">
        <v>48</v>
      </c>
      <c r="E183" s="8">
        <v>48</v>
      </c>
      <c r="F183" s="8">
        <v>48</v>
      </c>
      <c r="G183" s="8">
        <v>48</v>
      </c>
      <c r="H183" s="41">
        <v>100</v>
      </c>
      <c r="I183" s="30">
        <f t="shared" si="4"/>
        <v>240</v>
      </c>
      <c r="J183" s="30">
        <v>300</v>
      </c>
    </row>
    <row r="184" spans="1:10" x14ac:dyDescent="0.2">
      <c r="A184" s="9">
        <v>182</v>
      </c>
      <c r="B184" s="8" t="s">
        <v>454</v>
      </c>
      <c r="C184" s="8">
        <v>48</v>
      </c>
      <c r="D184" s="8">
        <v>48</v>
      </c>
      <c r="E184" s="8">
        <v>48</v>
      </c>
      <c r="F184" s="8">
        <v>48</v>
      </c>
      <c r="G184" s="8">
        <v>48</v>
      </c>
      <c r="H184" s="41">
        <v>100</v>
      </c>
      <c r="I184" s="30">
        <f t="shared" si="4"/>
        <v>240</v>
      </c>
      <c r="J184" s="30">
        <v>300</v>
      </c>
    </row>
    <row r="185" spans="1:10" x14ac:dyDescent="0.2">
      <c r="A185" s="9">
        <v>183</v>
      </c>
      <c r="B185" s="8" t="s">
        <v>455</v>
      </c>
      <c r="C185" s="8">
        <v>48</v>
      </c>
      <c r="D185" s="8">
        <v>48</v>
      </c>
      <c r="E185" s="8">
        <v>48</v>
      </c>
      <c r="F185" s="8">
        <v>48</v>
      </c>
      <c r="G185" s="8">
        <v>48</v>
      </c>
      <c r="H185" s="41">
        <v>100</v>
      </c>
      <c r="I185" s="30">
        <f t="shared" si="4"/>
        <v>240</v>
      </c>
      <c r="J185" s="30">
        <v>300</v>
      </c>
    </row>
    <row r="186" spans="1:10" x14ac:dyDescent="0.2">
      <c r="A186" s="9">
        <v>184</v>
      </c>
      <c r="B186" s="8" t="s">
        <v>456</v>
      </c>
      <c r="C186" s="8">
        <v>48</v>
      </c>
      <c r="D186" s="8">
        <v>48</v>
      </c>
      <c r="E186" s="8">
        <v>48</v>
      </c>
      <c r="F186" s="8">
        <v>48</v>
      </c>
      <c r="G186" s="8">
        <v>48</v>
      </c>
      <c r="H186" s="41">
        <v>100</v>
      </c>
      <c r="I186" s="30">
        <f t="shared" si="4"/>
        <v>240</v>
      </c>
      <c r="J186" s="30">
        <v>300</v>
      </c>
    </row>
    <row r="187" spans="1:10" x14ac:dyDescent="0.2">
      <c r="A187" s="9">
        <v>185</v>
      </c>
      <c r="B187" s="8" t="s">
        <v>457</v>
      </c>
      <c r="C187" s="8">
        <v>48</v>
      </c>
      <c r="D187" s="8">
        <v>48</v>
      </c>
      <c r="E187" s="8">
        <v>48</v>
      </c>
      <c r="F187" s="8">
        <v>48</v>
      </c>
      <c r="G187" s="8">
        <v>48</v>
      </c>
      <c r="H187" s="41">
        <v>100</v>
      </c>
      <c r="I187" s="30">
        <f t="shared" si="4"/>
        <v>240</v>
      </c>
      <c r="J187" s="30">
        <v>300</v>
      </c>
    </row>
    <row r="188" spans="1:10" x14ac:dyDescent="0.2">
      <c r="A188" s="9">
        <v>186</v>
      </c>
      <c r="B188" s="8" t="s">
        <v>458</v>
      </c>
      <c r="C188" s="8">
        <v>48</v>
      </c>
      <c r="D188" s="8">
        <v>48</v>
      </c>
      <c r="E188" s="8">
        <v>48</v>
      </c>
      <c r="F188" s="8">
        <v>48</v>
      </c>
      <c r="G188" s="8">
        <v>48</v>
      </c>
      <c r="H188" s="41">
        <v>100</v>
      </c>
      <c r="I188" s="30">
        <f t="shared" si="4"/>
        <v>240</v>
      </c>
      <c r="J188" s="30">
        <v>300</v>
      </c>
    </row>
    <row r="189" spans="1:10" x14ac:dyDescent="0.2">
      <c r="A189" s="9">
        <v>187</v>
      </c>
      <c r="B189" s="8" t="s">
        <v>459</v>
      </c>
      <c r="C189" s="8">
        <v>48</v>
      </c>
      <c r="D189" s="8">
        <v>48</v>
      </c>
      <c r="E189" s="8">
        <v>48</v>
      </c>
      <c r="F189" s="8">
        <v>48</v>
      </c>
      <c r="G189" s="8">
        <v>48</v>
      </c>
      <c r="H189" s="41">
        <v>100</v>
      </c>
      <c r="I189" s="30">
        <f t="shared" si="4"/>
        <v>240</v>
      </c>
      <c r="J189" s="30">
        <v>300</v>
      </c>
    </row>
    <row r="190" spans="1:10" x14ac:dyDescent="0.2">
      <c r="A190" s="9">
        <v>188</v>
      </c>
      <c r="B190" s="8" t="s">
        <v>460</v>
      </c>
      <c r="C190" s="8">
        <v>48</v>
      </c>
      <c r="D190" s="8">
        <v>48</v>
      </c>
      <c r="E190" s="8">
        <v>48</v>
      </c>
      <c r="F190" s="8">
        <v>48</v>
      </c>
      <c r="G190" s="8">
        <v>48</v>
      </c>
      <c r="H190" s="41">
        <v>100</v>
      </c>
      <c r="I190" s="30">
        <f t="shared" si="4"/>
        <v>240</v>
      </c>
      <c r="J190" s="30">
        <v>300</v>
      </c>
    </row>
    <row r="191" spans="1:10" x14ac:dyDescent="0.2">
      <c r="A191" s="9">
        <v>189</v>
      </c>
      <c r="B191" s="8" t="s">
        <v>461</v>
      </c>
      <c r="C191" s="8">
        <v>48</v>
      </c>
      <c r="D191" s="8">
        <v>48</v>
      </c>
      <c r="E191" s="8">
        <v>48</v>
      </c>
      <c r="F191" s="8">
        <v>48</v>
      </c>
      <c r="G191" s="8">
        <v>48</v>
      </c>
      <c r="H191" s="41">
        <v>100</v>
      </c>
      <c r="I191" s="30">
        <f t="shared" si="4"/>
        <v>240</v>
      </c>
      <c r="J191" s="30">
        <v>300</v>
      </c>
    </row>
    <row r="192" spans="1:10" x14ac:dyDescent="0.2">
      <c r="A192" s="9">
        <v>190</v>
      </c>
      <c r="B192" s="8" t="s">
        <v>462</v>
      </c>
      <c r="C192" s="8">
        <v>48</v>
      </c>
      <c r="D192" s="8">
        <v>48</v>
      </c>
      <c r="E192" s="8">
        <v>48</v>
      </c>
      <c r="F192" s="8">
        <v>48</v>
      </c>
      <c r="G192" s="8">
        <v>48</v>
      </c>
      <c r="H192" s="41">
        <v>100</v>
      </c>
      <c r="I192" s="30">
        <f t="shared" si="4"/>
        <v>240</v>
      </c>
      <c r="J192" s="30">
        <v>300</v>
      </c>
    </row>
    <row r="193" spans="1:10" x14ac:dyDescent="0.2">
      <c r="A193" s="9">
        <v>191</v>
      </c>
      <c r="B193" s="8" t="s">
        <v>463</v>
      </c>
      <c r="C193" s="8">
        <v>48</v>
      </c>
      <c r="D193" s="8">
        <v>48</v>
      </c>
      <c r="E193" s="8">
        <v>48</v>
      </c>
      <c r="F193" s="8">
        <v>48</v>
      </c>
      <c r="G193" s="8">
        <v>48</v>
      </c>
      <c r="H193" s="41">
        <v>100</v>
      </c>
      <c r="I193" s="30">
        <f t="shared" si="4"/>
        <v>240</v>
      </c>
      <c r="J193" s="30">
        <v>300</v>
      </c>
    </row>
    <row r="194" spans="1:10" x14ac:dyDescent="0.2">
      <c r="A194" s="9">
        <v>192</v>
      </c>
      <c r="B194" s="8" t="s">
        <v>464</v>
      </c>
      <c r="C194" s="8">
        <v>48</v>
      </c>
      <c r="D194" s="8">
        <v>48</v>
      </c>
      <c r="E194" s="8">
        <v>48</v>
      </c>
      <c r="F194" s="8">
        <v>48</v>
      </c>
      <c r="G194" s="8">
        <v>48</v>
      </c>
      <c r="H194" s="41">
        <v>100</v>
      </c>
      <c r="I194" s="30">
        <f t="shared" si="4"/>
        <v>240</v>
      </c>
      <c r="J194" s="30">
        <v>300</v>
      </c>
    </row>
    <row r="195" spans="1:10" x14ac:dyDescent="0.2">
      <c r="A195" s="9">
        <v>193</v>
      </c>
      <c r="B195" s="8" t="s">
        <v>465</v>
      </c>
      <c r="C195" s="8">
        <v>48</v>
      </c>
      <c r="D195" s="8">
        <v>48</v>
      </c>
      <c r="E195" s="8">
        <v>48</v>
      </c>
      <c r="F195" s="8">
        <v>48</v>
      </c>
      <c r="G195" s="8">
        <v>48</v>
      </c>
      <c r="H195" s="41">
        <v>100</v>
      </c>
      <c r="I195" s="30">
        <f t="shared" si="4"/>
        <v>240</v>
      </c>
      <c r="J195" s="30">
        <v>300</v>
      </c>
    </row>
    <row r="196" spans="1:10" x14ac:dyDescent="0.2">
      <c r="A196" s="9">
        <v>194</v>
      </c>
      <c r="B196" s="8" t="s">
        <v>466</v>
      </c>
      <c r="C196" s="8">
        <v>48</v>
      </c>
      <c r="D196" s="8">
        <v>48</v>
      </c>
      <c r="E196" s="8">
        <v>48</v>
      </c>
      <c r="F196" s="8">
        <v>48</v>
      </c>
      <c r="G196" s="8">
        <v>48</v>
      </c>
      <c r="H196" s="41">
        <v>100</v>
      </c>
      <c r="I196" s="30">
        <f t="shared" si="4"/>
        <v>240</v>
      </c>
      <c r="J196" s="30">
        <v>300</v>
      </c>
    </row>
    <row r="197" spans="1:10" x14ac:dyDescent="0.2">
      <c r="A197" s="9">
        <v>195</v>
      </c>
      <c r="B197" s="8" t="s">
        <v>467</v>
      </c>
      <c r="C197" s="8">
        <v>48</v>
      </c>
      <c r="D197" s="8">
        <v>48</v>
      </c>
      <c r="E197" s="8">
        <v>48</v>
      </c>
      <c r="F197" s="8">
        <v>48</v>
      </c>
      <c r="G197" s="8">
        <v>48</v>
      </c>
      <c r="H197" s="41">
        <v>100</v>
      </c>
      <c r="I197" s="30">
        <f t="shared" si="4"/>
        <v>240</v>
      </c>
      <c r="J197" s="30">
        <v>300</v>
      </c>
    </row>
    <row r="198" spans="1:10" x14ac:dyDescent="0.2">
      <c r="A198" s="9">
        <v>196</v>
      </c>
      <c r="B198" s="8" t="s">
        <v>468</v>
      </c>
      <c r="C198" s="8">
        <v>48</v>
      </c>
      <c r="D198" s="8">
        <v>48</v>
      </c>
      <c r="E198" s="8">
        <v>48</v>
      </c>
      <c r="F198" s="8">
        <v>48</v>
      </c>
      <c r="G198" s="8">
        <v>48</v>
      </c>
      <c r="H198" s="41">
        <v>100</v>
      </c>
      <c r="I198" s="30">
        <f t="shared" si="4"/>
        <v>240</v>
      </c>
      <c r="J198" s="30">
        <v>300</v>
      </c>
    </row>
    <row r="199" spans="1:10" x14ac:dyDescent="0.2">
      <c r="A199" s="9">
        <v>197</v>
      </c>
      <c r="B199" s="8" t="s">
        <v>469</v>
      </c>
      <c r="C199" s="8">
        <v>48</v>
      </c>
      <c r="D199" s="8">
        <v>48</v>
      </c>
      <c r="E199" s="8">
        <v>48</v>
      </c>
      <c r="F199" s="8">
        <v>48</v>
      </c>
      <c r="G199" s="8">
        <v>48</v>
      </c>
      <c r="H199" s="41">
        <v>100</v>
      </c>
      <c r="I199" s="30">
        <f>SUM(G199,F199,E199,D199,C199)</f>
        <v>240</v>
      </c>
      <c r="J199" s="30">
        <v>300</v>
      </c>
    </row>
    <row r="200" spans="1:10" x14ac:dyDescent="0.2">
      <c r="A200" s="9">
        <v>198</v>
      </c>
      <c r="B200" s="8" t="s">
        <v>470</v>
      </c>
      <c r="C200" s="8">
        <v>48</v>
      </c>
      <c r="D200" s="8">
        <v>48</v>
      </c>
      <c r="E200" s="8">
        <v>48</v>
      </c>
      <c r="F200" s="8">
        <v>48</v>
      </c>
      <c r="G200" s="8">
        <v>48</v>
      </c>
      <c r="H200" s="41">
        <v>100</v>
      </c>
      <c r="I200" s="30">
        <f t="shared" ref="I200:I241" si="5">SUM(G200,F200,E200,D200,C200)</f>
        <v>240</v>
      </c>
      <c r="J200" s="30">
        <v>300</v>
      </c>
    </row>
    <row r="201" spans="1:10" x14ac:dyDescent="0.2">
      <c r="A201" s="9">
        <v>199</v>
      </c>
      <c r="B201" s="8" t="s">
        <v>471</v>
      </c>
      <c r="C201" s="8">
        <v>48</v>
      </c>
      <c r="D201" s="8">
        <v>48</v>
      </c>
      <c r="E201" s="8">
        <v>48</v>
      </c>
      <c r="F201" s="8">
        <v>48</v>
      </c>
      <c r="G201" s="8">
        <v>48</v>
      </c>
      <c r="H201" s="41">
        <v>100</v>
      </c>
      <c r="I201" s="30">
        <f t="shared" si="5"/>
        <v>240</v>
      </c>
      <c r="J201" s="30">
        <v>300</v>
      </c>
    </row>
    <row r="202" spans="1:10" x14ac:dyDescent="0.2">
      <c r="A202" s="9">
        <v>200</v>
      </c>
      <c r="B202" s="8" t="s">
        <v>472</v>
      </c>
      <c r="C202" s="8">
        <v>48</v>
      </c>
      <c r="D202" s="8">
        <v>48</v>
      </c>
      <c r="E202" s="8">
        <v>48</v>
      </c>
      <c r="F202" s="8">
        <v>48</v>
      </c>
      <c r="G202" s="8">
        <v>48</v>
      </c>
      <c r="H202" s="41">
        <v>100</v>
      </c>
      <c r="I202" s="30">
        <f t="shared" si="5"/>
        <v>240</v>
      </c>
      <c r="J202" s="30">
        <v>300</v>
      </c>
    </row>
    <row r="203" spans="1:10" x14ac:dyDescent="0.2">
      <c r="A203" s="9">
        <v>201</v>
      </c>
      <c r="B203" s="8" t="s">
        <v>473</v>
      </c>
      <c r="C203" s="8">
        <v>48</v>
      </c>
      <c r="D203" s="8">
        <v>48</v>
      </c>
      <c r="E203" s="8">
        <v>48</v>
      </c>
      <c r="F203" s="8">
        <v>48</v>
      </c>
      <c r="G203" s="8">
        <v>48</v>
      </c>
      <c r="H203" s="41">
        <v>100</v>
      </c>
      <c r="I203" s="30">
        <f t="shared" si="5"/>
        <v>240</v>
      </c>
      <c r="J203" s="30">
        <v>300</v>
      </c>
    </row>
    <row r="204" spans="1:10" x14ac:dyDescent="0.2">
      <c r="A204" s="9">
        <v>202</v>
      </c>
      <c r="B204" s="8" t="s">
        <v>474</v>
      </c>
      <c r="C204" s="8">
        <v>48</v>
      </c>
      <c r="D204" s="8">
        <v>48</v>
      </c>
      <c r="E204" s="8">
        <v>48</v>
      </c>
      <c r="F204" s="8">
        <v>48</v>
      </c>
      <c r="G204" s="8">
        <v>48</v>
      </c>
      <c r="H204" s="41">
        <v>100</v>
      </c>
      <c r="I204" s="30">
        <f t="shared" si="5"/>
        <v>240</v>
      </c>
      <c r="J204" s="30">
        <v>300</v>
      </c>
    </row>
    <row r="205" spans="1:10" x14ac:dyDescent="0.2">
      <c r="A205" s="9">
        <v>203</v>
      </c>
      <c r="B205" s="8" t="s">
        <v>475</v>
      </c>
      <c r="C205" s="8">
        <v>48</v>
      </c>
      <c r="D205" s="8">
        <v>48</v>
      </c>
      <c r="E205" s="8">
        <v>48</v>
      </c>
      <c r="F205" s="8">
        <v>48</v>
      </c>
      <c r="G205" s="8">
        <v>48</v>
      </c>
      <c r="H205" s="41">
        <v>100</v>
      </c>
      <c r="I205" s="30">
        <f t="shared" si="5"/>
        <v>240</v>
      </c>
      <c r="J205" s="30">
        <v>300</v>
      </c>
    </row>
    <row r="206" spans="1:10" x14ac:dyDescent="0.2">
      <c r="A206" s="9">
        <v>204</v>
      </c>
      <c r="B206" s="8" t="s">
        <v>476</v>
      </c>
      <c r="C206" s="8">
        <v>48</v>
      </c>
      <c r="D206" s="8">
        <v>48</v>
      </c>
      <c r="E206" s="8">
        <v>48</v>
      </c>
      <c r="F206" s="8">
        <v>48</v>
      </c>
      <c r="G206" s="8">
        <v>48</v>
      </c>
      <c r="H206" s="41">
        <v>100</v>
      </c>
      <c r="I206" s="30">
        <f t="shared" si="5"/>
        <v>240</v>
      </c>
      <c r="J206" s="30">
        <v>300</v>
      </c>
    </row>
    <row r="207" spans="1:10" x14ac:dyDescent="0.2">
      <c r="A207" s="9">
        <v>205</v>
      </c>
      <c r="B207" s="8" t="s">
        <v>477</v>
      </c>
      <c r="C207" s="8">
        <v>48</v>
      </c>
      <c r="D207" s="8">
        <v>48</v>
      </c>
      <c r="E207" s="8">
        <v>48</v>
      </c>
      <c r="F207" s="8">
        <v>48</v>
      </c>
      <c r="G207" s="8">
        <v>48</v>
      </c>
      <c r="H207" s="41">
        <v>100</v>
      </c>
      <c r="I207" s="30">
        <f t="shared" si="5"/>
        <v>240</v>
      </c>
      <c r="J207" s="30">
        <v>300</v>
      </c>
    </row>
    <row r="208" spans="1:10" x14ac:dyDescent="0.2">
      <c r="A208" s="9">
        <v>206</v>
      </c>
      <c r="B208" s="8" t="s">
        <v>478</v>
      </c>
      <c r="C208" s="8">
        <v>48</v>
      </c>
      <c r="D208" s="8">
        <v>48</v>
      </c>
      <c r="E208" s="8">
        <v>48</v>
      </c>
      <c r="F208" s="8">
        <v>48</v>
      </c>
      <c r="G208" s="8">
        <v>48</v>
      </c>
      <c r="H208" s="41">
        <v>100</v>
      </c>
      <c r="I208" s="30">
        <f t="shared" si="5"/>
        <v>240</v>
      </c>
      <c r="J208" s="30">
        <v>300</v>
      </c>
    </row>
    <row r="209" spans="1:10" x14ac:dyDescent="0.2">
      <c r="A209" s="9">
        <v>207</v>
      </c>
      <c r="B209" s="8" t="s">
        <v>479</v>
      </c>
      <c r="C209" s="8">
        <v>48</v>
      </c>
      <c r="D209" s="8">
        <v>48</v>
      </c>
      <c r="E209" s="8">
        <v>48</v>
      </c>
      <c r="F209" s="8">
        <v>48</v>
      </c>
      <c r="G209" s="8">
        <v>48</v>
      </c>
      <c r="H209" s="41">
        <v>100</v>
      </c>
      <c r="I209" s="30">
        <f t="shared" si="5"/>
        <v>240</v>
      </c>
      <c r="J209" s="30">
        <v>300</v>
      </c>
    </row>
    <row r="210" spans="1:10" x14ac:dyDescent="0.2">
      <c r="A210" s="9">
        <v>208</v>
      </c>
      <c r="B210" s="8" t="s">
        <v>480</v>
      </c>
      <c r="C210" s="8">
        <v>48</v>
      </c>
      <c r="D210" s="8">
        <v>48</v>
      </c>
      <c r="E210" s="8">
        <v>48</v>
      </c>
      <c r="F210" s="8">
        <v>48</v>
      </c>
      <c r="G210" s="8">
        <v>48</v>
      </c>
      <c r="H210" s="41">
        <v>100</v>
      </c>
      <c r="I210" s="30">
        <f t="shared" si="5"/>
        <v>240</v>
      </c>
      <c r="J210" s="30">
        <v>300</v>
      </c>
    </row>
    <row r="211" spans="1:10" x14ac:dyDescent="0.2">
      <c r="A211" s="9">
        <v>209</v>
      </c>
      <c r="B211" s="8" t="s">
        <v>481</v>
      </c>
      <c r="C211" s="8">
        <v>48</v>
      </c>
      <c r="D211" s="8">
        <v>48</v>
      </c>
      <c r="E211" s="8">
        <v>48</v>
      </c>
      <c r="F211" s="8">
        <v>48</v>
      </c>
      <c r="G211" s="8">
        <v>48</v>
      </c>
      <c r="H211" s="41">
        <v>100</v>
      </c>
      <c r="I211" s="30">
        <f t="shared" si="5"/>
        <v>240</v>
      </c>
      <c r="J211" s="30">
        <v>300</v>
      </c>
    </row>
    <row r="212" spans="1:10" x14ac:dyDescent="0.2">
      <c r="A212" s="9">
        <v>210</v>
      </c>
      <c r="B212" s="8" t="s">
        <v>482</v>
      </c>
      <c r="C212" s="8">
        <v>48</v>
      </c>
      <c r="D212" s="8">
        <v>48</v>
      </c>
      <c r="E212" s="8">
        <v>48</v>
      </c>
      <c r="F212" s="8">
        <v>48</v>
      </c>
      <c r="G212" s="8">
        <v>48</v>
      </c>
      <c r="H212" s="41">
        <v>100</v>
      </c>
      <c r="I212" s="30">
        <f t="shared" si="5"/>
        <v>240</v>
      </c>
      <c r="J212" s="30">
        <v>300</v>
      </c>
    </row>
    <row r="213" spans="1:10" x14ac:dyDescent="0.2">
      <c r="A213" s="9">
        <v>211</v>
      </c>
      <c r="B213" s="8" t="s">
        <v>483</v>
      </c>
      <c r="C213" s="8">
        <v>48</v>
      </c>
      <c r="D213" s="8">
        <v>48</v>
      </c>
      <c r="E213" s="8">
        <v>48</v>
      </c>
      <c r="F213" s="8">
        <v>48</v>
      </c>
      <c r="G213" s="8">
        <v>48</v>
      </c>
      <c r="H213" s="41">
        <v>100</v>
      </c>
      <c r="I213" s="30">
        <f t="shared" si="5"/>
        <v>240</v>
      </c>
      <c r="J213" s="30">
        <v>300</v>
      </c>
    </row>
    <row r="214" spans="1:10" x14ac:dyDescent="0.2">
      <c r="A214" s="9">
        <v>212</v>
      </c>
      <c r="B214" s="8" t="s">
        <v>484</v>
      </c>
      <c r="C214" s="8">
        <v>48</v>
      </c>
      <c r="D214" s="8">
        <v>48</v>
      </c>
      <c r="E214" s="8">
        <v>48</v>
      </c>
      <c r="F214" s="8">
        <v>48</v>
      </c>
      <c r="G214" s="8">
        <v>48</v>
      </c>
      <c r="H214" s="41">
        <v>100</v>
      </c>
      <c r="I214" s="30">
        <f t="shared" si="5"/>
        <v>240</v>
      </c>
      <c r="J214" s="30">
        <v>300</v>
      </c>
    </row>
    <row r="215" spans="1:10" x14ac:dyDescent="0.2">
      <c r="A215" s="9">
        <v>213</v>
      </c>
      <c r="B215" s="8" t="s">
        <v>485</v>
      </c>
      <c r="C215" s="8">
        <v>48</v>
      </c>
      <c r="D215" s="8">
        <v>48</v>
      </c>
      <c r="E215" s="8">
        <v>48</v>
      </c>
      <c r="F215" s="8">
        <v>48</v>
      </c>
      <c r="G215" s="8">
        <v>48</v>
      </c>
      <c r="H215" s="41">
        <v>100</v>
      </c>
      <c r="I215" s="30">
        <f t="shared" si="5"/>
        <v>240</v>
      </c>
      <c r="J215" s="30">
        <v>300</v>
      </c>
    </row>
    <row r="216" spans="1:10" x14ac:dyDescent="0.2">
      <c r="A216" s="9">
        <v>214</v>
      </c>
      <c r="B216" s="8" t="s">
        <v>486</v>
      </c>
      <c r="C216" s="8">
        <v>48</v>
      </c>
      <c r="D216" s="8">
        <v>48</v>
      </c>
      <c r="E216" s="8">
        <v>48</v>
      </c>
      <c r="F216" s="8">
        <v>48</v>
      </c>
      <c r="G216" s="8">
        <v>48</v>
      </c>
      <c r="H216" s="41">
        <v>100</v>
      </c>
      <c r="I216" s="30">
        <f t="shared" si="5"/>
        <v>240</v>
      </c>
      <c r="J216" s="30">
        <v>300</v>
      </c>
    </row>
    <row r="217" spans="1:10" x14ac:dyDescent="0.2">
      <c r="A217" s="9">
        <v>215</v>
      </c>
      <c r="B217" s="8" t="s">
        <v>487</v>
      </c>
      <c r="C217" s="8">
        <v>48</v>
      </c>
      <c r="D217" s="8">
        <v>48</v>
      </c>
      <c r="E217" s="8">
        <v>48</v>
      </c>
      <c r="F217" s="8">
        <v>48</v>
      </c>
      <c r="G217" s="8">
        <v>48</v>
      </c>
      <c r="H217" s="41">
        <v>100</v>
      </c>
      <c r="I217" s="30">
        <f t="shared" si="5"/>
        <v>240</v>
      </c>
      <c r="J217" s="30">
        <v>300</v>
      </c>
    </row>
    <row r="218" spans="1:10" x14ac:dyDescent="0.2">
      <c r="A218" s="9">
        <v>216</v>
      </c>
      <c r="B218" s="8" t="s">
        <v>488</v>
      </c>
      <c r="C218" s="8">
        <v>48</v>
      </c>
      <c r="D218" s="8">
        <v>48</v>
      </c>
      <c r="E218" s="8">
        <v>48</v>
      </c>
      <c r="F218" s="8">
        <v>48</v>
      </c>
      <c r="G218" s="8">
        <v>48</v>
      </c>
      <c r="H218" s="41">
        <v>100</v>
      </c>
      <c r="I218" s="30">
        <f t="shared" si="5"/>
        <v>240</v>
      </c>
      <c r="J218" s="30">
        <v>300</v>
      </c>
    </row>
    <row r="219" spans="1:10" x14ac:dyDescent="0.2">
      <c r="A219" s="9">
        <v>217</v>
      </c>
      <c r="B219" s="8" t="s">
        <v>489</v>
      </c>
      <c r="C219" s="8">
        <v>48</v>
      </c>
      <c r="D219" s="8">
        <v>48</v>
      </c>
      <c r="E219" s="8">
        <v>48</v>
      </c>
      <c r="F219" s="8">
        <v>48</v>
      </c>
      <c r="G219" s="8">
        <v>48</v>
      </c>
      <c r="H219" s="41">
        <v>100</v>
      </c>
      <c r="I219" s="30">
        <f t="shared" si="5"/>
        <v>240</v>
      </c>
      <c r="J219" s="30">
        <v>300</v>
      </c>
    </row>
    <row r="220" spans="1:10" x14ac:dyDescent="0.2">
      <c r="A220" s="9">
        <v>218</v>
      </c>
      <c r="B220" s="8" t="s">
        <v>490</v>
      </c>
      <c r="C220" s="8">
        <v>48</v>
      </c>
      <c r="D220" s="8">
        <v>48</v>
      </c>
      <c r="E220" s="8">
        <v>48</v>
      </c>
      <c r="F220" s="8">
        <v>48</v>
      </c>
      <c r="G220" s="8">
        <v>48</v>
      </c>
      <c r="H220" s="41">
        <v>100</v>
      </c>
      <c r="I220" s="30">
        <f t="shared" si="5"/>
        <v>240</v>
      </c>
      <c r="J220" s="30">
        <v>300</v>
      </c>
    </row>
    <row r="221" spans="1:10" x14ac:dyDescent="0.2">
      <c r="A221" s="9">
        <v>219</v>
      </c>
      <c r="B221" s="8" t="s">
        <v>491</v>
      </c>
      <c r="C221" s="8">
        <v>48</v>
      </c>
      <c r="D221" s="8">
        <v>48</v>
      </c>
      <c r="E221" s="8">
        <v>48</v>
      </c>
      <c r="F221" s="8">
        <v>48</v>
      </c>
      <c r="G221" s="8">
        <v>48</v>
      </c>
      <c r="H221" s="41">
        <v>100</v>
      </c>
      <c r="I221" s="30">
        <f t="shared" si="5"/>
        <v>240</v>
      </c>
      <c r="J221" s="30">
        <v>300</v>
      </c>
    </row>
    <row r="222" spans="1:10" x14ac:dyDescent="0.2">
      <c r="A222" s="9">
        <v>220</v>
      </c>
      <c r="B222" s="8" t="s">
        <v>492</v>
      </c>
      <c r="C222" s="8">
        <v>48</v>
      </c>
      <c r="D222" s="8">
        <v>48</v>
      </c>
      <c r="E222" s="8">
        <v>48</v>
      </c>
      <c r="F222" s="8">
        <v>48</v>
      </c>
      <c r="G222" s="8">
        <v>48</v>
      </c>
      <c r="H222" s="41">
        <v>100</v>
      </c>
      <c r="I222" s="30">
        <f t="shared" si="5"/>
        <v>240</v>
      </c>
      <c r="J222" s="30">
        <v>300</v>
      </c>
    </row>
    <row r="223" spans="1:10" x14ac:dyDescent="0.2">
      <c r="A223" s="9">
        <v>221</v>
      </c>
      <c r="B223" s="8" t="s">
        <v>493</v>
      </c>
      <c r="C223" s="8">
        <v>48</v>
      </c>
      <c r="D223" s="8">
        <v>48</v>
      </c>
      <c r="E223" s="8">
        <v>48</v>
      </c>
      <c r="F223" s="8">
        <v>48</v>
      </c>
      <c r="G223" s="8">
        <v>48</v>
      </c>
      <c r="H223" s="41">
        <v>100</v>
      </c>
      <c r="I223" s="30">
        <f t="shared" si="5"/>
        <v>240</v>
      </c>
      <c r="J223" s="30">
        <v>300</v>
      </c>
    </row>
    <row r="224" spans="1:10" x14ac:dyDescent="0.2">
      <c r="A224" s="9">
        <v>222</v>
      </c>
      <c r="B224" s="8" t="s">
        <v>494</v>
      </c>
      <c r="C224" s="8">
        <v>48</v>
      </c>
      <c r="D224" s="8">
        <v>48</v>
      </c>
      <c r="E224" s="8">
        <v>48</v>
      </c>
      <c r="F224" s="8">
        <v>48</v>
      </c>
      <c r="G224" s="8">
        <v>48</v>
      </c>
      <c r="H224" s="41">
        <v>100</v>
      </c>
      <c r="I224" s="30">
        <f t="shared" si="5"/>
        <v>240</v>
      </c>
      <c r="J224" s="30">
        <v>300</v>
      </c>
    </row>
    <row r="225" spans="1:10" x14ac:dyDescent="0.2">
      <c r="A225" s="9">
        <v>223</v>
      </c>
      <c r="B225" s="8" t="s">
        <v>495</v>
      </c>
      <c r="C225" s="8">
        <v>48</v>
      </c>
      <c r="D225" s="8">
        <v>48</v>
      </c>
      <c r="E225" s="8">
        <v>48</v>
      </c>
      <c r="F225" s="8">
        <v>48</v>
      </c>
      <c r="G225" s="8">
        <v>48</v>
      </c>
      <c r="H225" s="41">
        <v>100</v>
      </c>
      <c r="I225" s="30">
        <f t="shared" si="5"/>
        <v>240</v>
      </c>
      <c r="J225" s="30">
        <v>300</v>
      </c>
    </row>
    <row r="226" spans="1:10" x14ac:dyDescent="0.2">
      <c r="A226" s="9">
        <v>224</v>
      </c>
      <c r="B226" s="8" t="s">
        <v>496</v>
      </c>
      <c r="C226" s="8">
        <v>48</v>
      </c>
      <c r="D226" s="8">
        <v>48</v>
      </c>
      <c r="E226" s="8">
        <v>48</v>
      </c>
      <c r="F226" s="8">
        <v>48</v>
      </c>
      <c r="G226" s="8">
        <v>48</v>
      </c>
      <c r="H226" s="41">
        <v>100</v>
      </c>
      <c r="I226" s="30">
        <f t="shared" si="5"/>
        <v>240</v>
      </c>
      <c r="J226" s="30">
        <v>300</v>
      </c>
    </row>
    <row r="227" spans="1:10" x14ac:dyDescent="0.2">
      <c r="A227" s="9">
        <v>225</v>
      </c>
      <c r="B227" s="8" t="s">
        <v>497</v>
      </c>
      <c r="C227" s="8">
        <v>48</v>
      </c>
      <c r="D227" s="8">
        <v>48</v>
      </c>
      <c r="E227" s="8">
        <v>48</v>
      </c>
      <c r="F227" s="8">
        <v>48</v>
      </c>
      <c r="G227" s="8">
        <v>48</v>
      </c>
      <c r="H227" s="41">
        <v>100</v>
      </c>
      <c r="I227" s="30">
        <f t="shared" si="5"/>
        <v>240</v>
      </c>
      <c r="J227" s="30">
        <v>300</v>
      </c>
    </row>
    <row r="228" spans="1:10" x14ac:dyDescent="0.2">
      <c r="A228" s="9">
        <v>226</v>
      </c>
      <c r="B228" s="8" t="s">
        <v>498</v>
      </c>
      <c r="C228" s="8">
        <v>48</v>
      </c>
      <c r="D228" s="8">
        <v>48</v>
      </c>
      <c r="E228" s="8">
        <v>48</v>
      </c>
      <c r="F228" s="8">
        <v>48</v>
      </c>
      <c r="G228" s="8">
        <v>48</v>
      </c>
      <c r="H228" s="41">
        <v>100</v>
      </c>
      <c r="I228" s="30">
        <f t="shared" si="5"/>
        <v>240</v>
      </c>
      <c r="J228" s="30">
        <v>300</v>
      </c>
    </row>
    <row r="229" spans="1:10" x14ac:dyDescent="0.2">
      <c r="A229" s="9">
        <v>227</v>
      </c>
      <c r="B229" s="8" t="s">
        <v>499</v>
      </c>
      <c r="C229" s="8">
        <v>48</v>
      </c>
      <c r="D229" s="8">
        <v>48</v>
      </c>
      <c r="E229" s="8">
        <v>48</v>
      </c>
      <c r="F229" s="8">
        <v>48</v>
      </c>
      <c r="G229" s="8">
        <v>48</v>
      </c>
      <c r="H229" s="41">
        <v>100</v>
      </c>
      <c r="I229" s="30">
        <f t="shared" si="5"/>
        <v>240</v>
      </c>
      <c r="J229" s="30">
        <v>300</v>
      </c>
    </row>
    <row r="230" spans="1:10" x14ac:dyDescent="0.2">
      <c r="A230" s="9">
        <v>228</v>
      </c>
      <c r="B230" s="8" t="s">
        <v>500</v>
      </c>
      <c r="C230" s="8">
        <v>48</v>
      </c>
      <c r="D230" s="8">
        <v>48</v>
      </c>
      <c r="E230" s="8">
        <v>48</v>
      </c>
      <c r="F230" s="8">
        <v>48</v>
      </c>
      <c r="G230" s="8">
        <v>48</v>
      </c>
      <c r="H230" s="41">
        <v>100</v>
      </c>
      <c r="I230" s="30">
        <f t="shared" si="5"/>
        <v>240</v>
      </c>
      <c r="J230" s="30">
        <v>300</v>
      </c>
    </row>
    <row r="231" spans="1:10" x14ac:dyDescent="0.2">
      <c r="A231" s="9">
        <v>229</v>
      </c>
      <c r="B231" s="8" t="s">
        <v>501</v>
      </c>
      <c r="C231" s="8">
        <v>48</v>
      </c>
      <c r="D231" s="8">
        <v>48</v>
      </c>
      <c r="E231" s="8">
        <v>48</v>
      </c>
      <c r="F231" s="8">
        <v>48</v>
      </c>
      <c r="G231" s="8">
        <v>48</v>
      </c>
      <c r="H231" s="41">
        <v>100</v>
      </c>
      <c r="I231" s="30">
        <f t="shared" si="5"/>
        <v>240</v>
      </c>
      <c r="J231" s="30">
        <v>300</v>
      </c>
    </row>
    <row r="232" spans="1:10" x14ac:dyDescent="0.2">
      <c r="A232" s="9">
        <v>230</v>
      </c>
      <c r="B232" s="8" t="s">
        <v>502</v>
      </c>
      <c r="C232" s="8">
        <v>48</v>
      </c>
      <c r="D232" s="8">
        <v>48</v>
      </c>
      <c r="E232" s="8">
        <v>48</v>
      </c>
      <c r="F232" s="8">
        <v>48</v>
      </c>
      <c r="G232" s="8">
        <v>48</v>
      </c>
      <c r="H232" s="41">
        <v>100</v>
      </c>
      <c r="I232" s="30">
        <f t="shared" si="5"/>
        <v>240</v>
      </c>
      <c r="J232" s="30">
        <v>300</v>
      </c>
    </row>
    <row r="233" spans="1:10" x14ac:dyDescent="0.2">
      <c r="A233" s="9">
        <v>231</v>
      </c>
      <c r="B233" s="8" t="s">
        <v>503</v>
      </c>
      <c r="C233" s="8">
        <v>48</v>
      </c>
      <c r="D233" s="8">
        <v>48</v>
      </c>
      <c r="E233" s="8">
        <v>48</v>
      </c>
      <c r="F233" s="8">
        <v>48</v>
      </c>
      <c r="G233" s="8">
        <v>48</v>
      </c>
      <c r="H233" s="41">
        <v>100</v>
      </c>
      <c r="I233" s="30">
        <f t="shared" si="5"/>
        <v>240</v>
      </c>
      <c r="J233" s="30">
        <v>300</v>
      </c>
    </row>
    <row r="234" spans="1:10" x14ac:dyDescent="0.2">
      <c r="A234" s="9">
        <v>232</v>
      </c>
      <c r="B234" s="8" t="s">
        <v>504</v>
      </c>
      <c r="C234" s="8">
        <v>48</v>
      </c>
      <c r="D234" s="8">
        <v>48</v>
      </c>
      <c r="E234" s="8">
        <v>48</v>
      </c>
      <c r="F234" s="8">
        <v>48</v>
      </c>
      <c r="G234" s="8">
        <v>48</v>
      </c>
      <c r="H234" s="41">
        <v>100</v>
      </c>
      <c r="I234" s="30">
        <f t="shared" si="5"/>
        <v>240</v>
      </c>
      <c r="J234" s="30">
        <v>300</v>
      </c>
    </row>
    <row r="235" spans="1:10" x14ac:dyDescent="0.2">
      <c r="A235" s="9">
        <v>233</v>
      </c>
      <c r="B235" s="8" t="s">
        <v>505</v>
      </c>
      <c r="C235" s="8">
        <v>48</v>
      </c>
      <c r="D235" s="8">
        <v>48</v>
      </c>
      <c r="E235" s="8">
        <v>48</v>
      </c>
      <c r="F235" s="8">
        <v>48</v>
      </c>
      <c r="G235" s="8">
        <v>48</v>
      </c>
      <c r="H235" s="41">
        <v>100</v>
      </c>
      <c r="I235" s="30">
        <f t="shared" si="5"/>
        <v>240</v>
      </c>
      <c r="J235" s="30">
        <v>300</v>
      </c>
    </row>
    <row r="236" spans="1:10" x14ac:dyDescent="0.2">
      <c r="A236" s="9">
        <v>234</v>
      </c>
      <c r="B236" s="8" t="s">
        <v>506</v>
      </c>
      <c r="C236" s="8">
        <v>48</v>
      </c>
      <c r="D236" s="8">
        <v>48</v>
      </c>
      <c r="E236" s="8">
        <v>48</v>
      </c>
      <c r="F236" s="8">
        <v>48</v>
      </c>
      <c r="G236" s="8">
        <v>48</v>
      </c>
      <c r="H236" s="41">
        <v>100</v>
      </c>
      <c r="I236" s="30">
        <f t="shared" si="5"/>
        <v>240</v>
      </c>
      <c r="J236" s="30">
        <v>300</v>
      </c>
    </row>
    <row r="237" spans="1:10" x14ac:dyDescent="0.2">
      <c r="A237" s="9">
        <v>235</v>
      </c>
      <c r="B237" s="8" t="s">
        <v>507</v>
      </c>
      <c r="C237" s="8">
        <v>48</v>
      </c>
      <c r="D237" s="8">
        <v>48</v>
      </c>
      <c r="E237" s="8">
        <v>48</v>
      </c>
      <c r="F237" s="8">
        <v>48</v>
      </c>
      <c r="G237" s="8">
        <v>48</v>
      </c>
      <c r="H237" s="41">
        <v>100</v>
      </c>
      <c r="I237" s="30">
        <f t="shared" si="5"/>
        <v>240</v>
      </c>
      <c r="J237" s="30">
        <v>300</v>
      </c>
    </row>
    <row r="238" spans="1:10" x14ac:dyDescent="0.2">
      <c r="A238" s="9">
        <v>236</v>
      </c>
      <c r="B238" s="8" t="s">
        <v>508</v>
      </c>
      <c r="C238" s="8">
        <v>48</v>
      </c>
      <c r="D238" s="8">
        <v>48</v>
      </c>
      <c r="E238" s="8">
        <v>48</v>
      </c>
      <c r="F238" s="8">
        <v>48</v>
      </c>
      <c r="G238" s="8">
        <v>48</v>
      </c>
      <c r="H238" s="41">
        <v>100</v>
      </c>
      <c r="I238" s="30">
        <f t="shared" si="5"/>
        <v>240</v>
      </c>
      <c r="J238" s="30">
        <v>300</v>
      </c>
    </row>
    <row r="239" spans="1:10" x14ac:dyDescent="0.2">
      <c r="A239" s="9">
        <v>237</v>
      </c>
      <c r="B239" s="8" t="s">
        <v>509</v>
      </c>
      <c r="C239" s="8">
        <v>48</v>
      </c>
      <c r="D239" s="8">
        <v>48</v>
      </c>
      <c r="E239" s="8">
        <v>48</v>
      </c>
      <c r="F239" s="8">
        <v>48</v>
      </c>
      <c r="G239" s="8">
        <v>48</v>
      </c>
      <c r="H239" s="41">
        <v>100</v>
      </c>
      <c r="I239" s="30">
        <f t="shared" si="5"/>
        <v>240</v>
      </c>
      <c r="J239" s="30">
        <v>300</v>
      </c>
    </row>
    <row r="240" spans="1:10" x14ac:dyDescent="0.2">
      <c r="A240" s="9">
        <v>238</v>
      </c>
      <c r="B240" s="8" t="s">
        <v>510</v>
      </c>
      <c r="C240" s="8">
        <v>48</v>
      </c>
      <c r="D240" s="8">
        <v>48</v>
      </c>
      <c r="E240" s="8">
        <v>48</v>
      </c>
      <c r="F240" s="8">
        <v>48</v>
      </c>
      <c r="G240" s="8">
        <v>48</v>
      </c>
      <c r="H240" s="41">
        <v>100</v>
      </c>
      <c r="I240" s="30">
        <f t="shared" si="5"/>
        <v>240</v>
      </c>
      <c r="J240" s="30">
        <v>300</v>
      </c>
    </row>
    <row r="241" spans="1:10" x14ac:dyDescent="0.2">
      <c r="A241" s="9">
        <v>239</v>
      </c>
      <c r="B241" s="8" t="s">
        <v>511</v>
      </c>
      <c r="C241" s="8">
        <v>48</v>
      </c>
      <c r="D241" s="8">
        <v>48</v>
      </c>
      <c r="E241" s="8">
        <v>48</v>
      </c>
      <c r="F241" s="8">
        <v>48</v>
      </c>
      <c r="G241" s="8">
        <v>48</v>
      </c>
      <c r="H241" s="41">
        <v>100</v>
      </c>
      <c r="I241" s="30">
        <f t="shared" si="5"/>
        <v>240</v>
      </c>
      <c r="J241" s="30">
        <v>300</v>
      </c>
    </row>
    <row r="242" spans="1:10" x14ac:dyDescent="0.2">
      <c r="A242" s="9">
        <v>240</v>
      </c>
      <c r="B242" s="8" t="s">
        <v>512</v>
      </c>
      <c r="C242" s="8">
        <v>48</v>
      </c>
      <c r="D242" s="8">
        <v>48</v>
      </c>
      <c r="E242" s="8">
        <v>48</v>
      </c>
      <c r="F242" s="8">
        <v>48</v>
      </c>
      <c r="G242" s="8">
        <v>48</v>
      </c>
      <c r="H242" s="41">
        <v>100</v>
      </c>
      <c r="I242" s="30">
        <f t="shared" ref="I242:I282" si="6">SUM(G242,F242,E242,D242,C242)</f>
        <v>240</v>
      </c>
      <c r="J242" s="30">
        <v>300</v>
      </c>
    </row>
    <row r="243" spans="1:10" x14ac:dyDescent="0.2">
      <c r="A243" s="9">
        <v>241</v>
      </c>
      <c r="B243" s="8" t="s">
        <v>513</v>
      </c>
      <c r="C243" s="8">
        <v>48</v>
      </c>
      <c r="D243" s="8">
        <v>48</v>
      </c>
      <c r="E243" s="8">
        <v>48</v>
      </c>
      <c r="F243" s="8">
        <v>48</v>
      </c>
      <c r="G243" s="8">
        <v>48</v>
      </c>
      <c r="H243" s="41">
        <v>100</v>
      </c>
      <c r="I243" s="30">
        <f t="shared" si="6"/>
        <v>240</v>
      </c>
      <c r="J243" s="30">
        <v>300</v>
      </c>
    </row>
    <row r="244" spans="1:10" x14ac:dyDescent="0.2">
      <c r="A244" s="9">
        <v>242</v>
      </c>
      <c r="B244" s="8" t="s">
        <v>514</v>
      </c>
      <c r="C244" s="8">
        <v>48</v>
      </c>
      <c r="D244" s="8">
        <v>48</v>
      </c>
      <c r="E244" s="8">
        <v>48</v>
      </c>
      <c r="F244" s="8">
        <v>48</v>
      </c>
      <c r="G244" s="8">
        <v>48</v>
      </c>
      <c r="H244" s="41">
        <v>100</v>
      </c>
      <c r="I244" s="30">
        <f t="shared" si="6"/>
        <v>240</v>
      </c>
      <c r="J244" s="30">
        <v>300</v>
      </c>
    </row>
    <row r="245" spans="1:10" x14ac:dyDescent="0.2">
      <c r="A245" s="9">
        <v>243</v>
      </c>
      <c r="B245" s="8" t="s">
        <v>515</v>
      </c>
      <c r="C245" s="8">
        <v>48</v>
      </c>
      <c r="D245" s="8">
        <v>48</v>
      </c>
      <c r="E245" s="8">
        <v>48</v>
      </c>
      <c r="F245" s="8">
        <v>48</v>
      </c>
      <c r="G245" s="8">
        <v>48</v>
      </c>
      <c r="H245" s="41">
        <v>100</v>
      </c>
      <c r="I245" s="30">
        <f t="shared" si="6"/>
        <v>240</v>
      </c>
      <c r="J245" s="30">
        <v>300</v>
      </c>
    </row>
    <row r="246" spans="1:10" x14ac:dyDescent="0.2">
      <c r="A246" s="9">
        <v>244</v>
      </c>
      <c r="B246" s="8" t="s">
        <v>516</v>
      </c>
      <c r="C246" s="8">
        <v>48</v>
      </c>
      <c r="D246" s="8">
        <v>48</v>
      </c>
      <c r="E246" s="8">
        <v>48</v>
      </c>
      <c r="F246" s="8">
        <v>48</v>
      </c>
      <c r="G246" s="8">
        <v>48</v>
      </c>
      <c r="H246" s="41">
        <v>100</v>
      </c>
      <c r="I246" s="30">
        <f t="shared" si="6"/>
        <v>240</v>
      </c>
      <c r="J246" s="30">
        <v>300</v>
      </c>
    </row>
    <row r="247" spans="1:10" x14ac:dyDescent="0.2">
      <c r="A247" s="9">
        <v>245</v>
      </c>
      <c r="B247" s="8" t="s">
        <v>517</v>
      </c>
      <c r="C247" s="8">
        <v>48</v>
      </c>
      <c r="D247" s="8">
        <v>48</v>
      </c>
      <c r="E247" s="8">
        <v>48</v>
      </c>
      <c r="F247" s="8">
        <v>48</v>
      </c>
      <c r="G247" s="8">
        <v>48</v>
      </c>
      <c r="H247" s="41">
        <v>100</v>
      </c>
      <c r="I247" s="30">
        <f t="shared" si="6"/>
        <v>240</v>
      </c>
      <c r="J247" s="30">
        <v>300</v>
      </c>
    </row>
    <row r="248" spans="1:10" x14ac:dyDescent="0.2">
      <c r="A248" s="9">
        <v>246</v>
      </c>
      <c r="B248" s="8" t="s">
        <v>518</v>
      </c>
      <c r="C248" s="8">
        <v>48</v>
      </c>
      <c r="D248" s="8">
        <v>48</v>
      </c>
      <c r="E248" s="8">
        <v>48</v>
      </c>
      <c r="F248" s="8">
        <v>48</v>
      </c>
      <c r="G248" s="8">
        <v>48</v>
      </c>
      <c r="H248" s="41">
        <v>100</v>
      </c>
      <c r="I248" s="30">
        <f t="shared" si="6"/>
        <v>240</v>
      </c>
      <c r="J248" s="30">
        <v>300</v>
      </c>
    </row>
    <row r="249" spans="1:10" x14ac:dyDescent="0.2">
      <c r="A249" s="9">
        <v>247</v>
      </c>
      <c r="B249" s="8" t="s">
        <v>519</v>
      </c>
      <c r="C249" s="8">
        <v>48</v>
      </c>
      <c r="D249" s="8">
        <v>48</v>
      </c>
      <c r="E249" s="8">
        <v>48</v>
      </c>
      <c r="F249" s="8">
        <v>48</v>
      </c>
      <c r="G249" s="8">
        <v>48</v>
      </c>
      <c r="H249" s="41">
        <v>100</v>
      </c>
      <c r="I249" s="30">
        <f t="shared" si="6"/>
        <v>240</v>
      </c>
      <c r="J249" s="30">
        <v>300</v>
      </c>
    </row>
    <row r="250" spans="1:10" x14ac:dyDescent="0.2">
      <c r="A250" s="9">
        <v>248</v>
      </c>
      <c r="B250" s="8" t="s">
        <v>520</v>
      </c>
      <c r="C250" s="8">
        <v>48</v>
      </c>
      <c r="D250" s="8">
        <v>48</v>
      </c>
      <c r="E250" s="8">
        <v>48</v>
      </c>
      <c r="F250" s="8">
        <v>48</v>
      </c>
      <c r="G250" s="8">
        <v>48</v>
      </c>
      <c r="H250" s="41">
        <v>100</v>
      </c>
      <c r="I250" s="30">
        <f t="shared" si="6"/>
        <v>240</v>
      </c>
      <c r="J250" s="30">
        <v>300</v>
      </c>
    </row>
    <row r="251" spans="1:10" x14ac:dyDescent="0.2">
      <c r="A251" s="9">
        <v>249</v>
      </c>
      <c r="B251" s="8" t="s">
        <v>521</v>
      </c>
      <c r="C251" s="8">
        <v>48</v>
      </c>
      <c r="D251" s="8">
        <v>48</v>
      </c>
      <c r="E251" s="8">
        <v>48</v>
      </c>
      <c r="F251" s="8">
        <v>48</v>
      </c>
      <c r="G251" s="8">
        <v>48</v>
      </c>
      <c r="H251" s="41">
        <v>100</v>
      </c>
      <c r="I251" s="30">
        <f t="shared" si="6"/>
        <v>240</v>
      </c>
      <c r="J251" s="30">
        <v>300</v>
      </c>
    </row>
    <row r="252" spans="1:10" x14ac:dyDescent="0.2">
      <c r="A252" s="9">
        <v>250</v>
      </c>
      <c r="B252" s="8" t="s">
        <v>522</v>
      </c>
      <c r="C252" s="8">
        <v>48</v>
      </c>
      <c r="D252" s="8">
        <v>48</v>
      </c>
      <c r="E252" s="8">
        <v>48</v>
      </c>
      <c r="F252" s="8">
        <v>48</v>
      </c>
      <c r="G252" s="8">
        <v>48</v>
      </c>
      <c r="H252" s="41">
        <v>100</v>
      </c>
      <c r="I252" s="30">
        <f t="shared" si="6"/>
        <v>240</v>
      </c>
      <c r="J252" s="30">
        <v>300</v>
      </c>
    </row>
    <row r="253" spans="1:10" x14ac:dyDescent="0.2">
      <c r="A253" s="9">
        <v>251</v>
      </c>
      <c r="B253" s="8" t="s">
        <v>523</v>
      </c>
      <c r="C253" s="8">
        <v>48</v>
      </c>
      <c r="D253" s="8">
        <v>48</v>
      </c>
      <c r="E253" s="8">
        <v>48</v>
      </c>
      <c r="F253" s="8">
        <v>48</v>
      </c>
      <c r="G253" s="8">
        <v>48</v>
      </c>
      <c r="H253" s="41">
        <v>100</v>
      </c>
      <c r="I253" s="30">
        <f t="shared" si="6"/>
        <v>240</v>
      </c>
      <c r="J253" s="30">
        <v>300</v>
      </c>
    </row>
    <row r="254" spans="1:10" x14ac:dyDescent="0.2">
      <c r="A254" s="9">
        <v>252</v>
      </c>
      <c r="B254" s="8" t="s">
        <v>524</v>
      </c>
      <c r="C254" s="8">
        <v>48</v>
      </c>
      <c r="D254" s="8">
        <v>48</v>
      </c>
      <c r="E254" s="8">
        <v>48</v>
      </c>
      <c r="F254" s="8">
        <v>48</v>
      </c>
      <c r="G254" s="8">
        <v>48</v>
      </c>
      <c r="H254" s="41">
        <v>100</v>
      </c>
      <c r="I254" s="30">
        <f t="shared" si="6"/>
        <v>240</v>
      </c>
      <c r="J254" s="30">
        <v>300</v>
      </c>
    </row>
    <row r="255" spans="1:10" x14ac:dyDescent="0.2">
      <c r="A255" s="9">
        <v>253</v>
      </c>
      <c r="B255" s="8" t="s">
        <v>525</v>
      </c>
      <c r="C255" s="8">
        <v>48</v>
      </c>
      <c r="D255" s="8">
        <v>48</v>
      </c>
      <c r="E255" s="8">
        <v>48</v>
      </c>
      <c r="F255" s="8">
        <v>48</v>
      </c>
      <c r="G255" s="8">
        <v>48</v>
      </c>
      <c r="H255" s="41">
        <v>100</v>
      </c>
      <c r="I255" s="30">
        <f t="shared" si="6"/>
        <v>240</v>
      </c>
      <c r="J255" s="30">
        <v>300</v>
      </c>
    </row>
    <row r="256" spans="1:10" x14ac:dyDescent="0.2">
      <c r="A256" s="9">
        <v>254</v>
      </c>
      <c r="B256" s="8" t="s">
        <v>526</v>
      </c>
      <c r="C256" s="8">
        <v>48</v>
      </c>
      <c r="D256" s="8">
        <v>48</v>
      </c>
      <c r="E256" s="8">
        <v>48</v>
      </c>
      <c r="F256" s="8">
        <v>48</v>
      </c>
      <c r="G256" s="8">
        <v>48</v>
      </c>
      <c r="H256" s="41">
        <v>100</v>
      </c>
      <c r="I256" s="30">
        <f t="shared" si="6"/>
        <v>240</v>
      </c>
      <c r="J256" s="30">
        <v>300</v>
      </c>
    </row>
    <row r="257" spans="1:10" x14ac:dyDescent="0.2">
      <c r="A257" s="9">
        <v>255</v>
      </c>
      <c r="B257" s="8" t="s">
        <v>527</v>
      </c>
      <c r="C257" s="8">
        <v>48</v>
      </c>
      <c r="D257" s="8">
        <v>48</v>
      </c>
      <c r="E257" s="8">
        <v>48</v>
      </c>
      <c r="F257" s="8">
        <v>48</v>
      </c>
      <c r="G257" s="8">
        <v>48</v>
      </c>
      <c r="H257" s="41">
        <v>100</v>
      </c>
      <c r="I257" s="30">
        <f t="shared" si="6"/>
        <v>240</v>
      </c>
      <c r="J257" s="30">
        <v>300</v>
      </c>
    </row>
    <row r="258" spans="1:10" x14ac:dyDescent="0.2">
      <c r="A258" s="9">
        <v>256</v>
      </c>
      <c r="B258" s="8" t="s">
        <v>528</v>
      </c>
      <c r="C258" s="8">
        <v>48</v>
      </c>
      <c r="D258" s="8">
        <v>48</v>
      </c>
      <c r="E258" s="8">
        <v>48</v>
      </c>
      <c r="F258" s="8">
        <v>48</v>
      </c>
      <c r="G258" s="8">
        <v>48</v>
      </c>
      <c r="H258" s="41">
        <v>100</v>
      </c>
      <c r="I258" s="30">
        <f t="shared" si="6"/>
        <v>240</v>
      </c>
      <c r="J258" s="30">
        <v>300</v>
      </c>
    </row>
    <row r="259" spans="1:10" x14ac:dyDescent="0.2">
      <c r="A259" s="9">
        <v>257</v>
      </c>
      <c r="B259" s="8" t="s">
        <v>529</v>
      </c>
      <c r="C259" s="8">
        <v>48</v>
      </c>
      <c r="D259" s="8">
        <v>48</v>
      </c>
      <c r="E259" s="8">
        <v>48</v>
      </c>
      <c r="F259" s="8">
        <v>48</v>
      </c>
      <c r="G259" s="8">
        <v>48</v>
      </c>
      <c r="H259" s="41">
        <v>100</v>
      </c>
      <c r="I259" s="30">
        <f t="shared" si="6"/>
        <v>240</v>
      </c>
      <c r="J259" s="30">
        <v>300</v>
      </c>
    </row>
    <row r="260" spans="1:10" x14ac:dyDescent="0.2">
      <c r="A260" s="9">
        <v>258</v>
      </c>
      <c r="B260" s="8" t="s">
        <v>530</v>
      </c>
      <c r="C260" s="8">
        <v>48</v>
      </c>
      <c r="D260" s="8">
        <v>48</v>
      </c>
      <c r="E260" s="8">
        <v>48</v>
      </c>
      <c r="F260" s="8">
        <v>48</v>
      </c>
      <c r="G260" s="8">
        <v>48</v>
      </c>
      <c r="H260" s="41">
        <v>100</v>
      </c>
      <c r="I260" s="30">
        <f t="shared" si="6"/>
        <v>240</v>
      </c>
      <c r="J260" s="30">
        <v>300</v>
      </c>
    </row>
    <row r="261" spans="1:10" x14ac:dyDescent="0.2">
      <c r="A261" s="9">
        <v>259</v>
      </c>
      <c r="B261" s="8" t="s">
        <v>531</v>
      </c>
      <c r="C261" s="8">
        <v>48</v>
      </c>
      <c r="D261" s="8">
        <v>48</v>
      </c>
      <c r="E261" s="8">
        <v>48</v>
      </c>
      <c r="F261" s="8">
        <v>48</v>
      </c>
      <c r="G261" s="8">
        <v>48</v>
      </c>
      <c r="H261" s="41">
        <v>100</v>
      </c>
      <c r="I261" s="30">
        <f t="shared" si="6"/>
        <v>240</v>
      </c>
      <c r="J261" s="30">
        <v>300</v>
      </c>
    </row>
    <row r="262" spans="1:10" x14ac:dyDescent="0.2">
      <c r="A262" s="9">
        <v>260</v>
      </c>
      <c r="B262" s="8" t="s">
        <v>532</v>
      </c>
      <c r="C262" s="8">
        <v>48</v>
      </c>
      <c r="D262" s="8">
        <v>48</v>
      </c>
      <c r="E262" s="8">
        <v>48</v>
      </c>
      <c r="F262" s="8">
        <v>48</v>
      </c>
      <c r="G262" s="8">
        <v>48</v>
      </c>
      <c r="H262" s="41">
        <v>100</v>
      </c>
      <c r="I262" s="30">
        <f t="shared" si="6"/>
        <v>240</v>
      </c>
      <c r="J262" s="30">
        <v>300</v>
      </c>
    </row>
    <row r="263" spans="1:10" x14ac:dyDescent="0.2">
      <c r="A263" s="9">
        <v>261</v>
      </c>
      <c r="B263" s="8" t="s">
        <v>533</v>
      </c>
      <c r="C263" s="8">
        <v>48</v>
      </c>
      <c r="D263" s="8">
        <v>48</v>
      </c>
      <c r="E263" s="8">
        <v>48</v>
      </c>
      <c r="F263" s="8">
        <v>48</v>
      </c>
      <c r="G263" s="8">
        <v>48</v>
      </c>
      <c r="H263" s="41">
        <v>100</v>
      </c>
      <c r="I263" s="30">
        <f t="shared" si="6"/>
        <v>240</v>
      </c>
      <c r="J263" s="30">
        <v>300</v>
      </c>
    </row>
    <row r="264" spans="1:10" x14ac:dyDescent="0.2">
      <c r="A264" s="9">
        <v>262</v>
      </c>
      <c r="B264" s="8" t="s">
        <v>534</v>
      </c>
      <c r="C264" s="8">
        <v>48</v>
      </c>
      <c r="D264" s="8">
        <v>48</v>
      </c>
      <c r="E264" s="8">
        <v>48</v>
      </c>
      <c r="F264" s="8">
        <v>48</v>
      </c>
      <c r="G264" s="8">
        <v>48</v>
      </c>
      <c r="H264" s="41">
        <v>100</v>
      </c>
      <c r="I264" s="30">
        <f t="shared" si="6"/>
        <v>240</v>
      </c>
      <c r="J264" s="30">
        <v>300</v>
      </c>
    </row>
    <row r="265" spans="1:10" x14ac:dyDescent="0.2">
      <c r="A265" s="9">
        <v>263</v>
      </c>
      <c r="B265" s="8" t="s">
        <v>535</v>
      </c>
      <c r="C265" s="8">
        <v>48</v>
      </c>
      <c r="D265" s="8">
        <v>48</v>
      </c>
      <c r="E265" s="8">
        <v>48</v>
      </c>
      <c r="F265" s="8">
        <v>48</v>
      </c>
      <c r="G265" s="8">
        <v>48</v>
      </c>
      <c r="H265" s="41">
        <v>100</v>
      </c>
      <c r="I265" s="30">
        <f t="shared" si="6"/>
        <v>240</v>
      </c>
      <c r="J265" s="30">
        <v>300</v>
      </c>
    </row>
    <row r="266" spans="1:10" x14ac:dyDescent="0.2">
      <c r="A266" s="9">
        <v>264</v>
      </c>
      <c r="B266" s="8" t="s">
        <v>536</v>
      </c>
      <c r="C266" s="8">
        <v>48</v>
      </c>
      <c r="D266" s="8">
        <v>48</v>
      </c>
      <c r="E266" s="8">
        <v>48</v>
      </c>
      <c r="F266" s="8">
        <v>48</v>
      </c>
      <c r="G266" s="8">
        <v>48</v>
      </c>
      <c r="H266" s="41">
        <v>100</v>
      </c>
      <c r="I266" s="30">
        <f t="shared" si="6"/>
        <v>240</v>
      </c>
      <c r="J266" s="30">
        <v>300</v>
      </c>
    </row>
    <row r="267" spans="1:10" x14ac:dyDescent="0.2">
      <c r="A267" s="9">
        <v>265</v>
      </c>
      <c r="B267" s="8" t="s">
        <v>537</v>
      </c>
      <c r="C267" s="8">
        <v>48</v>
      </c>
      <c r="D267" s="8">
        <v>48</v>
      </c>
      <c r="E267" s="8">
        <v>48</v>
      </c>
      <c r="F267" s="8">
        <v>48</v>
      </c>
      <c r="G267" s="8">
        <v>48</v>
      </c>
      <c r="H267" s="41">
        <v>100</v>
      </c>
      <c r="I267" s="30">
        <f t="shared" si="6"/>
        <v>240</v>
      </c>
      <c r="J267" s="30">
        <v>300</v>
      </c>
    </row>
    <row r="268" spans="1:10" x14ac:dyDescent="0.2">
      <c r="A268" s="9">
        <v>266</v>
      </c>
      <c r="B268" s="8" t="s">
        <v>538</v>
      </c>
      <c r="C268" s="8">
        <v>48</v>
      </c>
      <c r="D268" s="8">
        <v>48</v>
      </c>
      <c r="E268" s="8">
        <v>48</v>
      </c>
      <c r="F268" s="8">
        <v>48</v>
      </c>
      <c r="G268" s="8">
        <v>48</v>
      </c>
      <c r="H268" s="41">
        <v>100</v>
      </c>
      <c r="I268" s="30">
        <f t="shared" si="6"/>
        <v>240</v>
      </c>
      <c r="J268" s="30">
        <v>300</v>
      </c>
    </row>
    <row r="269" spans="1:10" x14ac:dyDescent="0.2">
      <c r="A269" s="9">
        <v>267</v>
      </c>
      <c r="B269" s="8" t="s">
        <v>539</v>
      </c>
      <c r="C269" s="8">
        <v>48</v>
      </c>
      <c r="D269" s="8">
        <v>48</v>
      </c>
      <c r="E269" s="8">
        <v>48</v>
      </c>
      <c r="F269" s="8">
        <v>48</v>
      </c>
      <c r="G269" s="8">
        <v>48</v>
      </c>
      <c r="H269" s="41">
        <v>100</v>
      </c>
      <c r="I269" s="30">
        <f t="shared" si="6"/>
        <v>240</v>
      </c>
      <c r="J269" s="30">
        <v>300</v>
      </c>
    </row>
    <row r="270" spans="1:10" x14ac:dyDescent="0.2">
      <c r="A270" s="9">
        <v>268</v>
      </c>
      <c r="B270" s="8" t="s">
        <v>540</v>
      </c>
      <c r="C270" s="8">
        <v>48</v>
      </c>
      <c r="D270" s="8">
        <v>48</v>
      </c>
      <c r="E270" s="8">
        <v>48</v>
      </c>
      <c r="F270" s="8">
        <v>48</v>
      </c>
      <c r="G270" s="8">
        <v>48</v>
      </c>
      <c r="H270" s="41">
        <v>100</v>
      </c>
      <c r="I270" s="30">
        <f t="shared" si="6"/>
        <v>240</v>
      </c>
      <c r="J270" s="30">
        <v>300</v>
      </c>
    </row>
    <row r="271" spans="1:10" x14ac:dyDescent="0.2">
      <c r="A271" s="9">
        <v>269</v>
      </c>
      <c r="B271" s="8" t="s">
        <v>541</v>
      </c>
      <c r="C271" s="8">
        <v>48</v>
      </c>
      <c r="D271" s="8">
        <v>48</v>
      </c>
      <c r="E271" s="8">
        <v>48</v>
      </c>
      <c r="F271" s="8">
        <v>48</v>
      </c>
      <c r="G271" s="8">
        <v>48</v>
      </c>
      <c r="H271" s="41">
        <v>100</v>
      </c>
      <c r="I271" s="30">
        <f t="shared" si="6"/>
        <v>240</v>
      </c>
      <c r="J271" s="30">
        <v>300</v>
      </c>
    </row>
    <row r="272" spans="1:10" x14ac:dyDescent="0.2">
      <c r="A272" s="9">
        <v>270</v>
      </c>
      <c r="B272" s="8" t="s">
        <v>542</v>
      </c>
      <c r="C272" s="8">
        <v>48</v>
      </c>
      <c r="D272" s="8">
        <v>48</v>
      </c>
      <c r="E272" s="8">
        <v>48</v>
      </c>
      <c r="F272" s="8">
        <v>48</v>
      </c>
      <c r="G272" s="8">
        <v>48</v>
      </c>
      <c r="H272" s="41">
        <v>100</v>
      </c>
      <c r="I272" s="30">
        <f t="shared" si="6"/>
        <v>240</v>
      </c>
      <c r="J272" s="30">
        <v>300</v>
      </c>
    </row>
    <row r="273" spans="1:10" x14ac:dyDescent="0.2">
      <c r="A273" s="9">
        <v>271</v>
      </c>
      <c r="B273" s="8" t="s">
        <v>543</v>
      </c>
      <c r="C273" s="8">
        <v>48</v>
      </c>
      <c r="D273" s="8">
        <v>48</v>
      </c>
      <c r="E273" s="8">
        <v>48</v>
      </c>
      <c r="F273" s="8">
        <v>48</v>
      </c>
      <c r="G273" s="8">
        <v>48</v>
      </c>
      <c r="H273" s="41">
        <v>100</v>
      </c>
      <c r="I273" s="30">
        <f t="shared" si="6"/>
        <v>240</v>
      </c>
      <c r="J273" s="30">
        <v>300</v>
      </c>
    </row>
    <row r="274" spans="1:10" x14ac:dyDescent="0.2">
      <c r="A274" s="9">
        <v>272</v>
      </c>
      <c r="B274" s="8" t="s">
        <v>544</v>
      </c>
      <c r="C274" s="8">
        <v>48</v>
      </c>
      <c r="D274" s="8">
        <v>48</v>
      </c>
      <c r="E274" s="8">
        <v>48</v>
      </c>
      <c r="F274" s="8">
        <v>48</v>
      </c>
      <c r="G274" s="8">
        <v>48</v>
      </c>
      <c r="H274" s="41">
        <v>100</v>
      </c>
      <c r="I274" s="30">
        <f t="shared" si="6"/>
        <v>240</v>
      </c>
      <c r="J274" s="30">
        <v>300</v>
      </c>
    </row>
    <row r="275" spans="1:10" x14ac:dyDescent="0.2">
      <c r="A275" s="9">
        <v>273</v>
      </c>
      <c r="B275" s="8" t="s">
        <v>545</v>
      </c>
      <c r="C275" s="8">
        <v>48</v>
      </c>
      <c r="D275" s="8">
        <v>48</v>
      </c>
      <c r="E275" s="8">
        <v>48</v>
      </c>
      <c r="F275" s="8">
        <v>48</v>
      </c>
      <c r="G275" s="8">
        <v>48</v>
      </c>
      <c r="H275" s="41">
        <v>100</v>
      </c>
      <c r="I275" s="30">
        <f t="shared" si="6"/>
        <v>240</v>
      </c>
      <c r="J275" s="30">
        <v>300</v>
      </c>
    </row>
    <row r="276" spans="1:10" x14ac:dyDescent="0.2">
      <c r="A276" s="9">
        <v>274</v>
      </c>
      <c r="B276" s="8" t="s">
        <v>546</v>
      </c>
      <c r="C276" s="8">
        <v>48</v>
      </c>
      <c r="D276" s="8">
        <v>48</v>
      </c>
      <c r="E276" s="8">
        <v>48</v>
      </c>
      <c r="F276" s="8">
        <v>48</v>
      </c>
      <c r="G276" s="8">
        <v>48</v>
      </c>
      <c r="H276" s="41">
        <v>100</v>
      </c>
      <c r="I276" s="30">
        <f t="shared" si="6"/>
        <v>240</v>
      </c>
      <c r="J276" s="30">
        <v>300</v>
      </c>
    </row>
    <row r="277" spans="1:10" x14ac:dyDescent="0.2">
      <c r="A277" s="9">
        <v>275</v>
      </c>
      <c r="B277" s="8" t="s">
        <v>547</v>
      </c>
      <c r="C277" s="8">
        <v>48</v>
      </c>
      <c r="D277" s="8">
        <v>48</v>
      </c>
      <c r="E277" s="8">
        <v>48</v>
      </c>
      <c r="F277" s="8">
        <v>48</v>
      </c>
      <c r="G277" s="8">
        <v>48</v>
      </c>
      <c r="H277" s="41">
        <v>100</v>
      </c>
      <c r="I277" s="30">
        <f t="shared" si="6"/>
        <v>240</v>
      </c>
      <c r="J277" s="30">
        <v>300</v>
      </c>
    </row>
    <row r="278" spans="1:10" x14ac:dyDescent="0.2">
      <c r="A278" s="9">
        <v>276</v>
      </c>
      <c r="B278" s="8" t="s">
        <v>548</v>
      </c>
      <c r="C278" s="8">
        <v>48</v>
      </c>
      <c r="D278" s="8">
        <v>48</v>
      </c>
      <c r="E278" s="8">
        <v>48</v>
      </c>
      <c r="F278" s="8">
        <v>48</v>
      </c>
      <c r="G278" s="8">
        <v>48</v>
      </c>
      <c r="H278" s="41">
        <v>100</v>
      </c>
      <c r="I278" s="30">
        <f t="shared" si="6"/>
        <v>240</v>
      </c>
      <c r="J278" s="30">
        <v>300</v>
      </c>
    </row>
    <row r="279" spans="1:10" x14ac:dyDescent="0.2">
      <c r="A279" s="9">
        <v>277</v>
      </c>
      <c r="B279" s="8" t="s">
        <v>549</v>
      </c>
      <c r="C279" s="8">
        <v>48</v>
      </c>
      <c r="D279" s="8">
        <v>48</v>
      </c>
      <c r="E279" s="8">
        <v>48</v>
      </c>
      <c r="F279" s="8">
        <v>48</v>
      </c>
      <c r="G279" s="8">
        <v>48</v>
      </c>
      <c r="H279" s="41">
        <v>100</v>
      </c>
      <c r="I279" s="30">
        <f t="shared" si="6"/>
        <v>240</v>
      </c>
      <c r="J279" s="30">
        <v>300</v>
      </c>
    </row>
    <row r="280" spans="1:10" x14ac:dyDescent="0.2">
      <c r="A280" s="9">
        <v>278</v>
      </c>
      <c r="B280" s="8" t="s">
        <v>550</v>
      </c>
      <c r="C280" s="8">
        <v>48</v>
      </c>
      <c r="D280" s="8">
        <v>48</v>
      </c>
      <c r="E280" s="8">
        <v>48</v>
      </c>
      <c r="F280" s="8">
        <v>48</v>
      </c>
      <c r="G280" s="8">
        <v>48</v>
      </c>
      <c r="H280" s="41">
        <v>100</v>
      </c>
      <c r="I280" s="30">
        <f t="shared" si="6"/>
        <v>240</v>
      </c>
      <c r="J280" s="30">
        <v>300</v>
      </c>
    </row>
    <row r="281" spans="1:10" x14ac:dyDescent="0.2">
      <c r="A281" s="9">
        <v>279</v>
      </c>
      <c r="B281" s="8" t="s">
        <v>551</v>
      </c>
      <c r="C281" s="8">
        <v>48</v>
      </c>
      <c r="D281" s="8">
        <v>48</v>
      </c>
      <c r="E281" s="8">
        <v>48</v>
      </c>
      <c r="F281" s="8">
        <v>48</v>
      </c>
      <c r="G281" s="8">
        <v>48</v>
      </c>
      <c r="H281" s="41">
        <v>100</v>
      </c>
      <c r="I281" s="30">
        <f t="shared" si="6"/>
        <v>240</v>
      </c>
      <c r="J281" s="30">
        <v>300</v>
      </c>
    </row>
    <row r="282" spans="1:10" x14ac:dyDescent="0.2">
      <c r="A282" s="9">
        <v>280</v>
      </c>
      <c r="B282" s="8" t="s">
        <v>552</v>
      </c>
      <c r="C282" s="8">
        <v>48</v>
      </c>
      <c r="D282" s="8">
        <v>48</v>
      </c>
      <c r="E282" s="8">
        <v>48</v>
      </c>
      <c r="F282" s="8">
        <v>48</v>
      </c>
      <c r="G282" s="8">
        <v>48</v>
      </c>
      <c r="H282" s="41">
        <v>100</v>
      </c>
      <c r="I282" s="30">
        <f t="shared" si="6"/>
        <v>240</v>
      </c>
      <c r="J282" s="30">
        <v>300</v>
      </c>
    </row>
  </sheetData>
  <mergeCells count="11">
    <mergeCell ref="K8:M8"/>
    <mergeCell ref="K9:M9"/>
    <mergeCell ref="K10:M10"/>
    <mergeCell ref="K11:M11"/>
    <mergeCell ref="K12:M12"/>
    <mergeCell ref="K7:N7"/>
    <mergeCell ref="C1:F1"/>
    <mergeCell ref="L3:N3"/>
    <mergeCell ref="P3:Q3"/>
    <mergeCell ref="M4:N4"/>
    <mergeCell ref="M5:N5"/>
  </mergeCells>
  <conditionalFormatting sqref="B3:B282">
    <cfRule type="cellIs" dxfId="2" priority="4" operator="equal">
      <formula>0</formula>
    </cfRule>
  </conditionalFormatting>
  <conditionalFormatting sqref="C3:H282">
    <cfRule type="expression" dxfId="1" priority="1">
      <formula>NOT(ISNUMBER(C3))</formula>
    </cfRule>
  </conditionalFormatting>
  <conditionalFormatting sqref="K6">
    <cfRule type="duplicateValues" dxfId="0" priority="3"/>
  </conditionalFormatting>
  <dataValidations count="1">
    <dataValidation type="list" allowBlank="1" showInputMessage="1" showErrorMessage="1" sqref="C1" xr:uid="{EE5BAA86-2CFF-460E-807C-9486C3DF0D45}">
      <formula1>"Per Plot(g),Per Trial (g)"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2025_Pea_Fill_Sheet</vt:lpstr>
      <vt:lpstr>2025_Pea_Totals</vt:lpstr>
      <vt:lpstr>2025_Oat_Fill_Sheet</vt:lpstr>
      <vt:lpstr>2025_Oat_Totals</vt:lpstr>
      <vt:lpstr>'2025_Oat_Fill_Sheet'!Print_Area</vt:lpstr>
      <vt:lpstr>'2025_Pea_Fill_Sheet'!Print_Area</vt:lpstr>
      <vt:lpstr>'2025_Oat_Fill_Sheet'!Print_Titles</vt:lpstr>
      <vt:lpstr>'2025_Pea_Fill_Sheet'!Print_Titles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hannah.m.worral</dc:creator>
  <cp:lastModifiedBy>Arbelaez, Juan David</cp:lastModifiedBy>
  <cp:lastPrinted>2024-02-22T21:34:45Z</cp:lastPrinted>
  <dcterms:created xsi:type="dcterms:W3CDTF">2017-12-06T22:05:32Z</dcterms:created>
  <dcterms:modified xsi:type="dcterms:W3CDTF">2024-12-16T17:16:08Z</dcterms:modified>
</cp:coreProperties>
</file>