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OneDrive\Documentos\Empresa\"/>
    </mc:Choice>
  </mc:AlternateContent>
  <xr:revisionPtr revIDLastSave="441" documentId="8_{B8CA6B96-6817-4EA3-AF6A-E9AD54B1D9A2}" xr6:coauthVersionLast="44" xr6:coauthVersionMax="44" xr10:uidLastSave="{50E2D714-0390-4B03-9DD8-2F38D2A527BD}"/>
  <bookViews>
    <workbookView xWindow="-120" yWindow="-120" windowWidth="20730" windowHeight="11160" activeTab="6" xr2:uid="{F7BA1DF4-DB47-43CD-9DAB-C57BD5347084}"/>
  </bookViews>
  <sheets>
    <sheet name="Resumo (Jan)" sheetId="13" r:id="rId1"/>
    <sheet name="Jan" sheetId="1" r:id="rId2"/>
    <sheet name="Resumo (Fev)" sheetId="14" r:id="rId3"/>
    <sheet name="Fev" sheetId="2" r:id="rId4"/>
    <sheet name="Resumo (Mar)" sheetId="15" r:id="rId5"/>
    <sheet name="Mar" sheetId="3" r:id="rId6"/>
    <sheet name="Resumo (Abr)" sheetId="16" r:id="rId7"/>
    <sheet name="Abr" sheetId="4" r:id="rId8"/>
    <sheet name="Resumo (Mai)" sheetId="17" r:id="rId9"/>
    <sheet name="Mai" sheetId="12" r:id="rId10"/>
    <sheet name="Resumo (Jun)" sheetId="18" r:id="rId11"/>
    <sheet name="Jun" sheetId="5" r:id="rId12"/>
    <sheet name="Resumo (Jul)" sheetId="19" r:id="rId13"/>
    <sheet name="Jul" sheetId="6" r:id="rId14"/>
    <sheet name="Resumo (Ago)" sheetId="20" r:id="rId15"/>
    <sheet name="Ago" sheetId="7" r:id="rId16"/>
    <sheet name="Resumo (Set)" sheetId="21" r:id="rId17"/>
    <sheet name="Set" sheetId="8" r:id="rId18"/>
    <sheet name="Resumo (Out)" sheetId="22" r:id="rId19"/>
    <sheet name="Out" sheetId="9" r:id="rId20"/>
    <sheet name="Resumo (Nov)" sheetId="23" r:id="rId21"/>
    <sheet name="Nov" sheetId="10" r:id="rId22"/>
    <sheet name="Resumo (Dez)" sheetId="24" r:id="rId23"/>
    <sheet name="Dez" sheetId="11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8" l="1"/>
  <c r="D14" i="18"/>
  <c r="C3" i="18"/>
  <c r="A3" i="18"/>
  <c r="B8" i="17" l="1"/>
  <c r="B7" i="17"/>
  <c r="B6" i="17"/>
  <c r="D8" i="17"/>
  <c r="D7" i="17"/>
  <c r="D6" i="17"/>
  <c r="E8" i="17"/>
  <c r="E7" i="17"/>
  <c r="E6" i="17"/>
  <c r="D8" i="16"/>
  <c r="D7" i="16"/>
  <c r="D6" i="16"/>
  <c r="B6" i="16"/>
  <c r="B8" i="16"/>
  <c r="B7" i="16"/>
  <c r="E8" i="16"/>
  <c r="E7" i="16"/>
  <c r="E6" i="16"/>
  <c r="C8" i="15"/>
  <c r="C7" i="15"/>
  <c r="C6" i="15"/>
  <c r="E8" i="15"/>
  <c r="E7" i="15"/>
  <c r="E6" i="15"/>
  <c r="E6" i="14"/>
  <c r="D8" i="15"/>
  <c r="D7" i="15"/>
  <c r="D6" i="15"/>
  <c r="D6" i="14"/>
  <c r="B8" i="15"/>
  <c r="B7" i="15"/>
  <c r="B6" i="15"/>
  <c r="C7" i="17" l="1"/>
  <c r="C6" i="17"/>
  <c r="C8" i="17"/>
  <c r="C7" i="16"/>
  <c r="C8" i="16"/>
  <c r="C6" i="16"/>
  <c r="C6" i="14"/>
  <c r="C8" i="14"/>
  <c r="D8" i="14"/>
  <c r="D7" i="14"/>
  <c r="C7" i="14"/>
  <c r="E9" i="14"/>
  <c r="H12" i="2"/>
  <c r="H11" i="2"/>
  <c r="H10" i="2"/>
  <c r="H9" i="2"/>
  <c r="H8" i="2"/>
  <c r="H7" i="2"/>
  <c r="H6" i="2"/>
  <c r="H5" i="2"/>
  <c r="H4" i="2"/>
  <c r="E8" i="14"/>
  <c r="E7" i="14"/>
  <c r="B8" i="14"/>
  <c r="B7" i="14"/>
  <c r="B6" i="14"/>
  <c r="E8" i="13"/>
  <c r="E7" i="13"/>
  <c r="D7" i="13"/>
  <c r="D8" i="13"/>
  <c r="B8" i="13"/>
  <c r="B7" i="13"/>
  <c r="E6" i="13"/>
  <c r="C6" i="13" s="1"/>
  <c r="D6" i="13"/>
  <c r="B6" i="13"/>
  <c r="H12" i="1"/>
  <c r="H17" i="1"/>
  <c r="H16" i="1"/>
  <c r="H15" i="1"/>
  <c r="H14" i="1"/>
  <c r="H13" i="1"/>
  <c r="H11" i="1"/>
  <c r="H10" i="1"/>
  <c r="H9" i="1"/>
  <c r="H8" i="1"/>
  <c r="H7" i="1"/>
  <c r="H6" i="1"/>
  <c r="H5" i="1"/>
  <c r="H4" i="1"/>
  <c r="D9" i="14" l="1"/>
  <c r="C8" i="13"/>
  <c r="C7" i="13"/>
  <c r="H5" i="12" l="1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4" i="12"/>
  <c r="D14" i="17"/>
  <c r="C12" i="17"/>
  <c r="C3" i="17"/>
  <c r="A12" i="17" s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4" i="4"/>
  <c r="D14" i="16"/>
  <c r="C12" i="16"/>
  <c r="C3" i="16"/>
  <c r="A12" i="16" s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4" i="3"/>
  <c r="D14" i="15"/>
  <c r="C12" i="15"/>
  <c r="C3" i="15"/>
  <c r="A12" i="15" s="1"/>
  <c r="H13" i="2"/>
  <c r="A3" i="14" s="1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D14" i="14"/>
  <c r="C12" i="14"/>
  <c r="C3" i="14"/>
  <c r="A12" i="14" s="1"/>
  <c r="D14" i="24"/>
  <c r="C12" i="24"/>
  <c r="E9" i="24"/>
  <c r="A17" i="24" s="1"/>
  <c r="D9" i="24"/>
  <c r="C9" i="24"/>
  <c r="B9" i="24"/>
  <c r="C3" i="24"/>
  <c r="A12" i="24" s="1"/>
  <c r="A3" i="24"/>
  <c r="D14" i="23"/>
  <c r="C12" i="23"/>
  <c r="B17" i="23" s="1"/>
  <c r="E9" i="23"/>
  <c r="A17" i="23" s="1"/>
  <c r="D9" i="23"/>
  <c r="C9" i="23"/>
  <c r="B9" i="23"/>
  <c r="C3" i="23"/>
  <c r="A12" i="23" s="1"/>
  <c r="A3" i="23"/>
  <c r="D14" i="22"/>
  <c r="C12" i="22"/>
  <c r="E9" i="22"/>
  <c r="A17" i="22" s="1"/>
  <c r="D9" i="22"/>
  <c r="C9" i="22"/>
  <c r="B9" i="22"/>
  <c r="C3" i="22"/>
  <c r="A12" i="22" s="1"/>
  <c r="A3" i="22"/>
  <c r="D14" i="21"/>
  <c r="C12" i="21"/>
  <c r="B17" i="21" s="1"/>
  <c r="A12" i="21"/>
  <c r="E9" i="21"/>
  <c r="A17" i="21" s="1"/>
  <c r="D9" i="21"/>
  <c r="C9" i="21"/>
  <c r="B9" i="21"/>
  <c r="C3" i="21"/>
  <c r="A3" i="21"/>
  <c r="E3" i="21" s="1"/>
  <c r="A17" i="20"/>
  <c r="D14" i="20"/>
  <c r="C12" i="20"/>
  <c r="E9" i="20"/>
  <c r="D9" i="20"/>
  <c r="C9" i="20"/>
  <c r="B9" i="20"/>
  <c r="C3" i="20"/>
  <c r="A12" i="20" s="1"/>
  <c r="A3" i="20"/>
  <c r="E3" i="20" s="1"/>
  <c r="D14" i="19"/>
  <c r="C12" i="19"/>
  <c r="B17" i="19" s="1"/>
  <c r="E9" i="19"/>
  <c r="A17" i="19" s="1"/>
  <c r="D9" i="19"/>
  <c r="C9" i="19"/>
  <c r="B9" i="19"/>
  <c r="C3" i="19"/>
  <c r="A12" i="19" s="1"/>
  <c r="A3" i="19"/>
  <c r="E3" i="19" s="1"/>
  <c r="B17" i="18"/>
  <c r="E9" i="18"/>
  <c r="A17" i="18" s="1"/>
  <c r="D9" i="18"/>
  <c r="C9" i="18"/>
  <c r="B9" i="18"/>
  <c r="A12" i="18"/>
  <c r="E3" i="18"/>
  <c r="E9" i="17"/>
  <c r="A17" i="17" s="1"/>
  <c r="D9" i="17"/>
  <c r="C9" i="17"/>
  <c r="B9" i="17"/>
  <c r="E9" i="16"/>
  <c r="A17" i="16" s="1"/>
  <c r="D9" i="16"/>
  <c r="C9" i="16"/>
  <c r="B9" i="16"/>
  <c r="E9" i="15"/>
  <c r="A17" i="15" s="1"/>
  <c r="D9" i="15"/>
  <c r="C9" i="15"/>
  <c r="B9" i="15"/>
  <c r="A17" i="14"/>
  <c r="C9" i="14"/>
  <c r="B9" i="14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A3" i="13"/>
  <c r="C3" i="13"/>
  <c r="A12" i="13" s="1"/>
  <c r="D14" i="13"/>
  <c r="C12" i="13"/>
  <c r="B9" i="13"/>
  <c r="A3" i="17" l="1"/>
  <c r="E3" i="17" s="1"/>
  <c r="A3" i="16"/>
  <c r="E3" i="16" s="1"/>
  <c r="A3" i="15"/>
  <c r="E3" i="15" s="1"/>
  <c r="D17" i="21"/>
  <c r="D17" i="22"/>
  <c r="B17" i="22"/>
  <c r="B17" i="24"/>
  <c r="D12" i="20"/>
  <c r="B17" i="20"/>
  <c r="D17" i="20" s="1"/>
  <c r="E3" i="22"/>
  <c r="E3" i="23"/>
  <c r="E3" i="24"/>
  <c r="E3" i="13"/>
  <c r="B17" i="17"/>
  <c r="D17" i="17" s="1"/>
  <c r="B17" i="16"/>
  <c r="D17" i="16" s="1"/>
  <c r="B17" i="15"/>
  <c r="D17" i="15" s="1"/>
  <c r="B17" i="14"/>
  <c r="D17" i="14" s="1"/>
  <c r="E3" i="14"/>
  <c r="D17" i="24"/>
  <c r="D12" i="24"/>
  <c r="D17" i="23"/>
  <c r="D12" i="23"/>
  <c r="D12" i="22"/>
  <c r="D12" i="21"/>
  <c r="D17" i="19"/>
  <c r="D12" i="19"/>
  <c r="D17" i="18"/>
  <c r="D12" i="18"/>
  <c r="D12" i="17"/>
  <c r="D12" i="16"/>
  <c r="D12" i="15"/>
  <c r="D12" i="14"/>
  <c r="D12" i="13"/>
  <c r="D9" i="13"/>
  <c r="E9" i="13"/>
  <c r="A17" i="13" s="1"/>
  <c r="C9" i="13" l="1"/>
  <c r="B17" i="13" l="1"/>
  <c r="D17" i="13" s="1"/>
</calcChain>
</file>

<file path=xl/sharedStrings.xml><?xml version="1.0" encoding="utf-8"?>
<sst xmlns="http://schemas.openxmlformats.org/spreadsheetml/2006/main" count="577" uniqueCount="68">
  <si>
    <t>Viagens</t>
  </si>
  <si>
    <t>Combustivel</t>
  </si>
  <si>
    <t>Manutenção</t>
  </si>
  <si>
    <t>Data</t>
  </si>
  <si>
    <t>Destino</t>
  </si>
  <si>
    <t>Motorista</t>
  </si>
  <si>
    <t>Frete</t>
  </si>
  <si>
    <t>Despesas</t>
  </si>
  <si>
    <t>Km inicial</t>
  </si>
  <si>
    <t>Km final</t>
  </si>
  <si>
    <t>Distancia</t>
  </si>
  <si>
    <t>Quant. (L)</t>
  </si>
  <si>
    <t>Valor</t>
  </si>
  <si>
    <t>Km</t>
  </si>
  <si>
    <t>Dias parados</t>
  </si>
  <si>
    <t>Detalhes</t>
  </si>
  <si>
    <t>Janeiro (Detalhado)</t>
  </si>
  <si>
    <t>Feveiro (Detalhado)</t>
  </si>
  <si>
    <t>Março (Detalhado)</t>
  </si>
  <si>
    <t>Abril (Detalhado)</t>
  </si>
  <si>
    <t>Maio (Detalhado)</t>
  </si>
  <si>
    <t>Junho (Detalhado)</t>
  </si>
  <si>
    <t>Julho (Detalhado)</t>
  </si>
  <si>
    <t>Agosto (Detalhado)</t>
  </si>
  <si>
    <t>Setembro (Detalhado)</t>
  </si>
  <si>
    <t>Outubro (Detalhado)</t>
  </si>
  <si>
    <t>Novembro (Detalhado)</t>
  </si>
  <si>
    <t>Dezembro (Detalhado)</t>
  </si>
  <si>
    <t>Distancia Percorrida</t>
  </si>
  <si>
    <t>Média por Litro</t>
  </si>
  <si>
    <t>Quantidade</t>
  </si>
  <si>
    <t>Pagamento</t>
  </si>
  <si>
    <t>Renda Bruta</t>
  </si>
  <si>
    <t>TOTAL</t>
  </si>
  <si>
    <t>Abasteciemnto</t>
  </si>
  <si>
    <t>Litros</t>
  </si>
  <si>
    <t>Média de preço</t>
  </si>
  <si>
    <t>Total Gasto</t>
  </si>
  <si>
    <t>Lucros e despesas</t>
  </si>
  <si>
    <t>Total de Despesas</t>
  </si>
  <si>
    <t>Lucro</t>
  </si>
  <si>
    <t>Janeiro</t>
  </si>
  <si>
    <t>Fevereiro</t>
  </si>
  <si>
    <t>Março</t>
  </si>
  <si>
    <t>Maio</t>
  </si>
  <si>
    <t>Abril</t>
  </si>
  <si>
    <t>Adag</t>
  </si>
  <si>
    <t>Leonardo</t>
  </si>
  <si>
    <t>Robson</t>
  </si>
  <si>
    <t>Varzea da Roça/BA</t>
  </si>
  <si>
    <t>Ribeira do Amparo/BA</t>
  </si>
  <si>
    <t>Pintadas/BA</t>
  </si>
  <si>
    <t>Jacobina/BA</t>
  </si>
  <si>
    <t>Santa Luzia do Itanhy/SE</t>
  </si>
  <si>
    <t>Varzea do Poço/BA</t>
  </si>
  <si>
    <t>Ipira/BA</t>
  </si>
  <si>
    <t>Baixa Grande/BA</t>
  </si>
  <si>
    <t>São Gonçalo dos Campos/BA</t>
  </si>
  <si>
    <t>Tucano/BA</t>
  </si>
  <si>
    <t>Chapa do basculante</t>
  </si>
  <si>
    <t>Serra Preta/BA</t>
  </si>
  <si>
    <t>Alinhamento, balanceamento e sirene de ré.</t>
  </si>
  <si>
    <t>Cristinapolis/SE</t>
  </si>
  <si>
    <t>Riacão do Jacuipe/BA</t>
  </si>
  <si>
    <t>São Sebastião/BA</t>
  </si>
  <si>
    <t>Entre Rios/BA</t>
  </si>
  <si>
    <t>São gonçalo dos Campos/BA</t>
  </si>
  <si>
    <t>Candeias/BA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</si>
</sst>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d/m;@"/>
    <numFmt numFmtId="165" formatCode="_-[$R$-416]\ * #,##0.00_-;\-[$R$-416]\ * #,##0.00_-;_-[$R$-416]\ * &quot;-&quot;??_-;_-@_-"/>
    <numFmt numFmtId="166" formatCode="dd/mm/yy;@"/>
    <numFmt numFmtId="167" formatCode="0\ &quot;km&quot;"/>
    <numFmt numFmtId="168" formatCode="0.000\ &quot;l&quot;"/>
    <numFmt numFmtId="169" formatCode="0.00\ &quot;km/l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ck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indexed="64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5" xfId="0" applyNumberFormat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1" xfId="0" applyNumberFormat="1" applyBorder="1"/>
    <xf numFmtId="0" fontId="0" fillId="0" borderId="12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6" xfId="0" applyFill="1" applyBorder="1"/>
    <xf numFmtId="169" fontId="0" fillId="0" borderId="6" xfId="0" applyNumberFormat="1" applyBorder="1"/>
    <xf numFmtId="0" fontId="0" fillId="3" borderId="8" xfId="0" applyFill="1" applyBorder="1"/>
    <xf numFmtId="0" fontId="0" fillId="3" borderId="5" xfId="0" applyFill="1" applyBorder="1"/>
    <xf numFmtId="0" fontId="0" fillId="0" borderId="8" xfId="0" applyBorder="1"/>
    <xf numFmtId="0" fontId="0" fillId="0" borderId="5" xfId="0" applyBorder="1"/>
    <xf numFmtId="44" fontId="0" fillId="0" borderId="5" xfId="1" applyFont="1" applyBorder="1"/>
    <xf numFmtId="165" fontId="0" fillId="0" borderId="6" xfId="0" applyNumberFormat="1" applyBorder="1"/>
    <xf numFmtId="0" fontId="0" fillId="5" borderId="8" xfId="0" applyFill="1" applyBorder="1"/>
    <xf numFmtId="0" fontId="0" fillId="5" borderId="5" xfId="0" applyFill="1" applyBorder="1"/>
    <xf numFmtId="44" fontId="0" fillId="5" borderId="5" xfId="1" applyFont="1" applyFill="1" applyBorder="1"/>
    <xf numFmtId="0" fontId="0" fillId="5" borderId="6" xfId="0" applyFill="1" applyBorder="1"/>
    <xf numFmtId="44" fontId="0" fillId="0" borderId="24" xfId="1" applyFont="1" applyBorder="1"/>
    <xf numFmtId="44" fontId="0" fillId="5" borderId="6" xfId="1" applyFont="1" applyFill="1" applyBorder="1"/>
    <xf numFmtId="3" fontId="0" fillId="0" borderId="5" xfId="0" applyNumberFormat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44" fontId="0" fillId="0" borderId="25" xfId="1" applyFont="1" applyBorder="1" applyAlignment="1">
      <alignment horizontal="center"/>
    </xf>
    <xf numFmtId="44" fontId="0" fillId="6" borderId="25" xfId="1" applyFont="1" applyFill="1" applyBorder="1" applyAlignment="1">
      <alignment horizontal="center"/>
    </xf>
    <xf numFmtId="44" fontId="0" fillId="6" borderId="26" xfId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8" fontId="0" fillId="0" borderId="2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3" borderId="2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167" fontId="0" fillId="0" borderId="27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8" fontId="0" fillId="0" borderId="34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5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FCFE-C684-44E8-8FC1-EB99A69D6C51}">
  <dimension ref="A1:E17"/>
  <sheetViews>
    <sheetView workbookViewId="0">
      <selection activeCell="I9" sqref="I9"/>
    </sheetView>
  </sheetViews>
  <sheetFormatPr defaultRowHeight="15" x14ac:dyDescent="0.25"/>
  <cols>
    <col min="1" max="1" width="13.28515625" bestFit="1" customWidth="1"/>
    <col min="2" max="2" width="11.42578125" bestFit="1" customWidth="1"/>
    <col min="3" max="3" width="12.140625" bestFit="1" customWidth="1"/>
    <col min="4" max="4" width="10.5703125" bestFit="1" customWidth="1"/>
    <col min="5" max="5" width="14.5703125" bestFit="1" customWidth="1"/>
  </cols>
  <sheetData>
    <row r="1" spans="1:5" x14ac:dyDescent="0.25">
      <c r="A1" s="39" t="s">
        <v>41</v>
      </c>
      <c r="B1" s="40"/>
      <c r="C1" s="40"/>
      <c r="D1" s="40"/>
      <c r="E1" s="41"/>
    </row>
    <row r="2" spans="1:5" x14ac:dyDescent="0.25">
      <c r="A2" s="42" t="s">
        <v>28</v>
      </c>
      <c r="B2" s="43"/>
      <c r="C2" s="43" t="s">
        <v>1</v>
      </c>
      <c r="D2" s="43"/>
      <c r="E2" s="21" t="s">
        <v>29</v>
      </c>
    </row>
    <row r="3" spans="1:5" x14ac:dyDescent="0.25">
      <c r="A3" s="44">
        <f>SUM(Jan!H4:H33)</f>
        <v>4729</v>
      </c>
      <c r="B3" s="45"/>
      <c r="C3" s="46">
        <f>SUM(Jan!J4:J33)</f>
        <v>711.476</v>
      </c>
      <c r="D3" s="46"/>
      <c r="E3" s="22">
        <f>A3/C3</f>
        <v>6.6467456386441706</v>
      </c>
    </row>
    <row r="4" spans="1:5" x14ac:dyDescent="0.25">
      <c r="A4" s="36" t="s">
        <v>0</v>
      </c>
      <c r="B4" s="37"/>
      <c r="C4" s="37"/>
      <c r="D4" s="37"/>
      <c r="E4" s="38"/>
    </row>
    <row r="5" spans="1:5" x14ac:dyDescent="0.25">
      <c r="A5" s="23" t="s">
        <v>5</v>
      </c>
      <c r="B5" s="24" t="s">
        <v>30</v>
      </c>
      <c r="C5" s="24" t="s">
        <v>31</v>
      </c>
      <c r="D5" s="24" t="s">
        <v>7</v>
      </c>
      <c r="E5" s="21" t="s">
        <v>32</v>
      </c>
    </row>
    <row r="6" spans="1:5" x14ac:dyDescent="0.25">
      <c r="A6" s="25" t="s">
        <v>46</v>
      </c>
      <c r="B6" s="26">
        <f>COUNTIF(Jan!C4:C33, A6)</f>
        <v>1</v>
      </c>
      <c r="C6" s="9">
        <f>(E6*0.1)+(B6*20)</f>
        <v>136.80000000000001</v>
      </c>
      <c r="D6" s="27">
        <f>(IF(Jan!C4='Resumo (Jan)'!A6, Jan!E4, 0))+(IF(Jan!C5='Resumo (Jan)'!A6, Jan!E5, 0))+(IF(Jan!C6='Resumo (Jan)'!A6, Jan!E6, 0))+(IF(Jan!C7='Resumo (Jan)'!A6, Jan!E7, 0))+(IF(Jan!C8='Resumo (Jan)'!A6, Jan!E8, 0))+(IF(Jan!C9='Resumo (Jan)'!A6, Jan!E9, 0))+(IF(Jan!C10='Resumo (Jan)'!A6, Jan!E10, 0))+(IF(Jan!C11='Resumo (Jan)'!A6, Jan!E11, 0))+(IF(Jan!C12='Resumo (Jan)'!A6, Jan!E12, 0))+(IF(Jan!C13='Resumo (Jan)'!A6, Jan!E13, 0))+(IF(Jan!C14='Resumo (Jan)'!A6, Jan!E14, 0))+(IF(Jan!C15='Resumo (Jan)'!A6, Jan!E15, 0))+(IF(Jan!C16='Resumo (Jan)'!A6, Jan!E16, 0))+(IF(Jan!C17='Resumo (Jan)'!A6, Jan!E17, 0))+(IF(Jan!C18='Resumo (Jan)'!A6, Jan!E18, 0))+(IF(Jan!C19='Resumo (Jan)'!A6, Jan!E19, 0))+(IF(Jan!C20='Resumo (Jan)'!A6, Jan!E20, 0))+(IF(Jan!C21='Resumo (Jan)'!A6, Jan!E21, 0))+(IF(Jan!C22='Resumo (Jan)'!A6, Jan!E22, 0))+(IF(Jan!C23='Resumo (Jan)'!A6, Jan!E23, 0))+(IF(Jan!C24='Resumo (Jan)'!A6, Jan!E24, 0))+(IF(Jan!C25='Resumo (Jan)'!A6, Jan!E25, 0))+(IF(Jan!C26='Resumo (Jan)'!A6, Jan!E26, 0))+(IF(Jan!C27='Resumo (Jan)'!A6, Jan!E27, 0))+(IF(Jan!C28='Resumo (Jan)'!A6, Jan!E28, 0))+(IF(Jan!C29='Resumo (Jan)'!A6, Jan!E29, 0))+(IF(Jan!C30='Resumo (Jan)'!A6, Jan!E30, 0))+(IF(Jan!C31='Resumo (Jan)'!A6, Jan!E31, 0))+(IF(Jan!C32='Resumo (Jan)'!A6, Jan!E32, 0))+(IF(Jan!C33='Resumo (Jan)'!A6, Jan!E33, 0))</f>
        <v>0</v>
      </c>
      <c r="E6" s="28">
        <f>(IF(Jan!C4='Resumo (Jan)'!A6, Jan!D4, 0))+(IF(Jan!C5='Resumo (Jan)'!A6, Jan!D5, 0))+(IF(Jan!C6='Resumo (Jan)'!A6, Jan!D6, 0))+(IF(Jan!C7='Resumo (Jan)'!A6, Jan!D7, 0))+(IF(Jan!C8='Resumo (Jan)'!A6, Jan!D8, 0))+(IF(Jan!C9='Resumo (Jan)'!A6, Jan!D9, 0))+(IF(Jan!C10='Resumo (Jan)'!A6, Jan!D10, 0))+(IF(Jan!C11='Resumo (Jan)'!A6, Jan!D11, 0))+(IF(Jan!C12='Resumo (Jan)'!A6, Jan!D12, 0))+(IF(Jan!C13='Resumo (Jan)'!A6, Jan!D13, 0))+(IF(Jan!C14='Resumo (Jan)'!A6, Jan!D14, 0))+(IF(Jan!C15='Resumo (Jan)'!A6, Jan!D15, 0))+(IF(Jan!C16='Resumo (Jan)'!A6, Jan!D16, 0))+(IF(Jan!C17='Resumo (Jan)'!A6, Jan!D17, 0))+(IF(Jan!C18='Resumo (Jan)'!A6, Jan!D18, 0))+(IF(Jan!C19='Resumo (Jan)'!A6, Jan!D19, 0))+(IF(Jan!C20='Resumo (Jan)'!A6, Jan!D20, 0))+(IF(Jan!C21='Resumo (Jan)'!A6, Jan!D21, 0))+(IF(Jan!C22='Resumo (Jan)'!A6, Jan!D22, 0))+(IF(Jan!C23='Resumo (Jan)'!A6, Jan!D23, 0))+(IF(Jan!C24='Resumo (Jan)'!A6, Jan!D24, 0))+(IF(Jan!C25='Resumo (Jan)'!A6, Jan!D25, 0))+(IF(Jan!C26='Resumo (Jan)'!A6, Jan!D26, 0))+(IF(Jan!C27='Resumo (Jan)'!A6, Jan!D27, 0))+(IF(Jan!C28='Resumo (Jan)'!A6, Jan!D28, 0))+(IF(Jan!C29='Resumo (Jan)'!A6, Jan!D29, 0))+(IF(Jan!C30='Resumo (Jan)'!A6, Jan!D30, 0))+(IF(Jan!C31='Resumo (Jan)'!A6, Jan!D31, 0))+(IF(Jan!C32='Resumo (Jan)'!A6, Jan!D32, 0))+(IF(Jan!C33='Resumo (Jan)'!A6, Jan!D33, 0))</f>
        <v>1168</v>
      </c>
    </row>
    <row r="7" spans="1:5" x14ac:dyDescent="0.25">
      <c r="A7" s="25" t="s">
        <v>47</v>
      </c>
      <c r="B7" s="26">
        <f>COUNTIF(Jan!C4:C33, A7)</f>
        <v>10</v>
      </c>
      <c r="C7" s="9">
        <f t="shared" ref="C7:C8" si="0">(E7*0.1)+(B7*20)</f>
        <v>1387.45</v>
      </c>
      <c r="D7" s="27">
        <f>(IF(Jan!C4='Resumo (Jan)'!A7, Jan!E4, 0))+(IF(Jan!C5='Resumo (Jan)'!A7, Jan!E5, 0))+(IF(Jan!C6='Resumo (Jan)'!A7, Jan!E6, 0))+(IF(Jan!C7='Resumo (Jan)'!A7, Jan!E7, 0))+(IF(Jan!C8='Resumo (Jan)'!A7, Jan!E8, 0))+(IF(Jan!C9='Resumo (Jan)'!A7, Jan!E9, 0))+(IF(Jan!C10='Resumo (Jan)'!A7, Jan!E10, 0))+(IF(Jan!C11='Resumo (Jan)'!A7, Jan!E11, 0))+(IF(Jan!C12='Resumo (Jan)'!A7, Jan!E12, 0))+(IF(Jan!C13='Resumo (Jan)'!A7, Jan!E13, 0))+(IF(Jan!C14='Resumo (Jan)'!A7, Jan!E14, 0))+(IF(Jan!C15='Resumo (Jan)'!A7, Jan!E15, 0))+(IF(Jan!C16='Resumo (Jan)'!A7, Jan!E16, 0))+(IF(Jan!C17='Resumo (Jan)'!A7, Jan!E17, 0))+(IF(Jan!C18='Resumo (Jan)'!A7, Jan!E18, 0))+(IF(Jan!C19='Resumo (Jan)'!A7, Jan!E19, 0))+(IF(Jan!C20='Resumo (Jan)'!A7, Jan!E20, 0))+(IF(Jan!C21='Resumo (Jan)'!A7, Jan!E21, 0))+(IF(Jan!C22='Resumo (Jan)'!A7, Jan!E22, 0))+(IF(Jan!C23='Resumo (Jan)'!A7, Jan!E23, 0))+(IF(Jan!C24='Resumo (Jan)'!A7, Jan!E24, 0))+(IF(Jan!C25='Resumo (Jan)'!A7, Jan!E25, 0))+(IF(Jan!C26='Resumo (Jan)'!A7, Jan!E26, 0))+(IF(Jan!C27='Resumo (Jan)'!A7, Jan!E27, 0))+(IF(Jan!C28='Resumo (Jan)'!A7, Jan!E28, 0))+(IF(Jan!C29='Resumo (Jan)'!A7, Jan!E29, 0))+(IF(Jan!C30='Resumo (Jan)'!A7, Jan!E30, 0))+(IF(Jan!C31='Resumo (Jan)'!A7, Jan!E31, 0))+(IF(Jan!C32='Resumo (Jan)'!A7, Jan!E32, 0))+(IF(Jan!C33='Resumo (Jan)'!A7, Jan!E33, 0))</f>
        <v>0</v>
      </c>
      <c r="E7" s="28">
        <f>(IF(Jan!C4='Resumo (Jan)'!A7, Jan!D4, 0))+(IF(Jan!C5='Resumo (Jan)'!A7, Jan!D5, 0))+(IF(Jan!C6='Resumo (Jan)'!A7, Jan!D6, 0))+(IF(Jan!C7='Resumo (Jan)'!A7, Jan!D7, 0))+(IF(Jan!C8='Resumo (Jan)'!A7, Jan!D8, 0))+(IF(Jan!C9='Resumo (Jan)'!A7, Jan!D9, 0))+(IF(Jan!C10='Resumo (Jan)'!A7, Jan!D10, 0))+(IF(Jan!C11='Resumo (Jan)'!A7, Jan!D11, 0))+(IF(Jan!C12='Resumo (Jan)'!A7, Jan!D12, 0))+(IF(Jan!C13='Resumo (Jan)'!A7, Jan!D13, 0))+(IF(Jan!C14='Resumo (Jan)'!A7, Jan!D14, 0))+(IF(Jan!C15='Resumo (Jan)'!A7, Jan!D15, 0))+(IF(Jan!C16='Resumo (Jan)'!A7, Jan!D16, 0))+(IF(Jan!C17='Resumo (Jan)'!A7, Jan!D17, 0))+(IF(Jan!C18='Resumo (Jan)'!A7, Jan!D18, 0))+(IF(Jan!C19='Resumo (Jan)'!A7, Jan!D19, 0))+(IF(Jan!C20='Resumo (Jan)'!A7, Jan!D20, 0))+(IF(Jan!C21='Resumo (Jan)'!A7, Jan!D21, 0))+(IF(Jan!C22='Resumo (Jan)'!A7, Jan!D22, 0))+(IF(Jan!C23='Resumo (Jan)'!A7, Jan!D23, 0))+(IF(Jan!C24='Resumo (Jan)'!A7, Jan!D24, 0))+(IF(Jan!C25='Resumo (Jan)'!A7, Jan!D25, 0))+(IF(Jan!C26='Resumo (Jan)'!A7, Jan!D26, 0))+(IF(Jan!C27='Resumo (Jan)'!A7, Jan!D27, 0))+(IF(Jan!C28='Resumo (Jan)'!A7, Jan!D28, 0))+(IF(Jan!C29='Resumo (Jan)'!A7, Jan!D29, 0))+(IF(Jan!C30='Resumo (Jan)'!A7, Jan!D30, 0))+(IF(Jan!C31='Resumo (Jan)'!A7, Jan!D31, 0))+(IF(Jan!C32='Resumo (Jan)'!A7, Jan!D32, 0))+(IF(Jan!C33='Resumo (Jan)'!A7, Jan!D33, 0))</f>
        <v>11874.5</v>
      </c>
    </row>
    <row r="8" spans="1:5" x14ac:dyDescent="0.25">
      <c r="A8" s="25" t="s">
        <v>48</v>
      </c>
      <c r="B8" s="26">
        <f>COUNTIF(Jan!C4:C33, A8)</f>
        <v>3</v>
      </c>
      <c r="C8" s="9">
        <f t="shared" si="0"/>
        <v>444.90500000000003</v>
      </c>
      <c r="D8" s="27">
        <f>(IF(Jan!C4='Resumo (Jan)'!A8, Jan!E4, 0))+(IF(Jan!C5='Resumo (Jan)'!A8, Jan!E5, 0))+(IF(Jan!C6='Resumo (Jan)'!A8, Jan!E6, 0))+(IF(Jan!C7='Resumo (Jan)'!A8, Jan!E7, 0))+(IF(Jan!C8='Resumo (Jan)'!A8, Jan!E8, 0))+(IF(Jan!C9='Resumo (Jan)'!A8, Jan!E9, 0))+(IF(Jan!C10='Resumo (Jan)'!A8, Jan!E10, 0))+(IF(Jan!C11='Resumo (Jan)'!A8, Jan!E11, 0))+(IF(Jan!C12='Resumo (Jan)'!A8, Jan!E12, 0))+(IF(Jan!C13='Resumo (Jan)'!A8, Jan!E13, 0))+(IF(Jan!C14='Resumo (Jan)'!A8, Jan!E14, 0))+(IF(Jan!C15='Resumo (Jan)'!A8, Jan!E15, 0))+(IF(Jan!C16='Resumo (Jan)'!A8, Jan!E16, 0))+(IF(Jan!C17='Resumo (Jan)'!A8, Jan!E17, 0))+(IF(Jan!C18='Resumo (Jan)'!A8, Jan!E18, 0))+(IF(Jan!C19='Resumo (Jan)'!A8, Jan!E19, 0))+(IF(Jan!C20='Resumo (Jan)'!A8, Jan!E20, 0))+(IF(Jan!C21='Resumo (Jan)'!A8, Jan!E21, 0))+(IF(Jan!C22='Resumo (Jan)'!A8, Jan!E22, 0))+(IF(Jan!C23='Resumo (Jan)'!A8, Jan!E23, 0))+(IF(Jan!C24='Resumo (Jan)'!A8, Jan!E24, 0))+(IF(Jan!C25='Resumo (Jan)'!A8, Jan!E25, 0))+(IF(Jan!C26='Resumo (Jan)'!A8, Jan!E26, 0))+(IF(Jan!C27='Resumo (Jan)'!A8, Jan!E27, 0))+(IF(Jan!C28='Resumo (Jan)'!A8, Jan!E28, 0))+(IF(Jan!C29='Resumo (Jan)'!A8, Jan!E29, 0))+(IF(Jan!C30='Resumo (Jan)'!A8, Jan!E30, 0))+(IF(Jan!C31='Resumo (Jan)'!A8, Jan!E31, 0))+(IF(Jan!C32='Resumo (Jan)'!A8, Jan!E32, 0))+(IF(Jan!C33='Resumo (Jan)'!A8, Jan!E33, 0))</f>
        <v>0</v>
      </c>
      <c r="E8" s="28">
        <f>(IF(Jan!C4='Resumo (Jan)'!A8, Jan!D4, 0))+(IF(Jan!C5='Resumo (Jan)'!A8, Jan!D5, 0))+(IF(Jan!C6='Resumo (Jan)'!A8, Jan!D6, 0))+(IF(Jan!C7='Resumo (Jan)'!A8, Jan!D7, 0))+(IF(Jan!C8='Resumo (Jan)'!A8, Jan!D8, 0))+(IF(Jan!C9='Resumo (Jan)'!A8, Jan!D9, 0))+(IF(Jan!C10='Resumo (Jan)'!A8, Jan!D10, 0))+(IF(Jan!C11='Resumo (Jan)'!A8, Jan!D11, 0))+(IF(Jan!C12='Resumo (Jan)'!A8, Jan!D12, 0))+(IF(Jan!C13='Resumo (Jan)'!A8, Jan!D13, 0))+(IF(Jan!C14='Resumo (Jan)'!A8, Jan!D14, 0))+(IF(Jan!C15='Resumo (Jan)'!A8, Jan!D15, 0))+(IF(Jan!C16='Resumo (Jan)'!A8, Jan!D16, 0))+(IF(Jan!C17='Resumo (Jan)'!A8, Jan!D17, 0))+(IF(Jan!C18='Resumo (Jan)'!A8, Jan!D18, 0))+(IF(Jan!C19='Resumo (Jan)'!A8, Jan!D19, 0))+(IF(Jan!C20='Resumo (Jan)'!A8, Jan!D20, 0))+(IF(Jan!C21='Resumo (Jan)'!A8, Jan!D21, 0))+(IF(Jan!C22='Resumo (Jan)'!A8, Jan!D22, 0))+(IF(Jan!C23='Resumo (Jan)'!A8, Jan!D23, 0))+(IF(Jan!C24='Resumo (Jan)'!A8, Jan!D24, 0))+(IF(Jan!C25='Resumo (Jan)'!A8, Jan!D25, 0))+(IF(Jan!C26='Resumo (Jan)'!A8, Jan!D26, 0))+(IF(Jan!C27='Resumo (Jan)'!A8, Jan!D27, 0))+(IF(Jan!C28='Resumo (Jan)'!A8, Jan!D28, 0))+(IF(Jan!C29='Resumo (Jan)'!A8, Jan!D29, 0))+(IF(Jan!C30='Resumo (Jan)'!A8, Jan!D30, 0))+(IF(Jan!C31='Resumo (Jan)'!A8, Jan!D31, 0))+(IF(Jan!C32='Resumo (Jan)'!A8, Jan!D32, 0))+(IF(Jan!C33='Resumo (Jan)'!A8, Jan!D33, 0))+(IF(Jan!C34='Resumo (Jan)'!A8, Jan!D34, 0))</f>
        <v>3849.05</v>
      </c>
    </row>
    <row r="9" spans="1:5" x14ac:dyDescent="0.25">
      <c r="A9" s="29" t="s">
        <v>33</v>
      </c>
      <c r="B9" s="30">
        <f>SUM(B6:B8)</f>
        <v>14</v>
      </c>
      <c r="C9" s="31">
        <f t="shared" ref="C9:D9" si="1">SUM(C6:C8)</f>
        <v>1969.155</v>
      </c>
      <c r="D9" s="31">
        <f t="shared" si="1"/>
        <v>0</v>
      </c>
      <c r="E9" s="34">
        <f>SUM(E6:E8)</f>
        <v>16891.55</v>
      </c>
    </row>
    <row r="10" spans="1:5" x14ac:dyDescent="0.25">
      <c r="A10" s="36" t="s">
        <v>34</v>
      </c>
      <c r="B10" s="37"/>
      <c r="C10" s="37"/>
      <c r="D10" s="37"/>
      <c r="E10" s="38"/>
    </row>
    <row r="11" spans="1:5" x14ac:dyDescent="0.25">
      <c r="A11" s="50" t="s">
        <v>35</v>
      </c>
      <c r="B11" s="51"/>
      <c r="C11" s="26" t="s">
        <v>12</v>
      </c>
      <c r="D11" s="51" t="s">
        <v>36</v>
      </c>
      <c r="E11" s="52"/>
    </row>
    <row r="12" spans="1:5" x14ac:dyDescent="0.25">
      <c r="A12" s="53">
        <f>C3</f>
        <v>711.476</v>
      </c>
      <c r="B12" s="54"/>
      <c r="C12" s="27">
        <f>SUM(Jan!K4:K33)</f>
        <v>2531.4299999999998</v>
      </c>
      <c r="D12" s="55">
        <f>C12/A12</f>
        <v>3.5579977399097085</v>
      </c>
      <c r="E12" s="56"/>
    </row>
    <row r="13" spans="1:5" x14ac:dyDescent="0.25">
      <c r="A13" s="36" t="s">
        <v>2</v>
      </c>
      <c r="B13" s="37"/>
      <c r="C13" s="37"/>
      <c r="D13" s="37"/>
      <c r="E13" s="38"/>
    </row>
    <row r="14" spans="1:5" x14ac:dyDescent="0.25">
      <c r="A14" s="50" t="s">
        <v>37</v>
      </c>
      <c r="B14" s="51"/>
      <c r="C14" s="51"/>
      <c r="D14" s="57">
        <f>SUM(Jan!N4:N33)</f>
        <v>2000</v>
      </c>
      <c r="E14" s="58"/>
    </row>
    <row r="15" spans="1:5" x14ac:dyDescent="0.25">
      <c r="A15" s="36" t="s">
        <v>38</v>
      </c>
      <c r="B15" s="37"/>
      <c r="C15" s="37"/>
      <c r="D15" s="37"/>
      <c r="E15" s="38"/>
    </row>
    <row r="16" spans="1:5" x14ac:dyDescent="0.25">
      <c r="A16" s="23" t="s">
        <v>32</v>
      </c>
      <c r="B16" s="43" t="s">
        <v>39</v>
      </c>
      <c r="C16" s="43"/>
      <c r="D16" s="43" t="s">
        <v>40</v>
      </c>
      <c r="E16" s="59"/>
    </row>
    <row r="17" spans="1:5" ht="15.75" thickBot="1" x14ac:dyDescent="0.3">
      <c r="A17" s="33">
        <f>E9</f>
        <v>16891.55</v>
      </c>
      <c r="B17" s="47">
        <f>C12+C9+D9+D14</f>
        <v>6500.585</v>
      </c>
      <c r="C17" s="47"/>
      <c r="D17" s="48">
        <f>A17-B17</f>
        <v>10390.965</v>
      </c>
      <c r="E17" s="49"/>
    </row>
  </sheetData>
  <mergeCells count="19">
    <mergeCell ref="B17:C17"/>
    <mergeCell ref="D17:E17"/>
    <mergeCell ref="A10:E10"/>
    <mergeCell ref="A11:B11"/>
    <mergeCell ref="D11:E11"/>
    <mergeCell ref="A12:B12"/>
    <mergeCell ref="D12:E12"/>
    <mergeCell ref="A13:E13"/>
    <mergeCell ref="A14:C14"/>
    <mergeCell ref="D14:E14"/>
    <mergeCell ref="A15:E15"/>
    <mergeCell ref="B16:C16"/>
    <mergeCell ref="D16:E16"/>
    <mergeCell ref="A4:E4"/>
    <mergeCell ref="A1:E1"/>
    <mergeCell ref="A2:B2"/>
    <mergeCell ref="C2:D2"/>
    <mergeCell ref="A3:B3"/>
    <mergeCell ref="C3:D3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B5388-3176-49AE-9F05-8A6A731102A6}">
  <dimension ref="A1:P34"/>
  <sheetViews>
    <sheetView workbookViewId="0">
      <selection activeCell="T10" sqref="T10"/>
    </sheetView>
  </sheetViews>
  <sheetFormatPr defaultRowHeight="15" x14ac:dyDescent="0.25"/>
  <cols>
    <col min="1" max="1" width="5" bestFit="1" customWidth="1"/>
    <col min="2" max="2" width="7.85546875" bestFit="1" customWidth="1"/>
    <col min="3" max="3" width="9.5703125" bestFit="1" customWidth="1"/>
    <col min="4" max="4" width="12.140625" bestFit="1" customWidth="1"/>
    <col min="5" max="6" width="9.5703125" bestFit="1" customWidth="1"/>
    <col min="7" max="7" width="8.28515625" bestFit="1" customWidth="1"/>
    <col min="8" max="8" width="9" bestFit="1" customWidth="1"/>
    <col min="9" max="9" width="5" bestFit="1" customWidth="1"/>
    <col min="10" max="10" width="9.7109375" bestFit="1" customWidth="1"/>
    <col min="11" max="11" width="10.5703125" bestFit="1" customWidth="1"/>
    <col min="12" max="12" width="7" bestFit="1" customWidth="1"/>
    <col min="13" max="13" width="5" bestFit="1" customWidth="1"/>
    <col min="14" max="14" width="5.7109375" bestFit="1" customWidth="1"/>
    <col min="15" max="15" width="12.140625" bestFit="1" customWidth="1"/>
    <col min="16" max="16" width="8.85546875" bestFit="1" customWidth="1"/>
  </cols>
  <sheetData>
    <row r="1" spans="1:16" ht="16.5" thickTop="1" thickBot="1" x14ac:dyDescent="0.3">
      <c r="A1" s="60" t="s">
        <v>20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</row>
    <row r="2" spans="1:16" x14ac:dyDescent="0.25">
      <c r="A2" s="63" t="s">
        <v>0</v>
      </c>
      <c r="B2" s="64"/>
      <c r="C2" s="64"/>
      <c r="D2" s="64"/>
      <c r="E2" s="64"/>
      <c r="F2" s="64"/>
      <c r="G2" s="64"/>
      <c r="H2" s="65"/>
      <c r="I2" s="66" t="s">
        <v>1</v>
      </c>
      <c r="J2" s="64"/>
      <c r="K2" s="64"/>
      <c r="L2" s="65"/>
      <c r="M2" s="66" t="s">
        <v>2</v>
      </c>
      <c r="N2" s="64"/>
      <c r="O2" s="64"/>
      <c r="P2" s="67"/>
    </row>
    <row r="3" spans="1:16" x14ac:dyDescent="0.25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3" t="s">
        <v>10</v>
      </c>
      <c r="I3" s="4" t="s">
        <v>3</v>
      </c>
      <c r="J3" s="2" t="s">
        <v>11</v>
      </c>
      <c r="K3" s="2" t="s">
        <v>12</v>
      </c>
      <c r="L3" s="3" t="s">
        <v>13</v>
      </c>
      <c r="M3" s="5" t="s">
        <v>3</v>
      </c>
      <c r="N3" s="2" t="s">
        <v>12</v>
      </c>
      <c r="O3" s="2" t="s">
        <v>14</v>
      </c>
      <c r="P3" s="6" t="s">
        <v>15</v>
      </c>
    </row>
    <row r="4" spans="1:16" x14ac:dyDescent="0.25">
      <c r="A4" s="7">
        <v>43954</v>
      </c>
      <c r="B4" s="2"/>
      <c r="C4" s="2" t="s">
        <v>48</v>
      </c>
      <c r="D4" s="8">
        <v>1406</v>
      </c>
      <c r="E4" s="9"/>
      <c r="F4" s="2">
        <v>274647</v>
      </c>
      <c r="G4" s="2">
        <v>275290</v>
      </c>
      <c r="H4" s="3">
        <f>G4-F4</f>
        <v>643</v>
      </c>
      <c r="I4" s="10">
        <v>43954</v>
      </c>
      <c r="J4" s="2">
        <v>181.8</v>
      </c>
      <c r="K4" s="8">
        <v>500.01</v>
      </c>
      <c r="L4" s="3">
        <v>275217</v>
      </c>
      <c r="M4" s="11"/>
      <c r="N4" s="8"/>
      <c r="O4" s="2"/>
      <c r="P4" s="6"/>
    </row>
    <row r="5" spans="1:16" x14ac:dyDescent="0.25">
      <c r="A5" s="7">
        <v>43956</v>
      </c>
      <c r="B5" s="2"/>
      <c r="C5" s="2" t="s">
        <v>48</v>
      </c>
      <c r="D5" s="8">
        <v>1320</v>
      </c>
      <c r="E5" s="9"/>
      <c r="F5" s="2">
        <v>275290</v>
      </c>
      <c r="G5" s="2">
        <v>275845</v>
      </c>
      <c r="H5" s="3">
        <f t="shared" ref="H5:H33" si="0">G5-F5</f>
        <v>555</v>
      </c>
      <c r="I5" s="10"/>
      <c r="J5" s="2"/>
      <c r="K5" s="8"/>
      <c r="L5" s="3"/>
      <c r="M5" s="11"/>
      <c r="N5" s="8"/>
      <c r="O5" s="2"/>
      <c r="P5" s="6"/>
    </row>
    <row r="6" spans="1:16" x14ac:dyDescent="0.25">
      <c r="A6" s="7"/>
      <c r="B6" s="2"/>
      <c r="C6" s="2"/>
      <c r="D6" s="8"/>
      <c r="E6" s="9"/>
      <c r="F6" s="2"/>
      <c r="G6" s="2"/>
      <c r="H6" s="3">
        <f t="shared" si="0"/>
        <v>0</v>
      </c>
      <c r="I6" s="10"/>
      <c r="J6" s="2"/>
      <c r="K6" s="8"/>
      <c r="L6" s="3"/>
      <c r="M6" s="11"/>
      <c r="N6" s="8"/>
      <c r="O6" s="2"/>
      <c r="P6" s="6"/>
    </row>
    <row r="7" spans="1:16" x14ac:dyDescent="0.25">
      <c r="A7" s="7"/>
      <c r="B7" s="2"/>
      <c r="C7" s="2"/>
      <c r="D7" s="8"/>
      <c r="E7" s="9"/>
      <c r="F7" s="2"/>
      <c r="G7" s="2"/>
      <c r="H7" s="3">
        <f t="shared" si="0"/>
        <v>0</v>
      </c>
      <c r="I7" s="10"/>
      <c r="J7" s="2"/>
      <c r="K7" s="8"/>
      <c r="L7" s="3"/>
      <c r="M7" s="11"/>
      <c r="N7" s="8"/>
      <c r="O7" s="2"/>
      <c r="P7" s="6"/>
    </row>
    <row r="8" spans="1:16" x14ac:dyDescent="0.25">
      <c r="A8" s="7"/>
      <c r="B8" s="2"/>
      <c r="C8" s="2"/>
      <c r="D8" s="8"/>
      <c r="E8" s="9"/>
      <c r="F8" s="2"/>
      <c r="G8" s="2"/>
      <c r="H8" s="3">
        <f t="shared" si="0"/>
        <v>0</v>
      </c>
      <c r="I8" s="10"/>
      <c r="J8" s="2"/>
      <c r="K8" s="8"/>
      <c r="L8" s="3"/>
      <c r="M8" s="11"/>
      <c r="N8" s="8"/>
      <c r="O8" s="2"/>
      <c r="P8" s="6"/>
    </row>
    <row r="9" spans="1:16" x14ac:dyDescent="0.25">
      <c r="A9" s="7"/>
      <c r="B9" s="2"/>
      <c r="C9" s="2"/>
      <c r="D9" s="8"/>
      <c r="E9" s="9"/>
      <c r="F9" s="2"/>
      <c r="G9" s="2"/>
      <c r="H9" s="3">
        <f t="shared" si="0"/>
        <v>0</v>
      </c>
      <c r="I9" s="10"/>
      <c r="J9" s="2"/>
      <c r="K9" s="8"/>
      <c r="L9" s="3"/>
      <c r="M9" s="11"/>
      <c r="N9" s="8"/>
      <c r="O9" s="2"/>
      <c r="P9" s="6"/>
    </row>
    <row r="10" spans="1:16" x14ac:dyDescent="0.25">
      <c r="A10" s="7"/>
      <c r="B10" s="2"/>
      <c r="C10" s="2"/>
      <c r="D10" s="8"/>
      <c r="E10" s="9"/>
      <c r="F10" s="2"/>
      <c r="G10" s="2"/>
      <c r="H10" s="3">
        <f t="shared" si="0"/>
        <v>0</v>
      </c>
      <c r="I10" s="10"/>
      <c r="J10" s="2"/>
      <c r="K10" s="8"/>
      <c r="L10" s="3"/>
      <c r="M10" s="11"/>
      <c r="N10" s="8"/>
      <c r="O10" s="2"/>
      <c r="P10" s="6"/>
    </row>
    <row r="11" spans="1:16" x14ac:dyDescent="0.25">
      <c r="A11" s="7"/>
      <c r="B11" s="2"/>
      <c r="C11" s="2"/>
      <c r="D11" s="8"/>
      <c r="E11" s="9"/>
      <c r="F11" s="2"/>
      <c r="G11" s="2"/>
      <c r="H11" s="3">
        <f t="shared" si="0"/>
        <v>0</v>
      </c>
      <c r="I11" s="10"/>
      <c r="J11" s="2"/>
      <c r="K11" s="8"/>
      <c r="L11" s="3"/>
      <c r="M11" s="11"/>
      <c r="N11" s="8"/>
      <c r="O11" s="2"/>
      <c r="P11" s="6"/>
    </row>
    <row r="12" spans="1:16" x14ac:dyDescent="0.25">
      <c r="A12" s="7"/>
      <c r="B12" s="2"/>
      <c r="C12" s="2"/>
      <c r="D12" s="8"/>
      <c r="E12" s="9"/>
      <c r="F12" s="2"/>
      <c r="G12" s="2"/>
      <c r="H12" s="3">
        <f t="shared" si="0"/>
        <v>0</v>
      </c>
      <c r="I12" s="10"/>
      <c r="J12" s="2"/>
      <c r="K12" s="8"/>
      <c r="L12" s="3"/>
      <c r="M12" s="11"/>
      <c r="N12" s="8"/>
      <c r="O12" s="2"/>
      <c r="P12" s="6"/>
    </row>
    <row r="13" spans="1:16" x14ac:dyDescent="0.25">
      <c r="A13" s="7"/>
      <c r="B13" s="2"/>
      <c r="C13" s="2"/>
      <c r="D13" s="8"/>
      <c r="E13" s="9"/>
      <c r="F13" s="2"/>
      <c r="G13" s="2"/>
      <c r="H13" s="3">
        <f t="shared" si="0"/>
        <v>0</v>
      </c>
      <c r="I13" s="10"/>
      <c r="J13" s="2"/>
      <c r="K13" s="8"/>
      <c r="L13" s="3"/>
      <c r="M13" s="11"/>
      <c r="N13" s="8"/>
      <c r="O13" s="2"/>
      <c r="P13" s="6"/>
    </row>
    <row r="14" spans="1:16" x14ac:dyDescent="0.25">
      <c r="A14" s="7"/>
      <c r="B14" s="2"/>
      <c r="C14" s="2"/>
      <c r="D14" s="8"/>
      <c r="E14" s="9"/>
      <c r="F14" s="2"/>
      <c r="G14" s="2"/>
      <c r="H14" s="3">
        <f t="shared" si="0"/>
        <v>0</v>
      </c>
      <c r="I14" s="10"/>
      <c r="J14" s="2"/>
      <c r="K14" s="8"/>
      <c r="L14" s="3"/>
      <c r="M14" s="11"/>
      <c r="N14" s="8"/>
      <c r="O14" s="2"/>
      <c r="P14" s="6"/>
    </row>
    <row r="15" spans="1:16" x14ac:dyDescent="0.25">
      <c r="A15" s="7"/>
      <c r="B15" s="2"/>
      <c r="C15" s="2"/>
      <c r="D15" s="8"/>
      <c r="E15" s="9"/>
      <c r="F15" s="2"/>
      <c r="G15" s="2"/>
      <c r="H15" s="3">
        <f t="shared" si="0"/>
        <v>0</v>
      </c>
      <c r="I15" s="10"/>
      <c r="J15" s="2"/>
      <c r="K15" s="8"/>
      <c r="L15" s="3"/>
      <c r="M15" s="11"/>
      <c r="N15" s="8"/>
      <c r="O15" s="2"/>
      <c r="P15" s="6"/>
    </row>
    <row r="16" spans="1:16" x14ac:dyDescent="0.25">
      <c r="A16" s="7"/>
      <c r="B16" s="2"/>
      <c r="C16" s="2"/>
      <c r="D16" s="8"/>
      <c r="E16" s="9"/>
      <c r="F16" s="2"/>
      <c r="G16" s="2"/>
      <c r="H16" s="3">
        <f t="shared" si="0"/>
        <v>0</v>
      </c>
      <c r="I16" s="10"/>
      <c r="J16" s="2"/>
      <c r="K16" s="8"/>
      <c r="L16" s="3"/>
      <c r="M16" s="11"/>
      <c r="N16" s="8"/>
      <c r="O16" s="2"/>
      <c r="P16" s="6"/>
    </row>
    <row r="17" spans="1:16" x14ac:dyDescent="0.25">
      <c r="A17" s="7"/>
      <c r="B17" s="2"/>
      <c r="C17" s="2"/>
      <c r="D17" s="8"/>
      <c r="E17" s="9"/>
      <c r="F17" s="2"/>
      <c r="G17" s="2"/>
      <c r="H17" s="3">
        <f t="shared" si="0"/>
        <v>0</v>
      </c>
      <c r="I17" s="10"/>
      <c r="J17" s="2"/>
      <c r="K17" s="8"/>
      <c r="L17" s="3"/>
      <c r="M17" s="11"/>
      <c r="N17" s="8"/>
      <c r="O17" s="2"/>
      <c r="P17" s="6"/>
    </row>
    <row r="18" spans="1:16" x14ac:dyDescent="0.25">
      <c r="A18" s="7"/>
      <c r="B18" s="2"/>
      <c r="C18" s="2"/>
      <c r="D18" s="8"/>
      <c r="E18" s="9"/>
      <c r="F18" s="2"/>
      <c r="G18" s="2"/>
      <c r="H18" s="3">
        <f t="shared" si="0"/>
        <v>0</v>
      </c>
      <c r="I18" s="10"/>
      <c r="J18" s="2"/>
      <c r="K18" s="8"/>
      <c r="L18" s="3"/>
      <c r="M18" s="11"/>
      <c r="N18" s="8"/>
      <c r="O18" s="2"/>
      <c r="P18" s="6"/>
    </row>
    <row r="19" spans="1:16" x14ac:dyDescent="0.25">
      <c r="A19" s="7"/>
      <c r="B19" s="2"/>
      <c r="C19" s="2"/>
      <c r="D19" s="8"/>
      <c r="E19" s="9"/>
      <c r="F19" s="2"/>
      <c r="G19" s="2"/>
      <c r="H19" s="3">
        <f t="shared" si="0"/>
        <v>0</v>
      </c>
      <c r="I19" s="10"/>
      <c r="J19" s="2"/>
      <c r="K19" s="8"/>
      <c r="L19" s="3"/>
      <c r="M19" s="11"/>
      <c r="N19" s="8"/>
      <c r="O19" s="2"/>
      <c r="P19" s="6"/>
    </row>
    <row r="20" spans="1:16" x14ac:dyDescent="0.25">
      <c r="A20" s="7"/>
      <c r="B20" s="2"/>
      <c r="C20" s="2"/>
      <c r="D20" s="8"/>
      <c r="E20" s="9"/>
      <c r="F20" s="2"/>
      <c r="G20" s="2"/>
      <c r="H20" s="3">
        <f t="shared" si="0"/>
        <v>0</v>
      </c>
      <c r="I20" s="10"/>
      <c r="J20" s="2"/>
      <c r="K20" s="8"/>
      <c r="L20" s="3"/>
      <c r="M20" s="11"/>
      <c r="N20" s="8"/>
      <c r="O20" s="2"/>
      <c r="P20" s="6"/>
    </row>
    <row r="21" spans="1:16" x14ac:dyDescent="0.25">
      <c r="A21" s="7"/>
      <c r="B21" s="2"/>
      <c r="C21" s="2"/>
      <c r="D21" s="8"/>
      <c r="E21" s="9"/>
      <c r="F21" s="2"/>
      <c r="G21" s="2"/>
      <c r="H21" s="3">
        <f t="shared" si="0"/>
        <v>0</v>
      </c>
      <c r="I21" s="10"/>
      <c r="J21" s="2"/>
      <c r="K21" s="8"/>
      <c r="L21" s="3"/>
      <c r="M21" s="11"/>
      <c r="N21" s="8"/>
      <c r="O21" s="2"/>
      <c r="P21" s="6"/>
    </row>
    <row r="22" spans="1:16" x14ac:dyDescent="0.25">
      <c r="A22" s="7"/>
      <c r="B22" s="2"/>
      <c r="C22" s="2"/>
      <c r="D22" s="8"/>
      <c r="E22" s="9"/>
      <c r="F22" s="2"/>
      <c r="G22" s="2"/>
      <c r="H22" s="3">
        <f t="shared" si="0"/>
        <v>0</v>
      </c>
      <c r="I22" s="10"/>
      <c r="J22" s="2"/>
      <c r="K22" s="8"/>
      <c r="L22" s="3"/>
      <c r="M22" s="11"/>
      <c r="N22" s="8"/>
      <c r="O22" s="2"/>
      <c r="P22" s="6"/>
    </row>
    <row r="23" spans="1:16" x14ac:dyDescent="0.25">
      <c r="A23" s="7"/>
      <c r="B23" s="2"/>
      <c r="C23" s="2"/>
      <c r="D23" s="8"/>
      <c r="E23" s="9"/>
      <c r="F23" s="2"/>
      <c r="G23" s="2"/>
      <c r="H23" s="3">
        <f t="shared" si="0"/>
        <v>0</v>
      </c>
      <c r="I23" s="10"/>
      <c r="J23" s="2"/>
      <c r="K23" s="8"/>
      <c r="L23" s="3"/>
      <c r="M23" s="11"/>
      <c r="N23" s="8"/>
      <c r="O23" s="2"/>
      <c r="P23" s="6"/>
    </row>
    <row r="24" spans="1:16" x14ac:dyDescent="0.25">
      <c r="A24" s="7"/>
      <c r="B24" s="2"/>
      <c r="C24" s="2"/>
      <c r="D24" s="8"/>
      <c r="E24" s="9"/>
      <c r="F24" s="2"/>
      <c r="G24" s="2"/>
      <c r="H24" s="3">
        <f t="shared" si="0"/>
        <v>0</v>
      </c>
      <c r="I24" s="10"/>
      <c r="J24" s="2"/>
      <c r="K24" s="8"/>
      <c r="L24" s="3"/>
      <c r="M24" s="11"/>
      <c r="N24" s="8"/>
      <c r="O24" s="2"/>
      <c r="P24" s="6"/>
    </row>
    <row r="25" spans="1:16" x14ac:dyDescent="0.25">
      <c r="A25" s="7"/>
      <c r="B25" s="2"/>
      <c r="C25" s="2"/>
      <c r="D25" s="8"/>
      <c r="E25" s="9"/>
      <c r="F25" s="2"/>
      <c r="G25" s="2"/>
      <c r="H25" s="3">
        <f t="shared" si="0"/>
        <v>0</v>
      </c>
      <c r="I25" s="10"/>
      <c r="J25" s="2"/>
      <c r="K25" s="8"/>
      <c r="L25" s="3"/>
      <c r="M25" s="11"/>
      <c r="N25" s="8"/>
      <c r="O25" s="2"/>
      <c r="P25" s="6"/>
    </row>
    <row r="26" spans="1:16" x14ac:dyDescent="0.25">
      <c r="A26" s="7"/>
      <c r="B26" s="2"/>
      <c r="C26" s="2"/>
      <c r="D26" s="8"/>
      <c r="E26" s="9"/>
      <c r="F26" s="2"/>
      <c r="G26" s="2"/>
      <c r="H26" s="3">
        <f t="shared" si="0"/>
        <v>0</v>
      </c>
      <c r="I26" s="10"/>
      <c r="J26" s="2"/>
      <c r="K26" s="8"/>
      <c r="L26" s="3"/>
      <c r="M26" s="11"/>
      <c r="N26" s="8"/>
      <c r="O26" s="2"/>
      <c r="P26" s="6"/>
    </row>
    <row r="27" spans="1:16" x14ac:dyDescent="0.25">
      <c r="A27" s="7"/>
      <c r="B27" s="2"/>
      <c r="C27" s="2"/>
      <c r="D27" s="8"/>
      <c r="E27" s="9"/>
      <c r="F27" s="2"/>
      <c r="G27" s="2"/>
      <c r="H27" s="3">
        <f t="shared" si="0"/>
        <v>0</v>
      </c>
      <c r="I27" s="10"/>
      <c r="J27" s="2"/>
      <c r="K27" s="8"/>
      <c r="L27" s="3"/>
      <c r="M27" s="11"/>
      <c r="N27" s="8"/>
      <c r="O27" s="2"/>
      <c r="P27" s="6"/>
    </row>
    <row r="28" spans="1:16" x14ac:dyDescent="0.25">
      <c r="A28" s="7"/>
      <c r="B28" s="2"/>
      <c r="C28" s="2"/>
      <c r="D28" s="8"/>
      <c r="E28" s="9"/>
      <c r="F28" s="2"/>
      <c r="G28" s="2"/>
      <c r="H28" s="3">
        <f t="shared" si="0"/>
        <v>0</v>
      </c>
      <c r="I28" s="10"/>
      <c r="J28" s="2"/>
      <c r="K28" s="8"/>
      <c r="L28" s="3"/>
      <c r="M28" s="11"/>
      <c r="N28" s="8"/>
      <c r="O28" s="2"/>
      <c r="P28" s="6"/>
    </row>
    <row r="29" spans="1:16" x14ac:dyDescent="0.25">
      <c r="A29" s="7"/>
      <c r="B29" s="2"/>
      <c r="C29" s="2"/>
      <c r="D29" s="8"/>
      <c r="E29" s="9"/>
      <c r="F29" s="2"/>
      <c r="G29" s="2"/>
      <c r="H29" s="3">
        <f t="shared" si="0"/>
        <v>0</v>
      </c>
      <c r="I29" s="10"/>
      <c r="J29" s="2"/>
      <c r="K29" s="8"/>
      <c r="L29" s="3"/>
      <c r="M29" s="11"/>
      <c r="N29" s="8"/>
      <c r="O29" s="2"/>
      <c r="P29" s="6"/>
    </row>
    <row r="30" spans="1:16" x14ac:dyDescent="0.25">
      <c r="A30" s="12"/>
      <c r="B30" s="2"/>
      <c r="C30" s="2"/>
      <c r="D30" s="8"/>
      <c r="E30" s="9"/>
      <c r="F30" s="2"/>
      <c r="G30" s="2"/>
      <c r="H30" s="3">
        <f t="shared" si="0"/>
        <v>0</v>
      </c>
      <c r="I30" s="10"/>
      <c r="J30" s="2"/>
      <c r="K30" s="8"/>
      <c r="L30" s="3"/>
      <c r="M30" s="11"/>
      <c r="N30" s="8"/>
      <c r="O30" s="2"/>
      <c r="P30" s="6"/>
    </row>
    <row r="31" spans="1:16" x14ac:dyDescent="0.25">
      <c r="A31" s="12"/>
      <c r="B31" s="2"/>
      <c r="C31" s="2"/>
      <c r="D31" s="8"/>
      <c r="E31" s="9"/>
      <c r="F31" s="2"/>
      <c r="G31" s="2"/>
      <c r="H31" s="3">
        <f t="shared" si="0"/>
        <v>0</v>
      </c>
      <c r="I31" s="10"/>
      <c r="J31" s="2"/>
      <c r="K31" s="8"/>
      <c r="L31" s="3"/>
      <c r="M31" s="11"/>
      <c r="N31" s="8"/>
      <c r="O31" s="2"/>
      <c r="P31" s="6"/>
    </row>
    <row r="32" spans="1:16" x14ac:dyDescent="0.25">
      <c r="A32" s="12"/>
      <c r="B32" s="2"/>
      <c r="C32" s="2"/>
      <c r="D32" s="8"/>
      <c r="E32" s="9"/>
      <c r="F32" s="2"/>
      <c r="G32" s="2"/>
      <c r="H32" s="3">
        <f t="shared" si="0"/>
        <v>0</v>
      </c>
      <c r="I32" s="10"/>
      <c r="J32" s="2"/>
      <c r="K32" s="8"/>
      <c r="L32" s="3"/>
      <c r="M32" s="11"/>
      <c r="N32" s="8"/>
      <c r="O32" s="2"/>
      <c r="P32" s="6"/>
    </row>
    <row r="33" spans="1:16" ht="15.75" thickBot="1" x14ac:dyDescent="0.3">
      <c r="A33" s="13"/>
      <c r="B33" s="14"/>
      <c r="C33" s="14"/>
      <c r="D33" s="15"/>
      <c r="E33" s="16"/>
      <c r="F33" s="14"/>
      <c r="G33" s="14"/>
      <c r="H33" s="3">
        <f t="shared" si="0"/>
        <v>0</v>
      </c>
      <c r="I33" s="18"/>
      <c r="J33" s="14"/>
      <c r="K33" s="15"/>
      <c r="L33" s="17"/>
      <c r="M33" s="19"/>
      <c r="N33" s="15"/>
      <c r="O33" s="14"/>
      <c r="P33" s="20"/>
    </row>
    <row r="34" spans="1:16" ht="15.75" thickTop="1" x14ac:dyDescent="0.25"/>
  </sheetData>
  <mergeCells count="4">
    <mergeCell ref="A1:P1"/>
    <mergeCell ref="A2:H2"/>
    <mergeCell ref="I2:L2"/>
    <mergeCell ref="M2:P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F6E3-1C25-4E9D-A581-7A0BB767E501}">
  <dimension ref="A1:E17"/>
  <sheetViews>
    <sheetView workbookViewId="0">
      <selection activeCell="H6" sqref="H6"/>
    </sheetView>
  </sheetViews>
  <sheetFormatPr defaultRowHeight="15" x14ac:dyDescent="0.25"/>
  <sheetData>
    <row r="1" spans="1:5" x14ac:dyDescent="0.25">
      <c r="A1" s="39"/>
      <c r="B1" s="40"/>
      <c r="C1" s="40"/>
      <c r="D1" s="40"/>
      <c r="E1" s="41"/>
    </row>
    <row r="2" spans="1:5" x14ac:dyDescent="0.25">
      <c r="A2" s="42" t="s">
        <v>28</v>
      </c>
      <c r="B2" s="43"/>
      <c r="C2" s="43" t="s">
        <v>1</v>
      </c>
      <c r="D2" s="43"/>
      <c r="E2" s="21" t="s">
        <v>29</v>
      </c>
    </row>
    <row r="3" spans="1:5" x14ac:dyDescent="0.25">
      <c r="A3" s="44">
        <f>SUM(Jun!H4:H33)</f>
        <v>0</v>
      </c>
      <c r="B3" s="45"/>
      <c r="C3" s="46">
        <f>SUM(Jun!J4:J33)</f>
        <v>0</v>
      </c>
      <c r="D3" s="46"/>
      <c r="E3" s="22" t="e">
        <f>A3/C3</f>
        <v>#DIV/0!</v>
      </c>
    </row>
    <row r="4" spans="1:5" x14ac:dyDescent="0.25">
      <c r="A4" s="36" t="s">
        <v>0</v>
      </c>
      <c r="B4" s="37"/>
      <c r="C4" s="37"/>
      <c r="D4" s="37"/>
      <c r="E4" s="38"/>
    </row>
    <row r="5" spans="1:5" x14ac:dyDescent="0.25">
      <c r="A5" s="23" t="s">
        <v>5</v>
      </c>
      <c r="B5" s="24" t="s">
        <v>30</v>
      </c>
      <c r="C5" s="24" t="s">
        <v>31</v>
      </c>
      <c r="D5" s="24" t="s">
        <v>7</v>
      </c>
      <c r="E5" s="21" t="s">
        <v>32</v>
      </c>
    </row>
    <row r="6" spans="1:5" x14ac:dyDescent="0.25">
      <c r="A6" s="25"/>
      <c r="B6" s="26"/>
      <c r="C6" s="9"/>
      <c r="D6" s="27"/>
      <c r="E6" s="28"/>
    </row>
    <row r="7" spans="1:5" x14ac:dyDescent="0.25">
      <c r="A7" s="25"/>
      <c r="B7" s="26"/>
      <c r="C7" s="9"/>
      <c r="D7" s="27"/>
      <c r="E7" s="28"/>
    </row>
    <row r="8" spans="1:5" x14ac:dyDescent="0.25">
      <c r="A8" s="25"/>
      <c r="B8" s="26"/>
      <c r="C8" s="9"/>
      <c r="D8" s="27"/>
      <c r="E8" s="28"/>
    </row>
    <row r="9" spans="1:5" x14ac:dyDescent="0.25">
      <c r="A9" s="29" t="s">
        <v>33</v>
      </c>
      <c r="B9" s="30">
        <f>SUM(B6:B8)</f>
        <v>0</v>
      </c>
      <c r="C9" s="31">
        <f t="shared" ref="C9:D9" si="0">SUM(C6:C8)</f>
        <v>0</v>
      </c>
      <c r="D9" s="31">
        <f t="shared" si="0"/>
        <v>0</v>
      </c>
      <c r="E9" s="32">
        <f>SUM(E6:E8)</f>
        <v>0</v>
      </c>
    </row>
    <row r="10" spans="1:5" x14ac:dyDescent="0.25">
      <c r="A10" s="36" t="s">
        <v>34</v>
      </c>
      <c r="B10" s="37"/>
      <c r="C10" s="37"/>
      <c r="D10" s="37"/>
      <c r="E10" s="38"/>
    </row>
    <row r="11" spans="1:5" x14ac:dyDescent="0.25">
      <c r="A11" s="50" t="s">
        <v>35</v>
      </c>
      <c r="B11" s="51"/>
      <c r="C11" s="26" t="s">
        <v>12</v>
      </c>
      <c r="D11" s="51" t="s">
        <v>36</v>
      </c>
      <c r="E11" s="52"/>
    </row>
    <row r="12" spans="1:5" x14ac:dyDescent="0.25">
      <c r="A12" s="53">
        <f>C3</f>
        <v>0</v>
      </c>
      <c r="B12" s="54"/>
      <c r="C12" s="27">
        <f>SUM(Jun!K4:K33)</f>
        <v>0</v>
      </c>
      <c r="D12" s="83" t="e">
        <f>C12/A12</f>
        <v>#DIV/0!</v>
      </c>
      <c r="E12" s="56"/>
    </row>
    <row r="13" spans="1:5" x14ac:dyDescent="0.25">
      <c r="A13" s="36" t="s">
        <v>2</v>
      </c>
      <c r="B13" s="37"/>
      <c r="C13" s="37"/>
      <c r="D13" s="37"/>
      <c r="E13" s="38"/>
    </row>
    <row r="14" spans="1:5" x14ac:dyDescent="0.25">
      <c r="A14" s="50" t="s">
        <v>37</v>
      </c>
      <c r="B14" s="51"/>
      <c r="C14" s="51"/>
      <c r="D14" s="57">
        <f>SUM(Jun!N4:N33)</f>
        <v>0</v>
      </c>
      <c r="E14" s="58"/>
    </row>
    <row r="15" spans="1:5" x14ac:dyDescent="0.25">
      <c r="A15" s="36" t="s">
        <v>38</v>
      </c>
      <c r="B15" s="37"/>
      <c r="C15" s="37"/>
      <c r="D15" s="37"/>
      <c r="E15" s="38"/>
    </row>
    <row r="16" spans="1:5" x14ac:dyDescent="0.25">
      <c r="A16" s="23" t="s">
        <v>32</v>
      </c>
      <c r="B16" s="43" t="s">
        <v>39</v>
      </c>
      <c r="C16" s="43"/>
      <c r="D16" s="43" t="s">
        <v>40</v>
      </c>
      <c r="E16" s="59"/>
    </row>
    <row r="17" spans="1:5" ht="15.75" thickBot="1" x14ac:dyDescent="0.3">
      <c r="A17" s="33">
        <f>E9</f>
        <v>0</v>
      </c>
      <c r="B17" s="47">
        <f>C12+C9+D9+D14</f>
        <v>0</v>
      </c>
      <c r="C17" s="47"/>
      <c r="D17" s="48">
        <f>A17-B17</f>
        <v>0</v>
      </c>
      <c r="E17" s="49"/>
    </row>
  </sheetData>
  <mergeCells count="19">
    <mergeCell ref="B17:C17"/>
    <mergeCell ref="D17:E17"/>
    <mergeCell ref="A10:E10"/>
    <mergeCell ref="A11:B11"/>
    <mergeCell ref="D11:E11"/>
    <mergeCell ref="A12:B12"/>
    <mergeCell ref="D12:E12"/>
    <mergeCell ref="A13:E13"/>
    <mergeCell ref="A14:C14"/>
    <mergeCell ref="D14:E14"/>
    <mergeCell ref="A15:E15"/>
    <mergeCell ref="B16:C16"/>
    <mergeCell ref="D16:E16"/>
    <mergeCell ref="A4:E4"/>
    <mergeCell ref="A1:E1"/>
    <mergeCell ref="A2:B2"/>
    <mergeCell ref="C2:D2"/>
    <mergeCell ref="A3:B3"/>
    <mergeCell ref="C3:D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5A34-B12C-4C01-B1E7-69787DA3459C}">
  <dimension ref="A1:P34"/>
  <sheetViews>
    <sheetView workbookViewId="0">
      <selection activeCell="P3" sqref="A1:P1048576"/>
    </sheetView>
  </sheetViews>
  <sheetFormatPr defaultRowHeight="15" x14ac:dyDescent="0.25"/>
  <cols>
    <col min="1" max="1" width="5" bestFit="1" customWidth="1"/>
    <col min="2" max="2" width="7.85546875" bestFit="1" customWidth="1"/>
    <col min="3" max="3" width="9.5703125" bestFit="1" customWidth="1"/>
    <col min="4" max="4" width="5.7109375" bestFit="1" customWidth="1"/>
    <col min="5" max="5" width="9.28515625" bestFit="1" customWidth="1"/>
    <col min="6" max="6" width="9.5703125" bestFit="1" customWidth="1"/>
    <col min="7" max="7" width="8.28515625" bestFit="1" customWidth="1"/>
    <col min="8" max="8" width="9" bestFit="1" customWidth="1"/>
    <col min="9" max="9" width="5" bestFit="1" customWidth="1"/>
    <col min="10" max="10" width="9.7109375" bestFit="1" customWidth="1"/>
    <col min="11" max="11" width="5.7109375" bestFit="1" customWidth="1"/>
    <col min="12" max="12" width="3.85546875" bestFit="1" customWidth="1"/>
    <col min="13" max="13" width="5" bestFit="1" customWidth="1"/>
    <col min="14" max="14" width="5.7109375" bestFit="1" customWidth="1"/>
    <col min="15" max="15" width="12.140625" bestFit="1" customWidth="1"/>
    <col min="16" max="16" width="8.85546875" bestFit="1" customWidth="1"/>
  </cols>
  <sheetData>
    <row r="1" spans="1:16" ht="16.5" thickTop="1" thickBot="1" x14ac:dyDescent="0.3">
      <c r="A1" s="60" t="s">
        <v>21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</row>
    <row r="2" spans="1:16" x14ac:dyDescent="0.25">
      <c r="A2" s="63" t="s">
        <v>0</v>
      </c>
      <c r="B2" s="64"/>
      <c r="C2" s="64"/>
      <c r="D2" s="64"/>
      <c r="E2" s="64"/>
      <c r="F2" s="64"/>
      <c r="G2" s="64"/>
      <c r="H2" s="65"/>
      <c r="I2" s="66" t="s">
        <v>1</v>
      </c>
      <c r="J2" s="64"/>
      <c r="K2" s="64"/>
      <c r="L2" s="65"/>
      <c r="M2" s="66" t="s">
        <v>2</v>
      </c>
      <c r="N2" s="64"/>
      <c r="O2" s="64"/>
      <c r="P2" s="67"/>
    </row>
    <row r="3" spans="1:16" x14ac:dyDescent="0.25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3" t="s">
        <v>10</v>
      </c>
      <c r="I3" s="4" t="s">
        <v>3</v>
      </c>
      <c r="J3" s="2" t="s">
        <v>11</v>
      </c>
      <c r="K3" s="2" t="s">
        <v>12</v>
      </c>
      <c r="L3" s="3" t="s">
        <v>13</v>
      </c>
      <c r="M3" s="5" t="s">
        <v>3</v>
      </c>
      <c r="N3" s="2" t="s">
        <v>12</v>
      </c>
      <c r="O3" s="2" t="s">
        <v>14</v>
      </c>
      <c r="P3" s="6" t="s">
        <v>15</v>
      </c>
    </row>
    <row r="4" spans="1:16" x14ac:dyDescent="0.25">
      <c r="A4" s="7"/>
      <c r="B4" s="2"/>
      <c r="C4" s="2"/>
      <c r="D4" s="8"/>
      <c r="E4" s="9"/>
      <c r="F4" s="2"/>
      <c r="G4" s="2"/>
      <c r="H4" s="3"/>
      <c r="I4" s="10"/>
      <c r="J4" s="2"/>
      <c r="K4" s="8"/>
      <c r="L4" s="3"/>
      <c r="M4" s="11"/>
      <c r="N4" s="8"/>
      <c r="O4" s="2"/>
      <c r="P4" s="6"/>
    </row>
    <row r="5" spans="1:16" x14ac:dyDescent="0.25">
      <c r="A5" s="7"/>
      <c r="B5" s="2"/>
      <c r="C5" s="2"/>
      <c r="D5" s="8"/>
      <c r="E5" s="9"/>
      <c r="F5" s="2"/>
      <c r="G5" s="2"/>
      <c r="H5" s="3"/>
      <c r="I5" s="10"/>
      <c r="J5" s="2"/>
      <c r="K5" s="8"/>
      <c r="L5" s="3"/>
      <c r="M5" s="11"/>
      <c r="N5" s="8"/>
      <c r="O5" s="2"/>
      <c r="P5" s="6"/>
    </row>
    <row r="6" spans="1:16" x14ac:dyDescent="0.25">
      <c r="A6" s="7"/>
      <c r="B6" s="2"/>
      <c r="C6" s="2"/>
      <c r="D6" s="8"/>
      <c r="E6" s="9"/>
      <c r="F6" s="2"/>
      <c r="G6" s="2"/>
      <c r="H6" s="3"/>
      <c r="I6" s="10"/>
      <c r="J6" s="2"/>
      <c r="K6" s="8"/>
      <c r="L6" s="3"/>
      <c r="M6" s="11"/>
      <c r="N6" s="8"/>
      <c r="O6" s="2"/>
      <c r="P6" s="6"/>
    </row>
    <row r="7" spans="1:16" x14ac:dyDescent="0.25">
      <c r="A7" s="7"/>
      <c r="B7" s="2"/>
      <c r="C7" s="2"/>
      <c r="D7" s="8"/>
      <c r="E7" s="9"/>
      <c r="F7" s="2"/>
      <c r="G7" s="2"/>
      <c r="H7" s="3"/>
      <c r="I7" s="10"/>
      <c r="J7" s="2"/>
      <c r="K7" s="8"/>
      <c r="L7" s="3"/>
      <c r="M7" s="11"/>
      <c r="N7" s="8"/>
      <c r="O7" s="2"/>
      <c r="P7" s="6"/>
    </row>
    <row r="8" spans="1:16" x14ac:dyDescent="0.25">
      <c r="A8" s="7"/>
      <c r="B8" s="2"/>
      <c r="C8" s="2"/>
      <c r="D8" s="8"/>
      <c r="E8" s="9"/>
      <c r="F8" s="2"/>
      <c r="G8" s="2"/>
      <c r="H8" s="3"/>
      <c r="I8" s="10"/>
      <c r="J8" s="2"/>
      <c r="K8" s="8"/>
      <c r="L8" s="3"/>
      <c r="M8" s="11"/>
      <c r="N8" s="8"/>
      <c r="O8" s="2"/>
      <c r="P8" s="6"/>
    </row>
    <row r="9" spans="1:16" x14ac:dyDescent="0.25">
      <c r="A9" s="7"/>
      <c r="B9" s="2"/>
      <c r="C9" s="2"/>
      <c r="D9" s="8"/>
      <c r="E9" s="9"/>
      <c r="F9" s="2"/>
      <c r="G9" s="2"/>
      <c r="H9" s="3"/>
      <c r="I9" s="10"/>
      <c r="J9" s="2"/>
      <c r="K9" s="8"/>
      <c r="L9" s="3"/>
      <c r="M9" s="11"/>
      <c r="N9" s="8"/>
      <c r="O9" s="2"/>
      <c r="P9" s="6"/>
    </row>
    <row r="10" spans="1:16" x14ac:dyDescent="0.25">
      <c r="A10" s="7"/>
      <c r="B10" s="2"/>
      <c r="C10" s="2"/>
      <c r="D10" s="8"/>
      <c r="E10" s="9"/>
      <c r="F10" s="2"/>
      <c r="G10" s="2"/>
      <c r="H10" s="3"/>
      <c r="I10" s="10"/>
      <c r="J10" s="2"/>
      <c r="K10" s="8"/>
      <c r="L10" s="3"/>
      <c r="M10" s="11"/>
      <c r="N10" s="8"/>
      <c r="O10" s="2"/>
      <c r="P10" s="6"/>
    </row>
    <row r="11" spans="1:16" x14ac:dyDescent="0.25">
      <c r="A11" s="7"/>
      <c r="B11" s="2"/>
      <c r="C11" s="2"/>
      <c r="D11" s="8"/>
      <c r="E11" s="9"/>
      <c r="F11" s="2"/>
      <c r="G11" s="2"/>
      <c r="H11" s="3"/>
      <c r="I11" s="10"/>
      <c r="J11" s="2"/>
      <c r="K11" s="8"/>
      <c r="L11" s="3"/>
      <c r="M11" s="11"/>
      <c r="N11" s="8"/>
      <c r="O11" s="2"/>
      <c r="P11" s="6"/>
    </row>
    <row r="12" spans="1:16" x14ac:dyDescent="0.25">
      <c r="A12" s="7"/>
      <c r="B12" s="2"/>
      <c r="C12" s="2"/>
      <c r="D12" s="8"/>
      <c r="E12" s="9"/>
      <c r="F12" s="2"/>
      <c r="G12" s="2"/>
      <c r="H12" s="3"/>
      <c r="I12" s="10"/>
      <c r="J12" s="2"/>
      <c r="K12" s="8"/>
      <c r="L12" s="3"/>
      <c r="M12" s="11"/>
      <c r="N12" s="8"/>
      <c r="O12" s="2"/>
      <c r="P12" s="6"/>
    </row>
    <row r="13" spans="1:16" x14ac:dyDescent="0.25">
      <c r="A13" s="7"/>
      <c r="B13" s="2"/>
      <c r="C13" s="2"/>
      <c r="D13" s="8"/>
      <c r="E13" s="9"/>
      <c r="F13" s="2"/>
      <c r="G13" s="2"/>
      <c r="H13" s="3"/>
      <c r="I13" s="10"/>
      <c r="J13" s="2"/>
      <c r="K13" s="8"/>
      <c r="L13" s="3"/>
      <c r="M13" s="11"/>
      <c r="N13" s="8"/>
      <c r="O13" s="2"/>
      <c r="P13" s="6"/>
    </row>
    <row r="14" spans="1:16" x14ac:dyDescent="0.25">
      <c r="A14" s="7"/>
      <c r="B14" s="2"/>
      <c r="C14" s="2"/>
      <c r="D14" s="8"/>
      <c r="E14" s="9"/>
      <c r="F14" s="2"/>
      <c r="G14" s="2"/>
      <c r="H14" s="3"/>
      <c r="I14" s="10"/>
      <c r="J14" s="2"/>
      <c r="K14" s="8"/>
      <c r="L14" s="3"/>
      <c r="M14" s="11"/>
      <c r="N14" s="8"/>
      <c r="O14" s="2"/>
      <c r="P14" s="6"/>
    </row>
    <row r="15" spans="1:16" x14ac:dyDescent="0.25">
      <c r="A15" s="7"/>
      <c r="B15" s="2"/>
      <c r="C15" s="2"/>
      <c r="D15" s="8"/>
      <c r="E15" s="9"/>
      <c r="F15" s="2"/>
      <c r="G15" s="2"/>
      <c r="H15" s="3"/>
      <c r="I15" s="10"/>
      <c r="J15" s="2"/>
      <c r="K15" s="8"/>
      <c r="L15" s="3"/>
      <c r="M15" s="11"/>
      <c r="N15" s="8"/>
      <c r="O15" s="2"/>
      <c r="P15" s="6"/>
    </row>
    <row r="16" spans="1:16" x14ac:dyDescent="0.25">
      <c r="A16" s="7"/>
      <c r="B16" s="2"/>
      <c r="C16" s="2"/>
      <c r="D16" s="8"/>
      <c r="E16" s="9"/>
      <c r="F16" s="2"/>
      <c r="G16" s="2"/>
      <c r="H16" s="3"/>
      <c r="I16" s="10"/>
      <c r="J16" s="2"/>
      <c r="K16" s="8"/>
      <c r="L16" s="3"/>
      <c r="M16" s="11"/>
      <c r="N16" s="8"/>
      <c r="O16" s="2"/>
      <c r="P16" s="6"/>
    </row>
    <row r="17" spans="1:16" x14ac:dyDescent="0.25">
      <c r="A17" s="7"/>
      <c r="B17" s="2"/>
      <c r="C17" s="2"/>
      <c r="D17" s="8"/>
      <c r="E17" s="9"/>
      <c r="F17" s="2"/>
      <c r="G17" s="2"/>
      <c r="H17" s="3"/>
      <c r="I17" s="10"/>
      <c r="J17" s="2"/>
      <c r="K17" s="8"/>
      <c r="L17" s="3"/>
      <c r="M17" s="11"/>
      <c r="N17" s="8"/>
      <c r="O17" s="2"/>
      <c r="P17" s="6"/>
    </row>
    <row r="18" spans="1:16" x14ac:dyDescent="0.25">
      <c r="A18" s="7"/>
      <c r="B18" s="2"/>
      <c r="C18" s="2"/>
      <c r="D18" s="8"/>
      <c r="E18" s="9"/>
      <c r="F18" s="2"/>
      <c r="G18" s="2"/>
      <c r="H18" s="3"/>
      <c r="I18" s="10"/>
      <c r="J18" s="2"/>
      <c r="K18" s="8"/>
      <c r="L18" s="3"/>
      <c r="M18" s="11"/>
      <c r="N18" s="8"/>
      <c r="O18" s="2"/>
      <c r="P18" s="6"/>
    </row>
    <row r="19" spans="1:16" x14ac:dyDescent="0.25">
      <c r="A19" s="7"/>
      <c r="B19" s="2"/>
      <c r="C19" s="2"/>
      <c r="D19" s="8"/>
      <c r="E19" s="9"/>
      <c r="F19" s="2"/>
      <c r="G19" s="2"/>
      <c r="H19" s="3"/>
      <c r="I19" s="10"/>
      <c r="J19" s="2"/>
      <c r="K19" s="8"/>
      <c r="L19" s="3"/>
      <c r="M19" s="11"/>
      <c r="N19" s="8"/>
      <c r="O19" s="2"/>
      <c r="P19" s="6"/>
    </row>
    <row r="20" spans="1:16" x14ac:dyDescent="0.25">
      <c r="A20" s="7"/>
      <c r="B20" s="2"/>
      <c r="C20" s="2"/>
      <c r="D20" s="8"/>
      <c r="E20" s="9"/>
      <c r="F20" s="2"/>
      <c r="G20" s="2"/>
      <c r="H20" s="3"/>
      <c r="I20" s="10"/>
      <c r="J20" s="2"/>
      <c r="K20" s="8"/>
      <c r="L20" s="3"/>
      <c r="M20" s="11"/>
      <c r="N20" s="8"/>
      <c r="O20" s="2"/>
      <c r="P20" s="6"/>
    </row>
    <row r="21" spans="1:16" x14ac:dyDescent="0.25">
      <c r="A21" s="7"/>
      <c r="B21" s="2"/>
      <c r="C21" s="2"/>
      <c r="D21" s="8"/>
      <c r="E21" s="9"/>
      <c r="F21" s="2"/>
      <c r="G21" s="2"/>
      <c r="H21" s="3"/>
      <c r="I21" s="10"/>
      <c r="J21" s="2"/>
      <c r="K21" s="8"/>
      <c r="L21" s="3"/>
      <c r="M21" s="11"/>
      <c r="N21" s="8"/>
      <c r="O21" s="2"/>
      <c r="P21" s="6"/>
    </row>
    <row r="22" spans="1:16" x14ac:dyDescent="0.25">
      <c r="A22" s="7"/>
      <c r="B22" s="2"/>
      <c r="C22" s="2"/>
      <c r="D22" s="8"/>
      <c r="E22" s="9"/>
      <c r="F22" s="2"/>
      <c r="G22" s="2"/>
      <c r="H22" s="3"/>
      <c r="I22" s="10"/>
      <c r="J22" s="2"/>
      <c r="K22" s="8"/>
      <c r="L22" s="3"/>
      <c r="M22" s="11"/>
      <c r="N22" s="8"/>
      <c r="O22" s="2"/>
      <c r="P22" s="6"/>
    </row>
    <row r="23" spans="1:16" x14ac:dyDescent="0.25">
      <c r="A23" s="7"/>
      <c r="B23" s="2"/>
      <c r="C23" s="2"/>
      <c r="D23" s="8"/>
      <c r="E23" s="9"/>
      <c r="F23" s="2"/>
      <c r="G23" s="2"/>
      <c r="H23" s="3"/>
      <c r="I23" s="10"/>
      <c r="J23" s="2"/>
      <c r="K23" s="8"/>
      <c r="L23" s="3"/>
      <c r="M23" s="11"/>
      <c r="N23" s="8"/>
      <c r="O23" s="2"/>
      <c r="P23" s="6"/>
    </row>
    <row r="24" spans="1:16" x14ac:dyDescent="0.25">
      <c r="A24" s="7"/>
      <c r="B24" s="2"/>
      <c r="C24" s="2"/>
      <c r="D24" s="8"/>
      <c r="E24" s="9"/>
      <c r="F24" s="2"/>
      <c r="G24" s="2"/>
      <c r="H24" s="3"/>
      <c r="I24" s="10"/>
      <c r="J24" s="2"/>
      <c r="K24" s="8"/>
      <c r="L24" s="3"/>
      <c r="M24" s="11"/>
      <c r="N24" s="8"/>
      <c r="O24" s="2"/>
      <c r="P24" s="6"/>
    </row>
    <row r="25" spans="1:16" x14ac:dyDescent="0.25">
      <c r="A25" s="7"/>
      <c r="B25" s="2"/>
      <c r="C25" s="2"/>
      <c r="D25" s="8"/>
      <c r="E25" s="9"/>
      <c r="F25" s="2"/>
      <c r="G25" s="2"/>
      <c r="H25" s="3"/>
      <c r="I25" s="10"/>
      <c r="J25" s="2"/>
      <c r="K25" s="8"/>
      <c r="L25" s="3"/>
      <c r="M25" s="11"/>
      <c r="N25" s="8"/>
      <c r="O25" s="2"/>
      <c r="P25" s="6"/>
    </row>
    <row r="26" spans="1:16" x14ac:dyDescent="0.25">
      <c r="A26" s="7"/>
      <c r="B26" s="2"/>
      <c r="C26" s="2"/>
      <c r="D26" s="8"/>
      <c r="E26" s="9"/>
      <c r="F26" s="2"/>
      <c r="G26" s="2"/>
      <c r="H26" s="3"/>
      <c r="I26" s="10"/>
      <c r="J26" s="2"/>
      <c r="K26" s="8"/>
      <c r="L26" s="3"/>
      <c r="M26" s="11"/>
      <c r="N26" s="8"/>
      <c r="O26" s="2"/>
      <c r="P26" s="6"/>
    </row>
    <row r="27" spans="1:16" x14ac:dyDescent="0.25">
      <c r="A27" s="7"/>
      <c r="B27" s="2"/>
      <c r="C27" s="2"/>
      <c r="D27" s="8"/>
      <c r="E27" s="9"/>
      <c r="F27" s="2"/>
      <c r="G27" s="2"/>
      <c r="H27" s="3"/>
      <c r="I27" s="10"/>
      <c r="J27" s="2"/>
      <c r="K27" s="8"/>
      <c r="L27" s="3"/>
      <c r="M27" s="11"/>
      <c r="N27" s="8"/>
      <c r="O27" s="2"/>
      <c r="P27" s="6"/>
    </row>
    <row r="28" spans="1:16" x14ac:dyDescent="0.25">
      <c r="A28" s="7"/>
      <c r="B28" s="2"/>
      <c r="C28" s="2"/>
      <c r="D28" s="8"/>
      <c r="E28" s="9"/>
      <c r="F28" s="2"/>
      <c r="G28" s="2"/>
      <c r="H28" s="3"/>
      <c r="I28" s="10"/>
      <c r="J28" s="2"/>
      <c r="K28" s="8"/>
      <c r="L28" s="3"/>
      <c r="M28" s="11"/>
      <c r="N28" s="8"/>
      <c r="O28" s="2"/>
      <c r="P28" s="6"/>
    </row>
    <row r="29" spans="1:16" x14ac:dyDescent="0.25">
      <c r="A29" s="7"/>
      <c r="B29" s="2"/>
      <c r="C29" s="2"/>
      <c r="D29" s="8"/>
      <c r="E29" s="9"/>
      <c r="F29" s="2"/>
      <c r="G29" s="2"/>
      <c r="H29" s="3"/>
      <c r="I29" s="10"/>
      <c r="J29" s="2"/>
      <c r="K29" s="8"/>
      <c r="L29" s="3"/>
      <c r="M29" s="11"/>
      <c r="N29" s="8"/>
      <c r="O29" s="2"/>
      <c r="P29" s="6"/>
    </row>
    <row r="30" spans="1:16" x14ac:dyDescent="0.25">
      <c r="A30" s="12"/>
      <c r="B30" s="2"/>
      <c r="C30" s="2"/>
      <c r="D30" s="8"/>
      <c r="E30" s="9"/>
      <c r="F30" s="2"/>
      <c r="G30" s="2"/>
      <c r="H30" s="3"/>
      <c r="I30" s="10"/>
      <c r="J30" s="2"/>
      <c r="K30" s="8"/>
      <c r="L30" s="3"/>
      <c r="M30" s="11"/>
      <c r="N30" s="8"/>
      <c r="O30" s="2"/>
      <c r="P30" s="6"/>
    </row>
    <row r="31" spans="1:16" x14ac:dyDescent="0.25">
      <c r="A31" s="12"/>
      <c r="B31" s="2"/>
      <c r="C31" s="2"/>
      <c r="D31" s="8"/>
      <c r="E31" s="9"/>
      <c r="F31" s="2"/>
      <c r="G31" s="2"/>
      <c r="H31" s="3"/>
      <c r="I31" s="10"/>
      <c r="J31" s="2"/>
      <c r="K31" s="8"/>
      <c r="L31" s="3"/>
      <c r="M31" s="11"/>
      <c r="N31" s="8"/>
      <c r="O31" s="2"/>
      <c r="P31" s="6"/>
    </row>
    <row r="32" spans="1:16" x14ac:dyDescent="0.25">
      <c r="A32" s="12"/>
      <c r="B32" s="2"/>
      <c r="C32" s="2"/>
      <c r="D32" s="8"/>
      <c r="E32" s="9"/>
      <c r="F32" s="2"/>
      <c r="G32" s="2"/>
      <c r="H32" s="3"/>
      <c r="I32" s="10"/>
      <c r="J32" s="2"/>
      <c r="K32" s="8"/>
      <c r="L32" s="3"/>
      <c r="M32" s="11"/>
      <c r="N32" s="8"/>
      <c r="O32" s="2"/>
      <c r="P32" s="6"/>
    </row>
    <row r="33" spans="1:16" ht="15.75" thickBot="1" x14ac:dyDescent="0.3">
      <c r="A33" s="13"/>
      <c r="B33" s="14"/>
      <c r="C33" s="14"/>
      <c r="D33" s="15"/>
      <c r="E33" s="16"/>
      <c r="F33" s="14"/>
      <c r="G33" s="14"/>
      <c r="H33" s="17"/>
      <c r="I33" s="18"/>
      <c r="J33" s="14"/>
      <c r="K33" s="15"/>
      <c r="L33" s="17"/>
      <c r="M33" s="19"/>
      <c r="N33" s="15"/>
      <c r="O33" s="14"/>
      <c r="P33" s="20"/>
    </row>
    <row r="34" spans="1:16" ht="15.75" thickTop="1" x14ac:dyDescent="0.25"/>
  </sheetData>
  <mergeCells count="4">
    <mergeCell ref="A1:P1"/>
    <mergeCell ref="A2:H2"/>
    <mergeCell ref="I2:L2"/>
    <mergeCell ref="M2:P2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AB05-8EB3-4E87-BD30-5C7E66A37307}">
  <dimension ref="A1:E17"/>
  <sheetViews>
    <sheetView workbookViewId="0">
      <selection sqref="A1:E17"/>
    </sheetView>
  </sheetViews>
  <sheetFormatPr defaultRowHeight="15" x14ac:dyDescent="0.25"/>
  <sheetData>
    <row r="1" spans="1:5" x14ac:dyDescent="0.25">
      <c r="A1" s="39"/>
      <c r="B1" s="40"/>
      <c r="C1" s="40"/>
      <c r="D1" s="40"/>
      <c r="E1" s="41"/>
    </row>
    <row r="2" spans="1:5" x14ac:dyDescent="0.25">
      <c r="A2" s="42" t="s">
        <v>28</v>
      </c>
      <c r="B2" s="43"/>
      <c r="C2" s="43" t="s">
        <v>1</v>
      </c>
      <c r="D2" s="43"/>
      <c r="E2" s="21" t="s">
        <v>29</v>
      </c>
    </row>
    <row r="3" spans="1:5" x14ac:dyDescent="0.25">
      <c r="A3" s="44">
        <f>SUM(Jan!H4:H33)</f>
        <v>4729</v>
      </c>
      <c r="B3" s="45"/>
      <c r="C3" s="46">
        <f>SUM(Jan!J4:J33)</f>
        <v>711.476</v>
      </c>
      <c r="D3" s="46"/>
      <c r="E3" s="22">
        <f>A3/C3</f>
        <v>6.6467456386441706</v>
      </c>
    </row>
    <row r="4" spans="1:5" x14ac:dyDescent="0.25">
      <c r="A4" s="36" t="s">
        <v>0</v>
      </c>
      <c r="B4" s="37"/>
      <c r="C4" s="37"/>
      <c r="D4" s="37"/>
      <c r="E4" s="38"/>
    </row>
    <row r="5" spans="1:5" x14ac:dyDescent="0.25">
      <c r="A5" s="23" t="s">
        <v>5</v>
      </c>
      <c r="B5" s="24" t="s">
        <v>30</v>
      </c>
      <c r="C5" s="24" t="s">
        <v>31</v>
      </c>
      <c r="D5" s="24" t="s">
        <v>7</v>
      </c>
      <c r="E5" s="21" t="s">
        <v>32</v>
      </c>
    </row>
    <row r="6" spans="1:5" x14ac:dyDescent="0.25">
      <c r="A6" s="25"/>
      <c r="B6" s="26"/>
      <c r="C6" s="9"/>
      <c r="D6" s="27"/>
      <c r="E6" s="28"/>
    </row>
    <row r="7" spans="1:5" x14ac:dyDescent="0.25">
      <c r="A7" s="25"/>
      <c r="B7" s="26"/>
      <c r="C7" s="9"/>
      <c r="D7" s="27"/>
      <c r="E7" s="28"/>
    </row>
    <row r="8" spans="1:5" x14ac:dyDescent="0.25">
      <c r="A8" s="25"/>
      <c r="B8" s="26"/>
      <c r="C8" s="9"/>
      <c r="D8" s="27"/>
      <c r="E8" s="28"/>
    </row>
    <row r="9" spans="1:5" x14ac:dyDescent="0.25">
      <c r="A9" s="29" t="s">
        <v>33</v>
      </c>
      <c r="B9" s="30">
        <f>SUM(B6:B8)</f>
        <v>0</v>
      </c>
      <c r="C9" s="31">
        <f t="shared" ref="C9:D9" si="0">SUM(C6:C8)</f>
        <v>0</v>
      </c>
      <c r="D9" s="31">
        <f t="shared" si="0"/>
        <v>0</v>
      </c>
      <c r="E9" s="32">
        <f>SUM(E6:E8)</f>
        <v>0</v>
      </c>
    </row>
    <row r="10" spans="1:5" x14ac:dyDescent="0.25">
      <c r="A10" s="36" t="s">
        <v>34</v>
      </c>
      <c r="B10" s="37"/>
      <c r="C10" s="37"/>
      <c r="D10" s="37"/>
      <c r="E10" s="38"/>
    </row>
    <row r="11" spans="1:5" x14ac:dyDescent="0.25">
      <c r="A11" s="50" t="s">
        <v>35</v>
      </c>
      <c r="B11" s="51"/>
      <c r="C11" s="26" t="s">
        <v>12</v>
      </c>
      <c r="D11" s="51" t="s">
        <v>36</v>
      </c>
      <c r="E11" s="52"/>
    </row>
    <row r="12" spans="1:5" x14ac:dyDescent="0.25">
      <c r="A12" s="53">
        <f>C3</f>
        <v>711.476</v>
      </c>
      <c r="B12" s="54"/>
      <c r="C12" s="27">
        <f>SUM(Jan!K4:K33)</f>
        <v>2531.4299999999998</v>
      </c>
      <c r="D12" s="83">
        <f>C12/A12</f>
        <v>3.5579977399097085</v>
      </c>
      <c r="E12" s="56"/>
    </row>
    <row r="13" spans="1:5" x14ac:dyDescent="0.25">
      <c r="A13" s="36" t="s">
        <v>2</v>
      </c>
      <c r="B13" s="37"/>
      <c r="C13" s="37"/>
      <c r="D13" s="37"/>
      <c r="E13" s="38"/>
    </row>
    <row r="14" spans="1:5" x14ac:dyDescent="0.25">
      <c r="A14" s="50" t="s">
        <v>37</v>
      </c>
      <c r="B14" s="51"/>
      <c r="C14" s="51"/>
      <c r="D14" s="57">
        <f>SUM(Jan!N4:N33)</f>
        <v>2000</v>
      </c>
      <c r="E14" s="58"/>
    </row>
    <row r="15" spans="1:5" x14ac:dyDescent="0.25">
      <c r="A15" s="36" t="s">
        <v>38</v>
      </c>
      <c r="B15" s="37"/>
      <c r="C15" s="37"/>
      <c r="D15" s="37"/>
      <c r="E15" s="38"/>
    </row>
    <row r="16" spans="1:5" x14ac:dyDescent="0.25">
      <c r="A16" s="23" t="s">
        <v>32</v>
      </c>
      <c r="B16" s="43" t="s">
        <v>39</v>
      </c>
      <c r="C16" s="43"/>
      <c r="D16" s="43" t="s">
        <v>40</v>
      </c>
      <c r="E16" s="59"/>
    </row>
    <row r="17" spans="1:5" ht="15.75" thickBot="1" x14ac:dyDescent="0.3">
      <c r="A17" s="33">
        <f>E9</f>
        <v>0</v>
      </c>
      <c r="B17" s="47">
        <f>C12+C9+D9+D14</f>
        <v>4531.43</v>
      </c>
      <c r="C17" s="47"/>
      <c r="D17" s="48">
        <f>A17-B17</f>
        <v>-4531.43</v>
      </c>
      <c r="E17" s="49"/>
    </row>
  </sheetData>
  <mergeCells count="19">
    <mergeCell ref="B17:C17"/>
    <mergeCell ref="D17:E17"/>
    <mergeCell ref="A10:E10"/>
    <mergeCell ref="A11:B11"/>
    <mergeCell ref="D11:E11"/>
    <mergeCell ref="A12:B12"/>
    <mergeCell ref="D12:E12"/>
    <mergeCell ref="A13:E13"/>
    <mergeCell ref="A14:C14"/>
    <mergeCell ref="D14:E14"/>
    <mergeCell ref="A15:E15"/>
    <mergeCell ref="B16:C16"/>
    <mergeCell ref="D16:E16"/>
    <mergeCell ref="A4:E4"/>
    <mergeCell ref="A1:E1"/>
    <mergeCell ref="A2:B2"/>
    <mergeCell ref="C2:D2"/>
    <mergeCell ref="A3:B3"/>
    <mergeCell ref="C3:D3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7217-2E7A-466D-9A42-3ED0A09F8C3C}">
  <dimension ref="A1:P34"/>
  <sheetViews>
    <sheetView workbookViewId="0">
      <selection activeCell="A3" sqref="A1:P1048576"/>
    </sheetView>
  </sheetViews>
  <sheetFormatPr defaultRowHeight="15" x14ac:dyDescent="0.25"/>
  <cols>
    <col min="1" max="1" width="5" bestFit="1" customWidth="1"/>
    <col min="2" max="2" width="7.85546875" bestFit="1" customWidth="1"/>
    <col min="3" max="3" width="9.5703125" bestFit="1" customWidth="1"/>
    <col min="4" max="4" width="5.7109375" bestFit="1" customWidth="1"/>
    <col min="5" max="5" width="9.28515625" bestFit="1" customWidth="1"/>
    <col min="6" max="6" width="9.5703125" bestFit="1" customWidth="1"/>
    <col min="7" max="7" width="8.28515625" bestFit="1" customWidth="1"/>
    <col min="8" max="8" width="9" bestFit="1" customWidth="1"/>
    <col min="9" max="9" width="5" bestFit="1" customWidth="1"/>
    <col min="10" max="10" width="9.7109375" bestFit="1" customWidth="1"/>
    <col min="11" max="11" width="5.7109375" bestFit="1" customWidth="1"/>
    <col min="12" max="12" width="3.85546875" bestFit="1" customWidth="1"/>
    <col min="13" max="13" width="5" bestFit="1" customWidth="1"/>
    <col min="14" max="14" width="5.7109375" bestFit="1" customWidth="1"/>
    <col min="15" max="15" width="12.140625" bestFit="1" customWidth="1"/>
    <col min="16" max="16" width="8.85546875" bestFit="1" customWidth="1"/>
  </cols>
  <sheetData>
    <row r="1" spans="1:16" ht="16.5" thickTop="1" thickBot="1" x14ac:dyDescent="0.3">
      <c r="A1" s="60" t="s">
        <v>22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</row>
    <row r="2" spans="1:16" x14ac:dyDescent="0.25">
      <c r="A2" s="63" t="s">
        <v>0</v>
      </c>
      <c r="B2" s="64"/>
      <c r="C2" s="64"/>
      <c r="D2" s="64"/>
      <c r="E2" s="64"/>
      <c r="F2" s="64"/>
      <c r="G2" s="64"/>
      <c r="H2" s="65"/>
      <c r="I2" s="66" t="s">
        <v>1</v>
      </c>
      <c r="J2" s="64"/>
      <c r="K2" s="64"/>
      <c r="L2" s="65"/>
      <c r="M2" s="66" t="s">
        <v>2</v>
      </c>
      <c r="N2" s="64"/>
      <c r="O2" s="64"/>
      <c r="P2" s="67"/>
    </row>
    <row r="3" spans="1:16" x14ac:dyDescent="0.25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3" t="s">
        <v>10</v>
      </c>
      <c r="I3" s="4" t="s">
        <v>3</v>
      </c>
      <c r="J3" s="2" t="s">
        <v>11</v>
      </c>
      <c r="K3" s="2" t="s">
        <v>12</v>
      </c>
      <c r="L3" s="3" t="s">
        <v>13</v>
      </c>
      <c r="M3" s="5" t="s">
        <v>3</v>
      </c>
      <c r="N3" s="2" t="s">
        <v>12</v>
      </c>
      <c r="O3" s="2" t="s">
        <v>14</v>
      </c>
      <c r="P3" s="6" t="s">
        <v>15</v>
      </c>
    </row>
    <row r="4" spans="1:16" x14ac:dyDescent="0.25">
      <c r="A4" s="7"/>
      <c r="B4" s="2"/>
      <c r="C4" s="2"/>
      <c r="D4" s="8"/>
      <c r="E4" s="9"/>
      <c r="F4" s="2"/>
      <c r="G4" s="2"/>
      <c r="H4" s="3"/>
      <c r="I4" s="10"/>
      <c r="J4" s="2"/>
      <c r="K4" s="8"/>
      <c r="L4" s="3"/>
      <c r="M4" s="11"/>
      <c r="N4" s="8"/>
      <c r="O4" s="2"/>
      <c r="P4" s="6"/>
    </row>
    <row r="5" spans="1:16" x14ac:dyDescent="0.25">
      <c r="A5" s="7"/>
      <c r="B5" s="2"/>
      <c r="C5" s="2"/>
      <c r="D5" s="8"/>
      <c r="E5" s="9"/>
      <c r="F5" s="2"/>
      <c r="G5" s="2"/>
      <c r="H5" s="3"/>
      <c r="I5" s="10"/>
      <c r="J5" s="2"/>
      <c r="K5" s="8"/>
      <c r="L5" s="3"/>
      <c r="M5" s="11"/>
      <c r="N5" s="8"/>
      <c r="O5" s="2"/>
      <c r="P5" s="6"/>
    </row>
    <row r="6" spans="1:16" x14ac:dyDescent="0.25">
      <c r="A6" s="7"/>
      <c r="B6" s="2"/>
      <c r="C6" s="2"/>
      <c r="D6" s="8"/>
      <c r="E6" s="9"/>
      <c r="F6" s="2"/>
      <c r="G6" s="2"/>
      <c r="H6" s="3"/>
      <c r="I6" s="10"/>
      <c r="J6" s="2"/>
      <c r="K6" s="8"/>
      <c r="L6" s="3"/>
      <c r="M6" s="11"/>
      <c r="N6" s="8"/>
      <c r="O6" s="2"/>
      <c r="P6" s="6"/>
    </row>
    <row r="7" spans="1:16" x14ac:dyDescent="0.25">
      <c r="A7" s="7"/>
      <c r="B7" s="2"/>
      <c r="C7" s="2"/>
      <c r="D7" s="8"/>
      <c r="E7" s="9"/>
      <c r="F7" s="2"/>
      <c r="G7" s="2"/>
      <c r="H7" s="3"/>
      <c r="I7" s="10"/>
      <c r="J7" s="2"/>
      <c r="K7" s="8"/>
      <c r="L7" s="3"/>
      <c r="M7" s="11"/>
      <c r="N7" s="8"/>
      <c r="O7" s="2"/>
      <c r="P7" s="6"/>
    </row>
    <row r="8" spans="1:16" x14ac:dyDescent="0.25">
      <c r="A8" s="7"/>
      <c r="B8" s="2"/>
      <c r="C8" s="2"/>
      <c r="D8" s="8"/>
      <c r="E8" s="9"/>
      <c r="F8" s="2"/>
      <c r="G8" s="2"/>
      <c r="H8" s="3"/>
      <c r="I8" s="10"/>
      <c r="J8" s="2"/>
      <c r="K8" s="8"/>
      <c r="L8" s="3"/>
      <c r="M8" s="11"/>
      <c r="N8" s="8"/>
      <c r="O8" s="2"/>
      <c r="P8" s="6"/>
    </row>
    <row r="9" spans="1:16" x14ac:dyDescent="0.25">
      <c r="A9" s="7"/>
      <c r="B9" s="2"/>
      <c r="C9" s="2"/>
      <c r="D9" s="8"/>
      <c r="E9" s="9"/>
      <c r="F9" s="2"/>
      <c r="G9" s="2"/>
      <c r="H9" s="3"/>
      <c r="I9" s="10"/>
      <c r="J9" s="2"/>
      <c r="K9" s="8"/>
      <c r="L9" s="3"/>
      <c r="M9" s="11"/>
      <c r="N9" s="8"/>
      <c r="O9" s="2"/>
      <c r="P9" s="6"/>
    </row>
    <row r="10" spans="1:16" x14ac:dyDescent="0.25">
      <c r="A10" s="7"/>
      <c r="B10" s="2"/>
      <c r="C10" s="2"/>
      <c r="D10" s="8"/>
      <c r="E10" s="9"/>
      <c r="F10" s="2"/>
      <c r="G10" s="2"/>
      <c r="H10" s="3"/>
      <c r="I10" s="10"/>
      <c r="J10" s="2"/>
      <c r="K10" s="8"/>
      <c r="L10" s="3"/>
      <c r="M10" s="11"/>
      <c r="N10" s="8"/>
      <c r="O10" s="2"/>
      <c r="P10" s="6"/>
    </row>
    <row r="11" spans="1:16" x14ac:dyDescent="0.25">
      <c r="A11" s="7"/>
      <c r="B11" s="2"/>
      <c r="C11" s="2"/>
      <c r="D11" s="8"/>
      <c r="E11" s="9"/>
      <c r="F11" s="2"/>
      <c r="G11" s="2"/>
      <c r="H11" s="3"/>
      <c r="I11" s="10"/>
      <c r="J11" s="2"/>
      <c r="K11" s="8"/>
      <c r="L11" s="3"/>
      <c r="M11" s="11"/>
      <c r="N11" s="8"/>
      <c r="O11" s="2"/>
      <c r="P11" s="6"/>
    </row>
    <row r="12" spans="1:16" x14ac:dyDescent="0.25">
      <c r="A12" s="7"/>
      <c r="B12" s="2"/>
      <c r="C12" s="2"/>
      <c r="D12" s="8"/>
      <c r="E12" s="9"/>
      <c r="F12" s="2"/>
      <c r="G12" s="2"/>
      <c r="H12" s="3"/>
      <c r="I12" s="10"/>
      <c r="J12" s="2"/>
      <c r="K12" s="8"/>
      <c r="L12" s="3"/>
      <c r="M12" s="11"/>
      <c r="N12" s="8"/>
      <c r="O12" s="2"/>
      <c r="P12" s="6"/>
    </row>
    <row r="13" spans="1:16" x14ac:dyDescent="0.25">
      <c r="A13" s="7"/>
      <c r="B13" s="2"/>
      <c r="C13" s="2"/>
      <c r="D13" s="8"/>
      <c r="E13" s="9"/>
      <c r="F13" s="2"/>
      <c r="G13" s="2"/>
      <c r="H13" s="3"/>
      <c r="I13" s="10"/>
      <c r="J13" s="2"/>
      <c r="K13" s="8"/>
      <c r="L13" s="3"/>
      <c r="M13" s="11"/>
      <c r="N13" s="8"/>
      <c r="O13" s="2"/>
      <c r="P13" s="6"/>
    </row>
    <row r="14" spans="1:16" x14ac:dyDescent="0.25">
      <c r="A14" s="7"/>
      <c r="B14" s="2"/>
      <c r="C14" s="2"/>
      <c r="D14" s="8"/>
      <c r="E14" s="9"/>
      <c r="F14" s="2"/>
      <c r="G14" s="2"/>
      <c r="H14" s="3"/>
      <c r="I14" s="10"/>
      <c r="J14" s="2"/>
      <c r="K14" s="8"/>
      <c r="L14" s="3"/>
      <c r="M14" s="11"/>
      <c r="N14" s="8"/>
      <c r="O14" s="2"/>
      <c r="P14" s="6"/>
    </row>
    <row r="15" spans="1:16" x14ac:dyDescent="0.25">
      <c r="A15" s="7"/>
      <c r="B15" s="2"/>
      <c r="C15" s="2"/>
      <c r="D15" s="8"/>
      <c r="E15" s="9"/>
      <c r="F15" s="2"/>
      <c r="G15" s="2"/>
      <c r="H15" s="3"/>
      <c r="I15" s="10"/>
      <c r="J15" s="2"/>
      <c r="K15" s="8"/>
      <c r="L15" s="3"/>
      <c r="M15" s="11"/>
      <c r="N15" s="8"/>
      <c r="O15" s="2"/>
      <c r="P15" s="6"/>
    </row>
    <row r="16" spans="1:16" x14ac:dyDescent="0.25">
      <c r="A16" s="7"/>
      <c r="B16" s="2"/>
      <c r="C16" s="2"/>
      <c r="D16" s="8"/>
      <c r="E16" s="9"/>
      <c r="F16" s="2"/>
      <c r="G16" s="2"/>
      <c r="H16" s="3"/>
      <c r="I16" s="10"/>
      <c r="J16" s="2"/>
      <c r="K16" s="8"/>
      <c r="L16" s="3"/>
      <c r="M16" s="11"/>
      <c r="N16" s="8"/>
      <c r="O16" s="2"/>
      <c r="P16" s="6"/>
    </row>
    <row r="17" spans="1:16" x14ac:dyDescent="0.25">
      <c r="A17" s="7"/>
      <c r="B17" s="2"/>
      <c r="C17" s="2"/>
      <c r="D17" s="8"/>
      <c r="E17" s="9"/>
      <c r="F17" s="2"/>
      <c r="G17" s="2"/>
      <c r="H17" s="3"/>
      <c r="I17" s="10"/>
      <c r="J17" s="2"/>
      <c r="K17" s="8"/>
      <c r="L17" s="3"/>
      <c r="M17" s="11"/>
      <c r="N17" s="8"/>
      <c r="O17" s="2"/>
      <c r="P17" s="6"/>
    </row>
    <row r="18" spans="1:16" x14ac:dyDescent="0.25">
      <c r="A18" s="7"/>
      <c r="B18" s="2"/>
      <c r="C18" s="2"/>
      <c r="D18" s="8"/>
      <c r="E18" s="9"/>
      <c r="F18" s="2"/>
      <c r="G18" s="2"/>
      <c r="H18" s="3"/>
      <c r="I18" s="10"/>
      <c r="J18" s="2"/>
      <c r="K18" s="8"/>
      <c r="L18" s="3"/>
      <c r="M18" s="11"/>
      <c r="N18" s="8"/>
      <c r="O18" s="2"/>
      <c r="P18" s="6"/>
    </row>
    <row r="19" spans="1:16" x14ac:dyDescent="0.25">
      <c r="A19" s="7"/>
      <c r="B19" s="2"/>
      <c r="C19" s="2"/>
      <c r="D19" s="8"/>
      <c r="E19" s="9"/>
      <c r="F19" s="2"/>
      <c r="G19" s="2"/>
      <c r="H19" s="3"/>
      <c r="I19" s="10"/>
      <c r="J19" s="2"/>
      <c r="K19" s="8"/>
      <c r="L19" s="3"/>
      <c r="M19" s="11"/>
      <c r="N19" s="8"/>
      <c r="O19" s="2"/>
      <c r="P19" s="6"/>
    </row>
    <row r="20" spans="1:16" x14ac:dyDescent="0.25">
      <c r="A20" s="7"/>
      <c r="B20" s="2"/>
      <c r="C20" s="2"/>
      <c r="D20" s="8"/>
      <c r="E20" s="9"/>
      <c r="F20" s="2"/>
      <c r="G20" s="2"/>
      <c r="H20" s="3"/>
      <c r="I20" s="10"/>
      <c r="J20" s="2"/>
      <c r="K20" s="8"/>
      <c r="L20" s="3"/>
      <c r="M20" s="11"/>
      <c r="N20" s="8"/>
      <c r="O20" s="2"/>
      <c r="P20" s="6"/>
    </row>
    <row r="21" spans="1:16" x14ac:dyDescent="0.25">
      <c r="A21" s="7"/>
      <c r="B21" s="2"/>
      <c r="C21" s="2"/>
      <c r="D21" s="8"/>
      <c r="E21" s="9"/>
      <c r="F21" s="2"/>
      <c r="G21" s="2"/>
      <c r="H21" s="3"/>
      <c r="I21" s="10"/>
      <c r="J21" s="2"/>
      <c r="K21" s="8"/>
      <c r="L21" s="3"/>
      <c r="M21" s="11"/>
      <c r="N21" s="8"/>
      <c r="O21" s="2"/>
      <c r="P21" s="6"/>
    </row>
    <row r="22" spans="1:16" x14ac:dyDescent="0.25">
      <c r="A22" s="7"/>
      <c r="B22" s="2"/>
      <c r="C22" s="2"/>
      <c r="D22" s="8"/>
      <c r="E22" s="9"/>
      <c r="F22" s="2"/>
      <c r="G22" s="2"/>
      <c r="H22" s="3"/>
      <c r="I22" s="10"/>
      <c r="J22" s="2"/>
      <c r="K22" s="8"/>
      <c r="L22" s="3"/>
      <c r="M22" s="11"/>
      <c r="N22" s="8"/>
      <c r="O22" s="2"/>
      <c r="P22" s="6"/>
    </row>
    <row r="23" spans="1:16" x14ac:dyDescent="0.25">
      <c r="A23" s="7"/>
      <c r="B23" s="2"/>
      <c r="C23" s="2"/>
      <c r="D23" s="8"/>
      <c r="E23" s="9"/>
      <c r="F23" s="2"/>
      <c r="G23" s="2"/>
      <c r="H23" s="3"/>
      <c r="I23" s="10"/>
      <c r="J23" s="2"/>
      <c r="K23" s="8"/>
      <c r="L23" s="3"/>
      <c r="M23" s="11"/>
      <c r="N23" s="8"/>
      <c r="O23" s="2"/>
      <c r="P23" s="6"/>
    </row>
    <row r="24" spans="1:16" x14ac:dyDescent="0.25">
      <c r="A24" s="7"/>
      <c r="B24" s="2"/>
      <c r="C24" s="2"/>
      <c r="D24" s="8"/>
      <c r="E24" s="9"/>
      <c r="F24" s="2"/>
      <c r="G24" s="2"/>
      <c r="H24" s="3"/>
      <c r="I24" s="10"/>
      <c r="J24" s="2"/>
      <c r="K24" s="8"/>
      <c r="L24" s="3"/>
      <c r="M24" s="11"/>
      <c r="N24" s="8"/>
      <c r="O24" s="2"/>
      <c r="P24" s="6"/>
    </row>
    <row r="25" spans="1:16" x14ac:dyDescent="0.25">
      <c r="A25" s="7"/>
      <c r="B25" s="2"/>
      <c r="C25" s="2"/>
      <c r="D25" s="8"/>
      <c r="E25" s="9"/>
      <c r="F25" s="2"/>
      <c r="G25" s="2"/>
      <c r="H25" s="3"/>
      <c r="I25" s="10"/>
      <c r="J25" s="2"/>
      <c r="K25" s="8"/>
      <c r="L25" s="3"/>
      <c r="M25" s="11"/>
      <c r="N25" s="8"/>
      <c r="O25" s="2"/>
      <c r="P25" s="6"/>
    </row>
    <row r="26" spans="1:16" x14ac:dyDescent="0.25">
      <c r="A26" s="7"/>
      <c r="B26" s="2"/>
      <c r="C26" s="2"/>
      <c r="D26" s="8"/>
      <c r="E26" s="9"/>
      <c r="F26" s="2"/>
      <c r="G26" s="2"/>
      <c r="H26" s="3"/>
      <c r="I26" s="10"/>
      <c r="J26" s="2"/>
      <c r="K26" s="8"/>
      <c r="L26" s="3"/>
      <c r="M26" s="11"/>
      <c r="N26" s="8"/>
      <c r="O26" s="2"/>
      <c r="P26" s="6"/>
    </row>
    <row r="27" spans="1:16" x14ac:dyDescent="0.25">
      <c r="A27" s="7"/>
      <c r="B27" s="2"/>
      <c r="C27" s="2"/>
      <c r="D27" s="8"/>
      <c r="E27" s="9"/>
      <c r="F27" s="2"/>
      <c r="G27" s="2"/>
      <c r="H27" s="3"/>
      <c r="I27" s="10"/>
      <c r="J27" s="2"/>
      <c r="K27" s="8"/>
      <c r="L27" s="3"/>
      <c r="M27" s="11"/>
      <c r="N27" s="8"/>
      <c r="O27" s="2"/>
      <c r="P27" s="6"/>
    </row>
    <row r="28" spans="1:16" x14ac:dyDescent="0.25">
      <c r="A28" s="7"/>
      <c r="B28" s="2"/>
      <c r="C28" s="2"/>
      <c r="D28" s="8"/>
      <c r="E28" s="9"/>
      <c r="F28" s="2"/>
      <c r="G28" s="2"/>
      <c r="H28" s="3"/>
      <c r="I28" s="10"/>
      <c r="J28" s="2"/>
      <c r="K28" s="8"/>
      <c r="L28" s="3"/>
      <c r="M28" s="11"/>
      <c r="N28" s="8"/>
      <c r="O28" s="2"/>
      <c r="P28" s="6"/>
    </row>
    <row r="29" spans="1:16" x14ac:dyDescent="0.25">
      <c r="A29" s="7"/>
      <c r="B29" s="2"/>
      <c r="C29" s="2"/>
      <c r="D29" s="8"/>
      <c r="E29" s="9"/>
      <c r="F29" s="2"/>
      <c r="G29" s="2"/>
      <c r="H29" s="3"/>
      <c r="I29" s="10"/>
      <c r="J29" s="2"/>
      <c r="K29" s="8"/>
      <c r="L29" s="3"/>
      <c r="M29" s="11"/>
      <c r="N29" s="8"/>
      <c r="O29" s="2"/>
      <c r="P29" s="6"/>
    </row>
    <row r="30" spans="1:16" x14ac:dyDescent="0.25">
      <c r="A30" s="12"/>
      <c r="B30" s="2"/>
      <c r="C30" s="2"/>
      <c r="D30" s="8"/>
      <c r="E30" s="9"/>
      <c r="F30" s="2"/>
      <c r="G30" s="2"/>
      <c r="H30" s="3"/>
      <c r="I30" s="10"/>
      <c r="J30" s="2"/>
      <c r="K30" s="8"/>
      <c r="L30" s="3"/>
      <c r="M30" s="11"/>
      <c r="N30" s="8"/>
      <c r="O30" s="2"/>
      <c r="P30" s="6"/>
    </row>
    <row r="31" spans="1:16" x14ac:dyDescent="0.25">
      <c r="A31" s="12"/>
      <c r="B31" s="2"/>
      <c r="C31" s="2"/>
      <c r="D31" s="8"/>
      <c r="E31" s="9"/>
      <c r="F31" s="2"/>
      <c r="G31" s="2"/>
      <c r="H31" s="3"/>
      <c r="I31" s="10"/>
      <c r="J31" s="2"/>
      <c r="K31" s="8"/>
      <c r="L31" s="3"/>
      <c r="M31" s="11"/>
      <c r="N31" s="8"/>
      <c r="O31" s="2"/>
      <c r="P31" s="6"/>
    </row>
    <row r="32" spans="1:16" x14ac:dyDescent="0.25">
      <c r="A32" s="12"/>
      <c r="B32" s="2"/>
      <c r="C32" s="2"/>
      <c r="D32" s="8"/>
      <c r="E32" s="9"/>
      <c r="F32" s="2"/>
      <c r="G32" s="2"/>
      <c r="H32" s="3"/>
      <c r="I32" s="10"/>
      <c r="J32" s="2"/>
      <c r="K32" s="8"/>
      <c r="L32" s="3"/>
      <c r="M32" s="11"/>
      <c r="N32" s="8"/>
      <c r="O32" s="2"/>
      <c r="P32" s="6"/>
    </row>
    <row r="33" spans="1:16" ht="15.75" thickBot="1" x14ac:dyDescent="0.3">
      <c r="A33" s="13"/>
      <c r="B33" s="14"/>
      <c r="C33" s="14"/>
      <c r="D33" s="15"/>
      <c r="E33" s="16"/>
      <c r="F33" s="14"/>
      <c r="G33" s="14"/>
      <c r="H33" s="17"/>
      <c r="I33" s="18"/>
      <c r="J33" s="14"/>
      <c r="K33" s="15"/>
      <c r="L33" s="17"/>
      <c r="M33" s="19"/>
      <c r="N33" s="15"/>
      <c r="O33" s="14"/>
      <c r="P33" s="20"/>
    </row>
    <row r="34" spans="1:16" ht="15.75" thickTop="1" x14ac:dyDescent="0.25"/>
  </sheetData>
  <mergeCells count="4">
    <mergeCell ref="A1:P1"/>
    <mergeCell ref="A2:H2"/>
    <mergeCell ref="I2:L2"/>
    <mergeCell ref="M2:P2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F6193-C706-4F5F-B558-35E9C8D4DB85}">
  <dimension ref="A1:E17"/>
  <sheetViews>
    <sheetView workbookViewId="0">
      <selection sqref="A1:E17"/>
    </sheetView>
  </sheetViews>
  <sheetFormatPr defaultRowHeight="15" x14ac:dyDescent="0.25"/>
  <sheetData>
    <row r="1" spans="1:5" x14ac:dyDescent="0.25">
      <c r="A1" s="39"/>
      <c r="B1" s="40"/>
      <c r="C1" s="40"/>
      <c r="D1" s="40"/>
      <c r="E1" s="41"/>
    </row>
    <row r="2" spans="1:5" x14ac:dyDescent="0.25">
      <c r="A2" s="42" t="s">
        <v>28</v>
      </c>
      <c r="B2" s="43"/>
      <c r="C2" s="43" t="s">
        <v>1</v>
      </c>
      <c r="D2" s="43"/>
      <c r="E2" s="21" t="s">
        <v>29</v>
      </c>
    </row>
    <row r="3" spans="1:5" x14ac:dyDescent="0.25">
      <c r="A3" s="44">
        <f>SUM(Jan!H4:H33)</f>
        <v>4729</v>
      </c>
      <c r="B3" s="45"/>
      <c r="C3" s="46">
        <f>SUM(Jan!J4:J33)</f>
        <v>711.476</v>
      </c>
      <c r="D3" s="46"/>
      <c r="E3" s="22">
        <f>A3/C3</f>
        <v>6.6467456386441706</v>
      </c>
    </row>
    <row r="4" spans="1:5" x14ac:dyDescent="0.25">
      <c r="A4" s="36" t="s">
        <v>0</v>
      </c>
      <c r="B4" s="37"/>
      <c r="C4" s="37"/>
      <c r="D4" s="37"/>
      <c r="E4" s="38"/>
    </row>
    <row r="5" spans="1:5" x14ac:dyDescent="0.25">
      <c r="A5" s="23" t="s">
        <v>5</v>
      </c>
      <c r="B5" s="24" t="s">
        <v>30</v>
      </c>
      <c r="C5" s="24" t="s">
        <v>31</v>
      </c>
      <c r="D5" s="24" t="s">
        <v>7</v>
      </c>
      <c r="E5" s="21" t="s">
        <v>32</v>
      </c>
    </row>
    <row r="6" spans="1:5" x14ac:dyDescent="0.25">
      <c r="A6" s="25"/>
      <c r="B6" s="26"/>
      <c r="C6" s="9"/>
      <c r="D6" s="27"/>
      <c r="E6" s="28"/>
    </row>
    <row r="7" spans="1:5" x14ac:dyDescent="0.25">
      <c r="A7" s="25"/>
      <c r="B7" s="26"/>
      <c r="C7" s="9"/>
      <c r="D7" s="27"/>
      <c r="E7" s="28"/>
    </row>
    <row r="8" spans="1:5" x14ac:dyDescent="0.25">
      <c r="A8" s="25"/>
      <c r="B8" s="26"/>
      <c r="C8" s="9"/>
      <c r="D8" s="27"/>
      <c r="E8" s="28"/>
    </row>
    <row r="9" spans="1:5" x14ac:dyDescent="0.25">
      <c r="A9" s="29" t="s">
        <v>33</v>
      </c>
      <c r="B9" s="30">
        <f>SUM(B6:B8)</f>
        <v>0</v>
      </c>
      <c r="C9" s="31">
        <f t="shared" ref="C9:D9" si="0">SUM(C6:C8)</f>
        <v>0</v>
      </c>
      <c r="D9" s="31">
        <f t="shared" si="0"/>
        <v>0</v>
      </c>
      <c r="E9" s="32">
        <f>SUM(E6:E8)</f>
        <v>0</v>
      </c>
    </row>
    <row r="10" spans="1:5" x14ac:dyDescent="0.25">
      <c r="A10" s="36" t="s">
        <v>34</v>
      </c>
      <c r="B10" s="37"/>
      <c r="C10" s="37"/>
      <c r="D10" s="37"/>
      <c r="E10" s="38"/>
    </row>
    <row r="11" spans="1:5" x14ac:dyDescent="0.25">
      <c r="A11" s="50" t="s">
        <v>35</v>
      </c>
      <c r="B11" s="51"/>
      <c r="C11" s="26" t="s">
        <v>12</v>
      </c>
      <c r="D11" s="51" t="s">
        <v>36</v>
      </c>
      <c r="E11" s="52"/>
    </row>
    <row r="12" spans="1:5" x14ac:dyDescent="0.25">
      <c r="A12" s="53">
        <f>C3</f>
        <v>711.476</v>
      </c>
      <c r="B12" s="54"/>
      <c r="C12" s="27">
        <f>SUM(Jan!K4:K33)</f>
        <v>2531.4299999999998</v>
      </c>
      <c r="D12" s="83">
        <f>C12/A12</f>
        <v>3.5579977399097085</v>
      </c>
      <c r="E12" s="56"/>
    </row>
    <row r="13" spans="1:5" x14ac:dyDescent="0.25">
      <c r="A13" s="36" t="s">
        <v>2</v>
      </c>
      <c r="B13" s="37"/>
      <c r="C13" s="37"/>
      <c r="D13" s="37"/>
      <c r="E13" s="38"/>
    </row>
    <row r="14" spans="1:5" x14ac:dyDescent="0.25">
      <c r="A14" s="50" t="s">
        <v>37</v>
      </c>
      <c r="B14" s="51"/>
      <c r="C14" s="51"/>
      <c r="D14" s="57">
        <f>SUM(Jan!N4:N33)</f>
        <v>2000</v>
      </c>
      <c r="E14" s="58"/>
    </row>
    <row r="15" spans="1:5" x14ac:dyDescent="0.25">
      <c r="A15" s="36" t="s">
        <v>38</v>
      </c>
      <c r="B15" s="37"/>
      <c r="C15" s="37"/>
      <c r="D15" s="37"/>
      <c r="E15" s="38"/>
    </row>
    <row r="16" spans="1:5" x14ac:dyDescent="0.25">
      <c r="A16" s="23" t="s">
        <v>32</v>
      </c>
      <c r="B16" s="43" t="s">
        <v>39</v>
      </c>
      <c r="C16" s="43"/>
      <c r="D16" s="43" t="s">
        <v>40</v>
      </c>
      <c r="E16" s="59"/>
    </row>
    <row r="17" spans="1:5" ht="15.75" thickBot="1" x14ac:dyDescent="0.3">
      <c r="A17" s="33">
        <f>E9</f>
        <v>0</v>
      </c>
      <c r="B17" s="47">
        <f>C12+C9+D9+D14</f>
        <v>4531.43</v>
      </c>
      <c r="C17" s="47"/>
      <c r="D17" s="48">
        <f>A17-B17</f>
        <v>-4531.43</v>
      </c>
      <c r="E17" s="49"/>
    </row>
  </sheetData>
  <mergeCells count="19">
    <mergeCell ref="B17:C17"/>
    <mergeCell ref="D17:E17"/>
    <mergeCell ref="A10:E10"/>
    <mergeCell ref="A11:B11"/>
    <mergeCell ref="D11:E11"/>
    <mergeCell ref="A12:B12"/>
    <mergeCell ref="D12:E12"/>
    <mergeCell ref="A13:E13"/>
    <mergeCell ref="A14:C14"/>
    <mergeCell ref="D14:E14"/>
    <mergeCell ref="A15:E15"/>
    <mergeCell ref="B16:C16"/>
    <mergeCell ref="D16:E16"/>
    <mergeCell ref="A4:E4"/>
    <mergeCell ref="A1:E1"/>
    <mergeCell ref="A2:B2"/>
    <mergeCell ref="C2:D2"/>
    <mergeCell ref="A3:B3"/>
    <mergeCell ref="C3:D3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362E-6AEC-43CE-A4BE-4747ACA39F5F}">
  <dimension ref="A1:P34"/>
  <sheetViews>
    <sheetView workbookViewId="0">
      <selection activeCell="P3" sqref="A1:P1048576"/>
    </sheetView>
  </sheetViews>
  <sheetFormatPr defaultRowHeight="15" x14ac:dyDescent="0.25"/>
  <cols>
    <col min="1" max="1" width="5" bestFit="1" customWidth="1"/>
    <col min="2" max="2" width="7.85546875" bestFit="1" customWidth="1"/>
    <col min="3" max="3" width="9.5703125" bestFit="1" customWidth="1"/>
    <col min="4" max="4" width="5.7109375" bestFit="1" customWidth="1"/>
    <col min="5" max="5" width="9.28515625" bestFit="1" customWidth="1"/>
    <col min="6" max="6" width="9.5703125" bestFit="1" customWidth="1"/>
    <col min="7" max="7" width="8.28515625" bestFit="1" customWidth="1"/>
    <col min="8" max="8" width="9" bestFit="1" customWidth="1"/>
    <col min="9" max="9" width="5" bestFit="1" customWidth="1"/>
    <col min="10" max="10" width="9.7109375" bestFit="1" customWidth="1"/>
    <col min="11" max="11" width="5.7109375" bestFit="1" customWidth="1"/>
    <col min="12" max="12" width="3.85546875" bestFit="1" customWidth="1"/>
    <col min="13" max="13" width="5" bestFit="1" customWidth="1"/>
    <col min="14" max="14" width="5.7109375" bestFit="1" customWidth="1"/>
    <col min="15" max="15" width="12.140625" bestFit="1" customWidth="1"/>
    <col min="16" max="16" width="8.85546875" bestFit="1" customWidth="1"/>
  </cols>
  <sheetData>
    <row r="1" spans="1:16" ht="16.5" thickTop="1" thickBot="1" x14ac:dyDescent="0.3">
      <c r="A1" s="60" t="s">
        <v>23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</row>
    <row r="2" spans="1:16" x14ac:dyDescent="0.25">
      <c r="A2" s="63" t="s">
        <v>0</v>
      </c>
      <c r="B2" s="64"/>
      <c r="C2" s="64"/>
      <c r="D2" s="64"/>
      <c r="E2" s="64"/>
      <c r="F2" s="64"/>
      <c r="G2" s="64"/>
      <c r="H2" s="65"/>
      <c r="I2" s="66" t="s">
        <v>1</v>
      </c>
      <c r="J2" s="64"/>
      <c r="K2" s="64"/>
      <c r="L2" s="65"/>
      <c r="M2" s="66" t="s">
        <v>2</v>
      </c>
      <c r="N2" s="64"/>
      <c r="O2" s="64"/>
      <c r="P2" s="67"/>
    </row>
    <row r="3" spans="1:16" x14ac:dyDescent="0.25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3" t="s">
        <v>10</v>
      </c>
      <c r="I3" s="4" t="s">
        <v>3</v>
      </c>
      <c r="J3" s="2" t="s">
        <v>11</v>
      </c>
      <c r="K3" s="2" t="s">
        <v>12</v>
      </c>
      <c r="L3" s="3" t="s">
        <v>13</v>
      </c>
      <c r="M3" s="5" t="s">
        <v>3</v>
      </c>
      <c r="N3" s="2" t="s">
        <v>12</v>
      </c>
      <c r="O3" s="2" t="s">
        <v>14</v>
      </c>
      <c r="P3" s="6" t="s">
        <v>15</v>
      </c>
    </row>
    <row r="4" spans="1:16" x14ac:dyDescent="0.25">
      <c r="A4" s="7"/>
      <c r="B4" s="2"/>
      <c r="C4" s="2"/>
      <c r="D4" s="8"/>
      <c r="E4" s="9"/>
      <c r="F4" s="2"/>
      <c r="G4" s="2"/>
      <c r="H4" s="3"/>
      <c r="I4" s="10"/>
      <c r="J4" s="2"/>
      <c r="K4" s="8"/>
      <c r="L4" s="3"/>
      <c r="M4" s="11"/>
      <c r="N4" s="8"/>
      <c r="O4" s="2"/>
      <c r="P4" s="6"/>
    </row>
    <row r="5" spans="1:16" x14ac:dyDescent="0.25">
      <c r="A5" s="7"/>
      <c r="B5" s="2"/>
      <c r="C5" s="2"/>
      <c r="D5" s="8"/>
      <c r="E5" s="9"/>
      <c r="F5" s="2"/>
      <c r="G5" s="2"/>
      <c r="H5" s="3"/>
      <c r="I5" s="10"/>
      <c r="J5" s="2"/>
      <c r="K5" s="8"/>
      <c r="L5" s="3"/>
      <c r="M5" s="11"/>
      <c r="N5" s="8"/>
      <c r="O5" s="2"/>
      <c r="P5" s="6"/>
    </row>
    <row r="6" spans="1:16" x14ac:dyDescent="0.25">
      <c r="A6" s="7"/>
      <c r="B6" s="2"/>
      <c r="C6" s="2"/>
      <c r="D6" s="8"/>
      <c r="E6" s="9"/>
      <c r="F6" s="2"/>
      <c r="G6" s="2"/>
      <c r="H6" s="3"/>
      <c r="I6" s="10"/>
      <c r="J6" s="2"/>
      <c r="K6" s="8"/>
      <c r="L6" s="3"/>
      <c r="M6" s="11"/>
      <c r="N6" s="8"/>
      <c r="O6" s="2"/>
      <c r="P6" s="6"/>
    </row>
    <row r="7" spans="1:16" x14ac:dyDescent="0.25">
      <c r="A7" s="7"/>
      <c r="B7" s="2"/>
      <c r="C7" s="2"/>
      <c r="D7" s="8"/>
      <c r="E7" s="9"/>
      <c r="F7" s="2"/>
      <c r="G7" s="2"/>
      <c r="H7" s="3"/>
      <c r="I7" s="10"/>
      <c r="J7" s="2"/>
      <c r="K7" s="8"/>
      <c r="L7" s="3"/>
      <c r="M7" s="11"/>
      <c r="N7" s="8"/>
      <c r="O7" s="2"/>
      <c r="P7" s="6"/>
    </row>
    <row r="8" spans="1:16" x14ac:dyDescent="0.25">
      <c r="A8" s="7"/>
      <c r="B8" s="2"/>
      <c r="C8" s="2"/>
      <c r="D8" s="8"/>
      <c r="E8" s="9"/>
      <c r="F8" s="2"/>
      <c r="G8" s="2"/>
      <c r="H8" s="3"/>
      <c r="I8" s="10"/>
      <c r="J8" s="2"/>
      <c r="K8" s="8"/>
      <c r="L8" s="3"/>
      <c r="M8" s="11"/>
      <c r="N8" s="8"/>
      <c r="O8" s="2"/>
      <c r="P8" s="6"/>
    </row>
    <row r="9" spans="1:16" x14ac:dyDescent="0.25">
      <c r="A9" s="7"/>
      <c r="B9" s="2"/>
      <c r="C9" s="2"/>
      <c r="D9" s="8"/>
      <c r="E9" s="9"/>
      <c r="F9" s="2"/>
      <c r="G9" s="2"/>
      <c r="H9" s="3"/>
      <c r="I9" s="10"/>
      <c r="J9" s="2"/>
      <c r="K9" s="8"/>
      <c r="L9" s="3"/>
      <c r="M9" s="11"/>
      <c r="N9" s="8"/>
      <c r="O9" s="2"/>
      <c r="P9" s="6"/>
    </row>
    <row r="10" spans="1:16" x14ac:dyDescent="0.25">
      <c r="A10" s="7"/>
      <c r="B10" s="2"/>
      <c r="C10" s="2"/>
      <c r="D10" s="8"/>
      <c r="E10" s="9"/>
      <c r="F10" s="2"/>
      <c r="G10" s="2"/>
      <c r="H10" s="3"/>
      <c r="I10" s="10"/>
      <c r="J10" s="2"/>
      <c r="K10" s="8"/>
      <c r="L10" s="3"/>
      <c r="M10" s="11"/>
      <c r="N10" s="8"/>
      <c r="O10" s="2"/>
      <c r="P10" s="6"/>
    </row>
    <row r="11" spans="1:16" x14ac:dyDescent="0.25">
      <c r="A11" s="7"/>
      <c r="B11" s="2"/>
      <c r="C11" s="2"/>
      <c r="D11" s="8"/>
      <c r="E11" s="9"/>
      <c r="F11" s="2"/>
      <c r="G11" s="2"/>
      <c r="H11" s="3"/>
      <c r="I11" s="10"/>
      <c r="J11" s="2"/>
      <c r="K11" s="8"/>
      <c r="L11" s="3"/>
      <c r="M11" s="11"/>
      <c r="N11" s="8"/>
      <c r="O11" s="2"/>
      <c r="P11" s="6"/>
    </row>
    <row r="12" spans="1:16" x14ac:dyDescent="0.25">
      <c r="A12" s="7"/>
      <c r="B12" s="2"/>
      <c r="C12" s="2"/>
      <c r="D12" s="8"/>
      <c r="E12" s="9"/>
      <c r="F12" s="2"/>
      <c r="G12" s="2"/>
      <c r="H12" s="3"/>
      <c r="I12" s="10"/>
      <c r="J12" s="2"/>
      <c r="K12" s="8"/>
      <c r="L12" s="3"/>
      <c r="M12" s="11"/>
      <c r="N12" s="8"/>
      <c r="O12" s="2"/>
      <c r="P12" s="6"/>
    </row>
    <row r="13" spans="1:16" x14ac:dyDescent="0.25">
      <c r="A13" s="7"/>
      <c r="B13" s="2"/>
      <c r="C13" s="2"/>
      <c r="D13" s="8"/>
      <c r="E13" s="9"/>
      <c r="F13" s="2"/>
      <c r="G13" s="2"/>
      <c r="H13" s="3"/>
      <c r="I13" s="10"/>
      <c r="J13" s="2"/>
      <c r="K13" s="8"/>
      <c r="L13" s="3"/>
      <c r="M13" s="11"/>
      <c r="N13" s="8"/>
      <c r="O13" s="2"/>
      <c r="P13" s="6"/>
    </row>
    <row r="14" spans="1:16" x14ac:dyDescent="0.25">
      <c r="A14" s="7"/>
      <c r="B14" s="2"/>
      <c r="C14" s="2"/>
      <c r="D14" s="8"/>
      <c r="E14" s="9"/>
      <c r="F14" s="2"/>
      <c r="G14" s="2"/>
      <c r="H14" s="3"/>
      <c r="I14" s="10"/>
      <c r="J14" s="2"/>
      <c r="K14" s="8"/>
      <c r="L14" s="3"/>
      <c r="M14" s="11"/>
      <c r="N14" s="8"/>
      <c r="O14" s="2"/>
      <c r="P14" s="6"/>
    </row>
    <row r="15" spans="1:16" x14ac:dyDescent="0.25">
      <c r="A15" s="7"/>
      <c r="B15" s="2"/>
      <c r="C15" s="2"/>
      <c r="D15" s="8"/>
      <c r="E15" s="9"/>
      <c r="F15" s="2"/>
      <c r="G15" s="2"/>
      <c r="H15" s="3"/>
      <c r="I15" s="10"/>
      <c r="J15" s="2"/>
      <c r="K15" s="8"/>
      <c r="L15" s="3"/>
      <c r="M15" s="11"/>
      <c r="N15" s="8"/>
      <c r="O15" s="2"/>
      <c r="P15" s="6"/>
    </row>
    <row r="16" spans="1:16" x14ac:dyDescent="0.25">
      <c r="A16" s="7"/>
      <c r="B16" s="2"/>
      <c r="C16" s="2"/>
      <c r="D16" s="8"/>
      <c r="E16" s="9"/>
      <c r="F16" s="2"/>
      <c r="G16" s="2"/>
      <c r="H16" s="3"/>
      <c r="I16" s="10"/>
      <c r="J16" s="2"/>
      <c r="K16" s="8"/>
      <c r="L16" s="3"/>
      <c r="M16" s="11"/>
      <c r="N16" s="8"/>
      <c r="O16" s="2"/>
      <c r="P16" s="6"/>
    </row>
    <row r="17" spans="1:16" x14ac:dyDescent="0.25">
      <c r="A17" s="7"/>
      <c r="B17" s="2"/>
      <c r="C17" s="2"/>
      <c r="D17" s="8"/>
      <c r="E17" s="9"/>
      <c r="F17" s="2"/>
      <c r="G17" s="2"/>
      <c r="H17" s="3"/>
      <c r="I17" s="10"/>
      <c r="J17" s="2"/>
      <c r="K17" s="8"/>
      <c r="L17" s="3"/>
      <c r="M17" s="11"/>
      <c r="N17" s="8"/>
      <c r="O17" s="2"/>
      <c r="P17" s="6"/>
    </row>
    <row r="18" spans="1:16" x14ac:dyDescent="0.25">
      <c r="A18" s="7"/>
      <c r="B18" s="2"/>
      <c r="C18" s="2"/>
      <c r="D18" s="8"/>
      <c r="E18" s="9"/>
      <c r="F18" s="2"/>
      <c r="G18" s="2"/>
      <c r="H18" s="3"/>
      <c r="I18" s="10"/>
      <c r="J18" s="2"/>
      <c r="K18" s="8"/>
      <c r="L18" s="3"/>
      <c r="M18" s="11"/>
      <c r="N18" s="8"/>
      <c r="O18" s="2"/>
      <c r="P18" s="6"/>
    </row>
    <row r="19" spans="1:16" x14ac:dyDescent="0.25">
      <c r="A19" s="7"/>
      <c r="B19" s="2"/>
      <c r="C19" s="2"/>
      <c r="D19" s="8"/>
      <c r="E19" s="9"/>
      <c r="F19" s="2"/>
      <c r="G19" s="2"/>
      <c r="H19" s="3"/>
      <c r="I19" s="10"/>
      <c r="J19" s="2"/>
      <c r="K19" s="8"/>
      <c r="L19" s="3"/>
      <c r="M19" s="11"/>
      <c r="N19" s="8"/>
      <c r="O19" s="2"/>
      <c r="P19" s="6"/>
    </row>
    <row r="20" spans="1:16" x14ac:dyDescent="0.25">
      <c r="A20" s="7"/>
      <c r="B20" s="2"/>
      <c r="C20" s="2"/>
      <c r="D20" s="8"/>
      <c r="E20" s="9"/>
      <c r="F20" s="2"/>
      <c r="G20" s="2"/>
      <c r="H20" s="3"/>
      <c r="I20" s="10"/>
      <c r="J20" s="2"/>
      <c r="K20" s="8"/>
      <c r="L20" s="3"/>
      <c r="M20" s="11"/>
      <c r="N20" s="8"/>
      <c r="O20" s="2"/>
      <c r="P20" s="6"/>
    </row>
    <row r="21" spans="1:16" x14ac:dyDescent="0.25">
      <c r="A21" s="7"/>
      <c r="B21" s="2"/>
      <c r="C21" s="2"/>
      <c r="D21" s="8"/>
      <c r="E21" s="9"/>
      <c r="F21" s="2"/>
      <c r="G21" s="2"/>
      <c r="H21" s="3"/>
      <c r="I21" s="10"/>
      <c r="J21" s="2"/>
      <c r="K21" s="8"/>
      <c r="L21" s="3"/>
      <c r="M21" s="11"/>
      <c r="N21" s="8"/>
      <c r="O21" s="2"/>
      <c r="P21" s="6"/>
    </row>
    <row r="22" spans="1:16" x14ac:dyDescent="0.25">
      <c r="A22" s="7"/>
      <c r="B22" s="2"/>
      <c r="C22" s="2"/>
      <c r="D22" s="8"/>
      <c r="E22" s="9"/>
      <c r="F22" s="2"/>
      <c r="G22" s="2"/>
      <c r="H22" s="3"/>
      <c r="I22" s="10"/>
      <c r="J22" s="2"/>
      <c r="K22" s="8"/>
      <c r="L22" s="3"/>
      <c r="M22" s="11"/>
      <c r="N22" s="8"/>
      <c r="O22" s="2"/>
      <c r="P22" s="6"/>
    </row>
    <row r="23" spans="1:16" x14ac:dyDescent="0.25">
      <c r="A23" s="7"/>
      <c r="B23" s="2"/>
      <c r="C23" s="2"/>
      <c r="D23" s="8"/>
      <c r="E23" s="9"/>
      <c r="F23" s="2"/>
      <c r="G23" s="2"/>
      <c r="H23" s="3"/>
      <c r="I23" s="10"/>
      <c r="J23" s="2"/>
      <c r="K23" s="8"/>
      <c r="L23" s="3"/>
      <c r="M23" s="11"/>
      <c r="N23" s="8"/>
      <c r="O23" s="2"/>
      <c r="P23" s="6"/>
    </row>
    <row r="24" spans="1:16" x14ac:dyDescent="0.25">
      <c r="A24" s="7"/>
      <c r="B24" s="2"/>
      <c r="C24" s="2"/>
      <c r="D24" s="8"/>
      <c r="E24" s="9"/>
      <c r="F24" s="2"/>
      <c r="G24" s="2"/>
      <c r="H24" s="3"/>
      <c r="I24" s="10"/>
      <c r="J24" s="2"/>
      <c r="K24" s="8"/>
      <c r="L24" s="3"/>
      <c r="M24" s="11"/>
      <c r="N24" s="8"/>
      <c r="O24" s="2"/>
      <c r="P24" s="6"/>
    </row>
    <row r="25" spans="1:16" x14ac:dyDescent="0.25">
      <c r="A25" s="7"/>
      <c r="B25" s="2"/>
      <c r="C25" s="2"/>
      <c r="D25" s="8"/>
      <c r="E25" s="9"/>
      <c r="F25" s="2"/>
      <c r="G25" s="2"/>
      <c r="H25" s="3"/>
      <c r="I25" s="10"/>
      <c r="J25" s="2"/>
      <c r="K25" s="8"/>
      <c r="L25" s="3"/>
      <c r="M25" s="11"/>
      <c r="N25" s="8"/>
      <c r="O25" s="2"/>
      <c r="P25" s="6"/>
    </row>
    <row r="26" spans="1:16" x14ac:dyDescent="0.25">
      <c r="A26" s="7"/>
      <c r="B26" s="2"/>
      <c r="C26" s="2"/>
      <c r="D26" s="8"/>
      <c r="E26" s="9"/>
      <c r="F26" s="2"/>
      <c r="G26" s="2"/>
      <c r="H26" s="3"/>
      <c r="I26" s="10"/>
      <c r="J26" s="2"/>
      <c r="K26" s="8"/>
      <c r="L26" s="3"/>
      <c r="M26" s="11"/>
      <c r="N26" s="8"/>
      <c r="O26" s="2"/>
      <c r="P26" s="6"/>
    </row>
    <row r="27" spans="1:16" x14ac:dyDescent="0.25">
      <c r="A27" s="7"/>
      <c r="B27" s="2"/>
      <c r="C27" s="2"/>
      <c r="D27" s="8"/>
      <c r="E27" s="9"/>
      <c r="F27" s="2"/>
      <c r="G27" s="2"/>
      <c r="H27" s="3"/>
      <c r="I27" s="10"/>
      <c r="J27" s="2"/>
      <c r="K27" s="8"/>
      <c r="L27" s="3"/>
      <c r="M27" s="11"/>
      <c r="N27" s="8"/>
      <c r="O27" s="2"/>
      <c r="P27" s="6"/>
    </row>
    <row r="28" spans="1:16" x14ac:dyDescent="0.25">
      <c r="A28" s="7"/>
      <c r="B28" s="2"/>
      <c r="C28" s="2"/>
      <c r="D28" s="8"/>
      <c r="E28" s="9"/>
      <c r="F28" s="2"/>
      <c r="G28" s="2"/>
      <c r="H28" s="3"/>
      <c r="I28" s="10"/>
      <c r="J28" s="2"/>
      <c r="K28" s="8"/>
      <c r="L28" s="3"/>
      <c r="M28" s="11"/>
      <c r="N28" s="8"/>
      <c r="O28" s="2"/>
      <c r="P28" s="6"/>
    </row>
    <row r="29" spans="1:16" x14ac:dyDescent="0.25">
      <c r="A29" s="7"/>
      <c r="B29" s="2"/>
      <c r="C29" s="2"/>
      <c r="D29" s="8"/>
      <c r="E29" s="9"/>
      <c r="F29" s="2"/>
      <c r="G29" s="2"/>
      <c r="H29" s="3"/>
      <c r="I29" s="10"/>
      <c r="J29" s="2"/>
      <c r="K29" s="8"/>
      <c r="L29" s="3"/>
      <c r="M29" s="11"/>
      <c r="N29" s="8"/>
      <c r="O29" s="2"/>
      <c r="P29" s="6"/>
    </row>
    <row r="30" spans="1:16" x14ac:dyDescent="0.25">
      <c r="A30" s="12"/>
      <c r="B30" s="2"/>
      <c r="C30" s="2"/>
      <c r="D30" s="8"/>
      <c r="E30" s="9"/>
      <c r="F30" s="2"/>
      <c r="G30" s="2"/>
      <c r="H30" s="3"/>
      <c r="I30" s="10"/>
      <c r="J30" s="2"/>
      <c r="K30" s="8"/>
      <c r="L30" s="3"/>
      <c r="M30" s="11"/>
      <c r="N30" s="8"/>
      <c r="O30" s="2"/>
      <c r="P30" s="6"/>
    </row>
    <row r="31" spans="1:16" x14ac:dyDescent="0.25">
      <c r="A31" s="12"/>
      <c r="B31" s="2"/>
      <c r="C31" s="2"/>
      <c r="D31" s="8"/>
      <c r="E31" s="9"/>
      <c r="F31" s="2"/>
      <c r="G31" s="2"/>
      <c r="H31" s="3"/>
      <c r="I31" s="10"/>
      <c r="J31" s="2"/>
      <c r="K31" s="8"/>
      <c r="L31" s="3"/>
      <c r="M31" s="11"/>
      <c r="N31" s="8"/>
      <c r="O31" s="2"/>
      <c r="P31" s="6"/>
    </row>
    <row r="32" spans="1:16" x14ac:dyDescent="0.25">
      <c r="A32" s="12"/>
      <c r="B32" s="2"/>
      <c r="C32" s="2"/>
      <c r="D32" s="8"/>
      <c r="E32" s="9"/>
      <c r="F32" s="2"/>
      <c r="G32" s="2"/>
      <c r="H32" s="3"/>
      <c r="I32" s="10"/>
      <c r="J32" s="2"/>
      <c r="K32" s="8"/>
      <c r="L32" s="3"/>
      <c r="M32" s="11"/>
      <c r="N32" s="8"/>
      <c r="O32" s="2"/>
      <c r="P32" s="6"/>
    </row>
    <row r="33" spans="1:16" ht="15.75" thickBot="1" x14ac:dyDescent="0.3">
      <c r="A33" s="13"/>
      <c r="B33" s="14"/>
      <c r="C33" s="14"/>
      <c r="D33" s="15"/>
      <c r="E33" s="16"/>
      <c r="F33" s="14"/>
      <c r="G33" s="14"/>
      <c r="H33" s="17"/>
      <c r="I33" s="18"/>
      <c r="J33" s="14"/>
      <c r="K33" s="15"/>
      <c r="L33" s="17"/>
      <c r="M33" s="19"/>
      <c r="N33" s="15"/>
      <c r="O33" s="14"/>
      <c r="P33" s="20"/>
    </row>
    <row r="34" spans="1:16" ht="15.75" thickTop="1" x14ac:dyDescent="0.25"/>
  </sheetData>
  <mergeCells count="4">
    <mergeCell ref="A1:P1"/>
    <mergeCell ref="A2:H2"/>
    <mergeCell ref="I2:L2"/>
    <mergeCell ref="M2:P2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B8D7-BF46-4460-8744-62B1337C36DC}">
  <dimension ref="A1:E17"/>
  <sheetViews>
    <sheetView workbookViewId="0">
      <selection sqref="A1:E17"/>
    </sheetView>
  </sheetViews>
  <sheetFormatPr defaultRowHeight="15" x14ac:dyDescent="0.25"/>
  <sheetData>
    <row r="1" spans="1:5" x14ac:dyDescent="0.25">
      <c r="A1" s="39"/>
      <c r="B1" s="40"/>
      <c r="C1" s="40"/>
      <c r="D1" s="40"/>
      <c r="E1" s="41"/>
    </row>
    <row r="2" spans="1:5" x14ac:dyDescent="0.25">
      <c r="A2" s="42" t="s">
        <v>28</v>
      </c>
      <c r="B2" s="43"/>
      <c r="C2" s="43" t="s">
        <v>1</v>
      </c>
      <c r="D2" s="43"/>
      <c r="E2" s="21" t="s">
        <v>29</v>
      </c>
    </row>
    <row r="3" spans="1:5" x14ac:dyDescent="0.25">
      <c r="A3" s="44">
        <f>SUM(Jan!H4:H33)</f>
        <v>4729</v>
      </c>
      <c r="B3" s="45"/>
      <c r="C3" s="46">
        <f>SUM(Jan!J4:J33)</f>
        <v>711.476</v>
      </c>
      <c r="D3" s="46"/>
      <c r="E3" s="22">
        <f>A3/C3</f>
        <v>6.6467456386441706</v>
      </c>
    </row>
    <row r="4" spans="1:5" x14ac:dyDescent="0.25">
      <c r="A4" s="36" t="s">
        <v>0</v>
      </c>
      <c r="B4" s="37"/>
      <c r="C4" s="37"/>
      <c r="D4" s="37"/>
      <c r="E4" s="38"/>
    </row>
    <row r="5" spans="1:5" x14ac:dyDescent="0.25">
      <c r="A5" s="23" t="s">
        <v>5</v>
      </c>
      <c r="B5" s="24" t="s">
        <v>30</v>
      </c>
      <c r="C5" s="24" t="s">
        <v>31</v>
      </c>
      <c r="D5" s="24" t="s">
        <v>7</v>
      </c>
      <c r="E5" s="21" t="s">
        <v>32</v>
      </c>
    </row>
    <row r="6" spans="1:5" x14ac:dyDescent="0.25">
      <c r="A6" s="25"/>
      <c r="B6" s="26"/>
      <c r="C6" s="9"/>
      <c r="D6" s="27"/>
      <c r="E6" s="28"/>
    </row>
    <row r="7" spans="1:5" x14ac:dyDescent="0.25">
      <c r="A7" s="25"/>
      <c r="B7" s="26"/>
      <c r="C7" s="9"/>
      <c r="D7" s="27"/>
      <c r="E7" s="28"/>
    </row>
    <row r="8" spans="1:5" x14ac:dyDescent="0.25">
      <c r="A8" s="25"/>
      <c r="B8" s="26"/>
      <c r="C8" s="9"/>
      <c r="D8" s="27"/>
      <c r="E8" s="28"/>
    </row>
    <row r="9" spans="1:5" x14ac:dyDescent="0.25">
      <c r="A9" s="29" t="s">
        <v>33</v>
      </c>
      <c r="B9" s="30">
        <f>SUM(B6:B8)</f>
        <v>0</v>
      </c>
      <c r="C9" s="31">
        <f t="shared" ref="C9:D9" si="0">SUM(C6:C8)</f>
        <v>0</v>
      </c>
      <c r="D9" s="31">
        <f t="shared" si="0"/>
        <v>0</v>
      </c>
      <c r="E9" s="32">
        <f>SUM(E6:E8)</f>
        <v>0</v>
      </c>
    </row>
    <row r="10" spans="1:5" x14ac:dyDescent="0.25">
      <c r="A10" s="36" t="s">
        <v>34</v>
      </c>
      <c r="B10" s="37"/>
      <c r="C10" s="37"/>
      <c r="D10" s="37"/>
      <c r="E10" s="38"/>
    </row>
    <row r="11" spans="1:5" x14ac:dyDescent="0.25">
      <c r="A11" s="50" t="s">
        <v>35</v>
      </c>
      <c r="B11" s="51"/>
      <c r="C11" s="26" t="s">
        <v>12</v>
      </c>
      <c r="D11" s="51" t="s">
        <v>36</v>
      </c>
      <c r="E11" s="52"/>
    </row>
    <row r="12" spans="1:5" x14ac:dyDescent="0.25">
      <c r="A12" s="53">
        <f>C3</f>
        <v>711.476</v>
      </c>
      <c r="B12" s="54"/>
      <c r="C12" s="27">
        <f>SUM(Jan!K4:K33)</f>
        <v>2531.4299999999998</v>
      </c>
      <c r="D12" s="83">
        <f>C12/A12</f>
        <v>3.5579977399097085</v>
      </c>
      <c r="E12" s="56"/>
    </row>
    <row r="13" spans="1:5" x14ac:dyDescent="0.25">
      <c r="A13" s="36" t="s">
        <v>2</v>
      </c>
      <c r="B13" s="37"/>
      <c r="C13" s="37"/>
      <c r="D13" s="37"/>
      <c r="E13" s="38"/>
    </row>
    <row r="14" spans="1:5" x14ac:dyDescent="0.25">
      <c r="A14" s="50" t="s">
        <v>37</v>
      </c>
      <c r="B14" s="51"/>
      <c r="C14" s="51"/>
      <c r="D14" s="57">
        <f>SUM(Jan!N4:N33)</f>
        <v>2000</v>
      </c>
      <c r="E14" s="58"/>
    </row>
    <row r="15" spans="1:5" x14ac:dyDescent="0.25">
      <c r="A15" s="36" t="s">
        <v>38</v>
      </c>
      <c r="B15" s="37"/>
      <c r="C15" s="37"/>
      <c r="D15" s="37"/>
      <c r="E15" s="38"/>
    </row>
    <row r="16" spans="1:5" x14ac:dyDescent="0.25">
      <c r="A16" s="23" t="s">
        <v>32</v>
      </c>
      <c r="B16" s="43" t="s">
        <v>39</v>
      </c>
      <c r="C16" s="43"/>
      <c r="D16" s="43" t="s">
        <v>40</v>
      </c>
      <c r="E16" s="59"/>
    </row>
    <row r="17" spans="1:5" ht="15.75" thickBot="1" x14ac:dyDescent="0.3">
      <c r="A17" s="33">
        <f>E9</f>
        <v>0</v>
      </c>
      <c r="B17" s="47">
        <f>C12+C9+D9+D14</f>
        <v>4531.43</v>
      </c>
      <c r="C17" s="47"/>
      <c r="D17" s="48">
        <f>A17-B17</f>
        <v>-4531.43</v>
      </c>
      <c r="E17" s="49"/>
    </row>
  </sheetData>
  <mergeCells count="19">
    <mergeCell ref="B17:C17"/>
    <mergeCell ref="D17:E17"/>
    <mergeCell ref="A10:E10"/>
    <mergeCell ref="A11:B11"/>
    <mergeCell ref="D11:E11"/>
    <mergeCell ref="A12:B12"/>
    <mergeCell ref="D12:E12"/>
    <mergeCell ref="A13:E13"/>
    <mergeCell ref="A14:C14"/>
    <mergeCell ref="D14:E14"/>
    <mergeCell ref="A15:E15"/>
    <mergeCell ref="B16:C16"/>
    <mergeCell ref="D16:E16"/>
    <mergeCell ref="A4:E4"/>
    <mergeCell ref="A1:E1"/>
    <mergeCell ref="A2:B2"/>
    <mergeCell ref="C2:D2"/>
    <mergeCell ref="A3:B3"/>
    <mergeCell ref="C3:D3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35E7C-68F3-41B8-874C-E4EE19EDFB71}">
  <dimension ref="A1:P34"/>
  <sheetViews>
    <sheetView workbookViewId="0">
      <selection activeCell="A3" sqref="A1:P1048576"/>
    </sheetView>
  </sheetViews>
  <sheetFormatPr defaultRowHeight="15" x14ac:dyDescent="0.25"/>
  <cols>
    <col min="1" max="1" width="5" bestFit="1" customWidth="1"/>
    <col min="2" max="2" width="7.85546875" bestFit="1" customWidth="1"/>
    <col min="3" max="3" width="9.5703125" bestFit="1" customWidth="1"/>
    <col min="4" max="4" width="5.7109375" bestFit="1" customWidth="1"/>
    <col min="5" max="5" width="9.28515625" bestFit="1" customWidth="1"/>
    <col min="6" max="6" width="9.5703125" bestFit="1" customWidth="1"/>
    <col min="7" max="7" width="8.28515625" bestFit="1" customWidth="1"/>
    <col min="8" max="8" width="9" bestFit="1" customWidth="1"/>
    <col min="9" max="9" width="5" bestFit="1" customWidth="1"/>
    <col min="10" max="10" width="9.7109375" bestFit="1" customWidth="1"/>
    <col min="11" max="11" width="5.7109375" bestFit="1" customWidth="1"/>
    <col min="12" max="12" width="3.85546875" bestFit="1" customWidth="1"/>
    <col min="13" max="13" width="5" bestFit="1" customWidth="1"/>
    <col min="14" max="14" width="5.7109375" bestFit="1" customWidth="1"/>
    <col min="15" max="15" width="12.140625" bestFit="1" customWidth="1"/>
    <col min="16" max="16" width="8.85546875" bestFit="1" customWidth="1"/>
  </cols>
  <sheetData>
    <row r="1" spans="1:16" ht="16.5" thickTop="1" thickBot="1" x14ac:dyDescent="0.3">
      <c r="A1" s="60" t="s">
        <v>24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</row>
    <row r="2" spans="1:16" x14ac:dyDescent="0.25">
      <c r="A2" s="63" t="s">
        <v>0</v>
      </c>
      <c r="B2" s="64"/>
      <c r="C2" s="64"/>
      <c r="D2" s="64"/>
      <c r="E2" s="64"/>
      <c r="F2" s="64"/>
      <c r="G2" s="64"/>
      <c r="H2" s="65"/>
      <c r="I2" s="66" t="s">
        <v>1</v>
      </c>
      <c r="J2" s="64"/>
      <c r="K2" s="64"/>
      <c r="L2" s="65"/>
      <c r="M2" s="66" t="s">
        <v>2</v>
      </c>
      <c r="N2" s="64"/>
      <c r="O2" s="64"/>
      <c r="P2" s="67"/>
    </row>
    <row r="3" spans="1:16" x14ac:dyDescent="0.25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3" t="s">
        <v>10</v>
      </c>
      <c r="I3" s="4" t="s">
        <v>3</v>
      </c>
      <c r="J3" s="2" t="s">
        <v>11</v>
      </c>
      <c r="K3" s="2" t="s">
        <v>12</v>
      </c>
      <c r="L3" s="3" t="s">
        <v>13</v>
      </c>
      <c r="M3" s="5" t="s">
        <v>3</v>
      </c>
      <c r="N3" s="2" t="s">
        <v>12</v>
      </c>
      <c r="O3" s="2" t="s">
        <v>14</v>
      </c>
      <c r="P3" s="6" t="s">
        <v>15</v>
      </c>
    </row>
    <row r="4" spans="1:16" x14ac:dyDescent="0.25">
      <c r="A4" s="7"/>
      <c r="B4" s="2"/>
      <c r="C4" s="2"/>
      <c r="D4" s="8"/>
      <c r="E4" s="9"/>
      <c r="F4" s="2"/>
      <c r="G4" s="2"/>
      <c r="H4" s="3"/>
      <c r="I4" s="10"/>
      <c r="J4" s="2"/>
      <c r="K4" s="8"/>
      <c r="L4" s="3"/>
      <c r="M4" s="11"/>
      <c r="N4" s="8"/>
      <c r="O4" s="2"/>
      <c r="P4" s="6"/>
    </row>
    <row r="5" spans="1:16" x14ac:dyDescent="0.25">
      <c r="A5" s="7"/>
      <c r="B5" s="2"/>
      <c r="C5" s="2"/>
      <c r="D5" s="8"/>
      <c r="E5" s="9"/>
      <c r="F5" s="2"/>
      <c r="G5" s="2"/>
      <c r="H5" s="3"/>
      <c r="I5" s="10"/>
      <c r="J5" s="2"/>
      <c r="K5" s="8"/>
      <c r="L5" s="3"/>
      <c r="M5" s="11"/>
      <c r="N5" s="8"/>
      <c r="O5" s="2"/>
      <c r="P5" s="6"/>
    </row>
    <row r="6" spans="1:16" x14ac:dyDescent="0.25">
      <c r="A6" s="7"/>
      <c r="B6" s="2"/>
      <c r="C6" s="2"/>
      <c r="D6" s="8"/>
      <c r="E6" s="9"/>
      <c r="F6" s="2"/>
      <c r="G6" s="2"/>
      <c r="H6" s="3"/>
      <c r="I6" s="10"/>
      <c r="J6" s="2"/>
      <c r="K6" s="8"/>
      <c r="L6" s="3"/>
      <c r="M6" s="11"/>
      <c r="N6" s="8"/>
      <c r="O6" s="2"/>
      <c r="P6" s="6"/>
    </row>
    <row r="7" spans="1:16" x14ac:dyDescent="0.25">
      <c r="A7" s="7"/>
      <c r="B7" s="2"/>
      <c r="C7" s="2"/>
      <c r="D7" s="8"/>
      <c r="E7" s="9"/>
      <c r="F7" s="2"/>
      <c r="G7" s="2"/>
      <c r="H7" s="3"/>
      <c r="I7" s="10"/>
      <c r="J7" s="2"/>
      <c r="K7" s="8"/>
      <c r="L7" s="3"/>
      <c r="M7" s="11"/>
      <c r="N7" s="8"/>
      <c r="O7" s="2"/>
      <c r="P7" s="6"/>
    </row>
    <row r="8" spans="1:16" x14ac:dyDescent="0.25">
      <c r="A8" s="7"/>
      <c r="B8" s="2"/>
      <c r="C8" s="2"/>
      <c r="D8" s="8"/>
      <c r="E8" s="9"/>
      <c r="F8" s="2"/>
      <c r="G8" s="2"/>
      <c r="H8" s="3"/>
      <c r="I8" s="10"/>
      <c r="J8" s="2"/>
      <c r="K8" s="8"/>
      <c r="L8" s="3"/>
      <c r="M8" s="11"/>
      <c r="N8" s="8"/>
      <c r="O8" s="2"/>
      <c r="P8" s="6"/>
    </row>
    <row r="9" spans="1:16" x14ac:dyDescent="0.25">
      <c r="A9" s="7"/>
      <c r="B9" s="2"/>
      <c r="C9" s="2"/>
      <c r="D9" s="8"/>
      <c r="E9" s="9"/>
      <c r="F9" s="2"/>
      <c r="G9" s="2"/>
      <c r="H9" s="3"/>
      <c r="I9" s="10"/>
      <c r="J9" s="2"/>
      <c r="K9" s="8"/>
      <c r="L9" s="3"/>
      <c r="M9" s="11"/>
      <c r="N9" s="8"/>
      <c r="O9" s="2"/>
      <c r="P9" s="6"/>
    </row>
    <row r="10" spans="1:16" x14ac:dyDescent="0.25">
      <c r="A10" s="7"/>
      <c r="B10" s="2"/>
      <c r="C10" s="2"/>
      <c r="D10" s="8"/>
      <c r="E10" s="9"/>
      <c r="F10" s="2"/>
      <c r="G10" s="2"/>
      <c r="H10" s="3"/>
      <c r="I10" s="10"/>
      <c r="J10" s="2"/>
      <c r="K10" s="8"/>
      <c r="L10" s="3"/>
      <c r="M10" s="11"/>
      <c r="N10" s="8"/>
      <c r="O10" s="2"/>
      <c r="P10" s="6"/>
    </row>
    <row r="11" spans="1:16" x14ac:dyDescent="0.25">
      <c r="A11" s="7"/>
      <c r="B11" s="2"/>
      <c r="C11" s="2"/>
      <c r="D11" s="8"/>
      <c r="E11" s="9"/>
      <c r="F11" s="2"/>
      <c r="G11" s="2"/>
      <c r="H11" s="3"/>
      <c r="I11" s="10"/>
      <c r="J11" s="2"/>
      <c r="K11" s="8"/>
      <c r="L11" s="3"/>
      <c r="M11" s="11"/>
      <c r="N11" s="8"/>
      <c r="O11" s="2"/>
      <c r="P11" s="6"/>
    </row>
    <row r="12" spans="1:16" x14ac:dyDescent="0.25">
      <c r="A12" s="7"/>
      <c r="B12" s="2"/>
      <c r="C12" s="2"/>
      <c r="D12" s="8"/>
      <c r="E12" s="9"/>
      <c r="F12" s="2"/>
      <c r="G12" s="2"/>
      <c r="H12" s="3"/>
      <c r="I12" s="10"/>
      <c r="J12" s="2"/>
      <c r="K12" s="8"/>
      <c r="L12" s="3"/>
      <c r="M12" s="11"/>
      <c r="N12" s="8"/>
      <c r="O12" s="2"/>
      <c r="P12" s="6"/>
    </row>
    <row r="13" spans="1:16" x14ac:dyDescent="0.25">
      <c r="A13" s="7"/>
      <c r="B13" s="2"/>
      <c r="C13" s="2"/>
      <c r="D13" s="8"/>
      <c r="E13" s="9"/>
      <c r="F13" s="2"/>
      <c r="G13" s="2"/>
      <c r="H13" s="3"/>
      <c r="I13" s="10"/>
      <c r="J13" s="2"/>
      <c r="K13" s="8"/>
      <c r="L13" s="3"/>
      <c r="M13" s="11"/>
      <c r="N13" s="8"/>
      <c r="O13" s="2"/>
      <c r="P13" s="6"/>
    </row>
    <row r="14" spans="1:16" x14ac:dyDescent="0.25">
      <c r="A14" s="7"/>
      <c r="B14" s="2"/>
      <c r="C14" s="2"/>
      <c r="D14" s="8"/>
      <c r="E14" s="9"/>
      <c r="F14" s="2"/>
      <c r="G14" s="2"/>
      <c r="H14" s="3"/>
      <c r="I14" s="10"/>
      <c r="J14" s="2"/>
      <c r="K14" s="8"/>
      <c r="L14" s="3"/>
      <c r="M14" s="11"/>
      <c r="N14" s="8"/>
      <c r="O14" s="2"/>
      <c r="P14" s="6"/>
    </row>
    <row r="15" spans="1:16" x14ac:dyDescent="0.25">
      <c r="A15" s="7"/>
      <c r="B15" s="2"/>
      <c r="C15" s="2"/>
      <c r="D15" s="8"/>
      <c r="E15" s="9"/>
      <c r="F15" s="2"/>
      <c r="G15" s="2"/>
      <c r="H15" s="3"/>
      <c r="I15" s="10"/>
      <c r="J15" s="2"/>
      <c r="K15" s="8"/>
      <c r="L15" s="3"/>
      <c r="M15" s="11"/>
      <c r="N15" s="8"/>
      <c r="O15" s="2"/>
      <c r="P15" s="6"/>
    </row>
    <row r="16" spans="1:16" x14ac:dyDescent="0.25">
      <c r="A16" s="7"/>
      <c r="B16" s="2"/>
      <c r="C16" s="2"/>
      <c r="D16" s="8"/>
      <c r="E16" s="9"/>
      <c r="F16" s="2"/>
      <c r="G16" s="2"/>
      <c r="H16" s="3"/>
      <c r="I16" s="10"/>
      <c r="J16" s="2"/>
      <c r="K16" s="8"/>
      <c r="L16" s="3"/>
      <c r="M16" s="11"/>
      <c r="N16" s="8"/>
      <c r="O16" s="2"/>
      <c r="P16" s="6"/>
    </row>
    <row r="17" spans="1:16" x14ac:dyDescent="0.25">
      <c r="A17" s="7"/>
      <c r="B17" s="2"/>
      <c r="C17" s="2"/>
      <c r="D17" s="8"/>
      <c r="E17" s="9"/>
      <c r="F17" s="2"/>
      <c r="G17" s="2"/>
      <c r="H17" s="3"/>
      <c r="I17" s="10"/>
      <c r="J17" s="2"/>
      <c r="K17" s="8"/>
      <c r="L17" s="3"/>
      <c r="M17" s="11"/>
      <c r="N17" s="8"/>
      <c r="O17" s="2"/>
      <c r="P17" s="6"/>
    </row>
    <row r="18" spans="1:16" x14ac:dyDescent="0.25">
      <c r="A18" s="7"/>
      <c r="B18" s="2"/>
      <c r="C18" s="2"/>
      <c r="D18" s="8"/>
      <c r="E18" s="9"/>
      <c r="F18" s="2"/>
      <c r="G18" s="2"/>
      <c r="H18" s="3"/>
      <c r="I18" s="10"/>
      <c r="J18" s="2"/>
      <c r="K18" s="8"/>
      <c r="L18" s="3"/>
      <c r="M18" s="11"/>
      <c r="N18" s="8"/>
      <c r="O18" s="2"/>
      <c r="P18" s="6"/>
    </row>
    <row r="19" spans="1:16" x14ac:dyDescent="0.25">
      <c r="A19" s="7"/>
      <c r="B19" s="2"/>
      <c r="C19" s="2"/>
      <c r="D19" s="8"/>
      <c r="E19" s="9"/>
      <c r="F19" s="2"/>
      <c r="G19" s="2"/>
      <c r="H19" s="3"/>
      <c r="I19" s="10"/>
      <c r="J19" s="2"/>
      <c r="K19" s="8"/>
      <c r="L19" s="3"/>
      <c r="M19" s="11"/>
      <c r="N19" s="8"/>
      <c r="O19" s="2"/>
      <c r="P19" s="6"/>
    </row>
    <row r="20" spans="1:16" x14ac:dyDescent="0.25">
      <c r="A20" s="7"/>
      <c r="B20" s="2"/>
      <c r="C20" s="2"/>
      <c r="D20" s="8"/>
      <c r="E20" s="9"/>
      <c r="F20" s="2"/>
      <c r="G20" s="2"/>
      <c r="H20" s="3"/>
      <c r="I20" s="10"/>
      <c r="J20" s="2"/>
      <c r="K20" s="8"/>
      <c r="L20" s="3"/>
      <c r="M20" s="11"/>
      <c r="N20" s="8"/>
      <c r="O20" s="2"/>
      <c r="P20" s="6"/>
    </row>
    <row r="21" spans="1:16" x14ac:dyDescent="0.25">
      <c r="A21" s="7"/>
      <c r="B21" s="2"/>
      <c r="C21" s="2"/>
      <c r="D21" s="8"/>
      <c r="E21" s="9"/>
      <c r="F21" s="2"/>
      <c r="G21" s="2"/>
      <c r="H21" s="3"/>
      <c r="I21" s="10"/>
      <c r="J21" s="2"/>
      <c r="K21" s="8"/>
      <c r="L21" s="3"/>
      <c r="M21" s="11"/>
      <c r="N21" s="8"/>
      <c r="O21" s="2"/>
      <c r="P21" s="6"/>
    </row>
    <row r="22" spans="1:16" x14ac:dyDescent="0.25">
      <c r="A22" s="7"/>
      <c r="B22" s="2"/>
      <c r="C22" s="2"/>
      <c r="D22" s="8"/>
      <c r="E22" s="9"/>
      <c r="F22" s="2"/>
      <c r="G22" s="2"/>
      <c r="H22" s="3"/>
      <c r="I22" s="10"/>
      <c r="J22" s="2"/>
      <c r="K22" s="8"/>
      <c r="L22" s="3"/>
      <c r="M22" s="11"/>
      <c r="N22" s="8"/>
      <c r="O22" s="2"/>
      <c r="P22" s="6"/>
    </row>
    <row r="23" spans="1:16" x14ac:dyDescent="0.25">
      <c r="A23" s="7"/>
      <c r="B23" s="2"/>
      <c r="C23" s="2"/>
      <c r="D23" s="8"/>
      <c r="E23" s="9"/>
      <c r="F23" s="2"/>
      <c r="G23" s="2"/>
      <c r="H23" s="3"/>
      <c r="I23" s="10"/>
      <c r="J23" s="2"/>
      <c r="K23" s="8"/>
      <c r="L23" s="3"/>
      <c r="M23" s="11"/>
      <c r="N23" s="8"/>
      <c r="O23" s="2"/>
      <c r="P23" s="6"/>
    </row>
    <row r="24" spans="1:16" x14ac:dyDescent="0.25">
      <c r="A24" s="7"/>
      <c r="B24" s="2"/>
      <c r="C24" s="2"/>
      <c r="D24" s="8"/>
      <c r="E24" s="9"/>
      <c r="F24" s="2"/>
      <c r="G24" s="2"/>
      <c r="H24" s="3"/>
      <c r="I24" s="10"/>
      <c r="J24" s="2"/>
      <c r="K24" s="8"/>
      <c r="L24" s="3"/>
      <c r="M24" s="11"/>
      <c r="N24" s="8"/>
      <c r="O24" s="2"/>
      <c r="P24" s="6"/>
    </row>
    <row r="25" spans="1:16" x14ac:dyDescent="0.25">
      <c r="A25" s="7"/>
      <c r="B25" s="2"/>
      <c r="C25" s="2"/>
      <c r="D25" s="8"/>
      <c r="E25" s="9"/>
      <c r="F25" s="2"/>
      <c r="G25" s="2"/>
      <c r="H25" s="3"/>
      <c r="I25" s="10"/>
      <c r="J25" s="2"/>
      <c r="K25" s="8"/>
      <c r="L25" s="3"/>
      <c r="M25" s="11"/>
      <c r="N25" s="8"/>
      <c r="O25" s="2"/>
      <c r="P25" s="6"/>
    </row>
    <row r="26" spans="1:16" x14ac:dyDescent="0.25">
      <c r="A26" s="7"/>
      <c r="B26" s="2"/>
      <c r="C26" s="2"/>
      <c r="D26" s="8"/>
      <c r="E26" s="9"/>
      <c r="F26" s="2"/>
      <c r="G26" s="2"/>
      <c r="H26" s="3"/>
      <c r="I26" s="10"/>
      <c r="J26" s="2"/>
      <c r="K26" s="8"/>
      <c r="L26" s="3"/>
      <c r="M26" s="11"/>
      <c r="N26" s="8"/>
      <c r="O26" s="2"/>
      <c r="P26" s="6"/>
    </row>
    <row r="27" spans="1:16" x14ac:dyDescent="0.25">
      <c r="A27" s="7"/>
      <c r="B27" s="2"/>
      <c r="C27" s="2"/>
      <c r="D27" s="8"/>
      <c r="E27" s="9"/>
      <c r="F27" s="2"/>
      <c r="G27" s="2"/>
      <c r="H27" s="3"/>
      <c r="I27" s="10"/>
      <c r="J27" s="2"/>
      <c r="K27" s="8"/>
      <c r="L27" s="3"/>
      <c r="M27" s="11"/>
      <c r="N27" s="8"/>
      <c r="O27" s="2"/>
      <c r="P27" s="6"/>
    </row>
    <row r="28" spans="1:16" x14ac:dyDescent="0.25">
      <c r="A28" s="7"/>
      <c r="B28" s="2"/>
      <c r="C28" s="2"/>
      <c r="D28" s="8"/>
      <c r="E28" s="9"/>
      <c r="F28" s="2"/>
      <c r="G28" s="2"/>
      <c r="H28" s="3"/>
      <c r="I28" s="10"/>
      <c r="J28" s="2"/>
      <c r="K28" s="8"/>
      <c r="L28" s="3"/>
      <c r="M28" s="11"/>
      <c r="N28" s="8"/>
      <c r="O28" s="2"/>
      <c r="P28" s="6"/>
    </row>
    <row r="29" spans="1:16" x14ac:dyDescent="0.25">
      <c r="A29" s="7"/>
      <c r="B29" s="2"/>
      <c r="C29" s="2"/>
      <c r="D29" s="8"/>
      <c r="E29" s="9"/>
      <c r="F29" s="2"/>
      <c r="G29" s="2"/>
      <c r="H29" s="3"/>
      <c r="I29" s="10"/>
      <c r="J29" s="2"/>
      <c r="K29" s="8"/>
      <c r="L29" s="3"/>
      <c r="M29" s="11"/>
      <c r="N29" s="8"/>
      <c r="O29" s="2"/>
      <c r="P29" s="6"/>
    </row>
    <row r="30" spans="1:16" x14ac:dyDescent="0.25">
      <c r="A30" s="12"/>
      <c r="B30" s="2"/>
      <c r="C30" s="2"/>
      <c r="D30" s="8"/>
      <c r="E30" s="9"/>
      <c r="F30" s="2"/>
      <c r="G30" s="2"/>
      <c r="H30" s="3"/>
      <c r="I30" s="10"/>
      <c r="J30" s="2"/>
      <c r="K30" s="8"/>
      <c r="L30" s="3"/>
      <c r="M30" s="11"/>
      <c r="N30" s="8"/>
      <c r="O30" s="2"/>
      <c r="P30" s="6"/>
    </row>
    <row r="31" spans="1:16" x14ac:dyDescent="0.25">
      <c r="A31" s="12"/>
      <c r="B31" s="2"/>
      <c r="C31" s="2"/>
      <c r="D31" s="8"/>
      <c r="E31" s="9"/>
      <c r="F31" s="2"/>
      <c r="G31" s="2"/>
      <c r="H31" s="3"/>
      <c r="I31" s="10"/>
      <c r="J31" s="2"/>
      <c r="K31" s="8"/>
      <c r="L31" s="3"/>
      <c r="M31" s="11"/>
      <c r="N31" s="8"/>
      <c r="O31" s="2"/>
      <c r="P31" s="6"/>
    </row>
    <row r="32" spans="1:16" x14ac:dyDescent="0.25">
      <c r="A32" s="12"/>
      <c r="B32" s="2"/>
      <c r="C32" s="2"/>
      <c r="D32" s="8"/>
      <c r="E32" s="9"/>
      <c r="F32" s="2"/>
      <c r="G32" s="2"/>
      <c r="H32" s="3"/>
      <c r="I32" s="10"/>
      <c r="J32" s="2"/>
      <c r="K32" s="8"/>
      <c r="L32" s="3"/>
      <c r="M32" s="11"/>
      <c r="N32" s="8"/>
      <c r="O32" s="2"/>
      <c r="P32" s="6"/>
    </row>
    <row r="33" spans="1:16" ht="15.75" thickBot="1" x14ac:dyDescent="0.3">
      <c r="A33" s="13"/>
      <c r="B33" s="14"/>
      <c r="C33" s="14"/>
      <c r="D33" s="15"/>
      <c r="E33" s="16"/>
      <c r="F33" s="14"/>
      <c r="G33" s="14"/>
      <c r="H33" s="17"/>
      <c r="I33" s="18"/>
      <c r="J33" s="14"/>
      <c r="K33" s="15"/>
      <c r="L33" s="17"/>
      <c r="M33" s="19"/>
      <c r="N33" s="15"/>
      <c r="O33" s="14"/>
      <c r="P33" s="20"/>
    </row>
    <row r="34" spans="1:16" ht="15.75" thickTop="1" x14ac:dyDescent="0.25"/>
  </sheetData>
  <mergeCells count="4">
    <mergeCell ref="A1:P1"/>
    <mergeCell ref="A2:H2"/>
    <mergeCell ref="I2:L2"/>
    <mergeCell ref="M2:P2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B19E-EA94-48EB-9ADB-B40705711EF3}">
  <dimension ref="A1:E17"/>
  <sheetViews>
    <sheetView workbookViewId="0">
      <selection sqref="A1:E17"/>
    </sheetView>
  </sheetViews>
  <sheetFormatPr defaultRowHeight="15" x14ac:dyDescent="0.25"/>
  <sheetData>
    <row r="1" spans="1:5" x14ac:dyDescent="0.25">
      <c r="A1" s="39"/>
      <c r="B1" s="40"/>
      <c r="C1" s="40"/>
      <c r="D1" s="40"/>
      <c r="E1" s="41"/>
    </row>
    <row r="2" spans="1:5" x14ac:dyDescent="0.25">
      <c r="A2" s="42" t="s">
        <v>28</v>
      </c>
      <c r="B2" s="43"/>
      <c r="C2" s="43" t="s">
        <v>1</v>
      </c>
      <c r="D2" s="43"/>
      <c r="E2" s="21" t="s">
        <v>29</v>
      </c>
    </row>
    <row r="3" spans="1:5" x14ac:dyDescent="0.25">
      <c r="A3" s="44">
        <f>SUM(Jan!H4:H33)</f>
        <v>4729</v>
      </c>
      <c r="B3" s="45"/>
      <c r="C3" s="46">
        <f>SUM(Jan!J4:J33)</f>
        <v>711.476</v>
      </c>
      <c r="D3" s="46"/>
      <c r="E3" s="22">
        <f>A3/C3</f>
        <v>6.6467456386441706</v>
      </c>
    </row>
    <row r="4" spans="1:5" x14ac:dyDescent="0.25">
      <c r="A4" s="36" t="s">
        <v>0</v>
      </c>
      <c r="B4" s="37"/>
      <c r="C4" s="37"/>
      <c r="D4" s="37"/>
      <c r="E4" s="38"/>
    </row>
    <row r="5" spans="1:5" x14ac:dyDescent="0.25">
      <c r="A5" s="23" t="s">
        <v>5</v>
      </c>
      <c r="B5" s="24" t="s">
        <v>30</v>
      </c>
      <c r="C5" s="24" t="s">
        <v>31</v>
      </c>
      <c r="D5" s="24" t="s">
        <v>7</v>
      </c>
      <c r="E5" s="21" t="s">
        <v>32</v>
      </c>
    </row>
    <row r="6" spans="1:5" x14ac:dyDescent="0.25">
      <c r="A6" s="25"/>
      <c r="B6" s="26"/>
      <c r="C6" s="9"/>
      <c r="D6" s="27"/>
      <c r="E6" s="28"/>
    </row>
    <row r="7" spans="1:5" x14ac:dyDescent="0.25">
      <c r="A7" s="25"/>
      <c r="B7" s="26"/>
      <c r="C7" s="9"/>
      <c r="D7" s="27"/>
      <c r="E7" s="28"/>
    </row>
    <row r="8" spans="1:5" x14ac:dyDescent="0.25">
      <c r="A8" s="25"/>
      <c r="B8" s="26"/>
      <c r="C8" s="9"/>
      <c r="D8" s="27"/>
      <c r="E8" s="28"/>
    </row>
    <row r="9" spans="1:5" x14ac:dyDescent="0.25">
      <c r="A9" s="29" t="s">
        <v>33</v>
      </c>
      <c r="B9" s="30">
        <f>SUM(B6:B8)</f>
        <v>0</v>
      </c>
      <c r="C9" s="31">
        <f t="shared" ref="C9:D9" si="0">SUM(C6:C8)</f>
        <v>0</v>
      </c>
      <c r="D9" s="31">
        <f t="shared" si="0"/>
        <v>0</v>
      </c>
      <c r="E9" s="32">
        <f>SUM(E6:E8)</f>
        <v>0</v>
      </c>
    </row>
    <row r="10" spans="1:5" x14ac:dyDescent="0.25">
      <c r="A10" s="36" t="s">
        <v>34</v>
      </c>
      <c r="B10" s="37"/>
      <c r="C10" s="37"/>
      <c r="D10" s="37"/>
      <c r="E10" s="38"/>
    </row>
    <row r="11" spans="1:5" x14ac:dyDescent="0.25">
      <c r="A11" s="50" t="s">
        <v>35</v>
      </c>
      <c r="B11" s="51"/>
      <c r="C11" s="26" t="s">
        <v>12</v>
      </c>
      <c r="D11" s="51" t="s">
        <v>36</v>
      </c>
      <c r="E11" s="52"/>
    </row>
    <row r="12" spans="1:5" x14ac:dyDescent="0.25">
      <c r="A12" s="53">
        <f>C3</f>
        <v>711.476</v>
      </c>
      <c r="B12" s="54"/>
      <c r="C12" s="27">
        <f>SUM(Jan!K4:K33)</f>
        <v>2531.4299999999998</v>
      </c>
      <c r="D12" s="83">
        <f>C12/A12</f>
        <v>3.5579977399097085</v>
      </c>
      <c r="E12" s="56"/>
    </row>
    <row r="13" spans="1:5" x14ac:dyDescent="0.25">
      <c r="A13" s="36" t="s">
        <v>2</v>
      </c>
      <c r="B13" s="37"/>
      <c r="C13" s="37"/>
      <c r="D13" s="37"/>
      <c r="E13" s="38"/>
    </row>
    <row r="14" spans="1:5" x14ac:dyDescent="0.25">
      <c r="A14" s="50" t="s">
        <v>37</v>
      </c>
      <c r="B14" s="51"/>
      <c r="C14" s="51"/>
      <c r="D14" s="57">
        <f>SUM(Jan!N4:N33)</f>
        <v>2000</v>
      </c>
      <c r="E14" s="58"/>
    </row>
    <row r="15" spans="1:5" x14ac:dyDescent="0.25">
      <c r="A15" s="36" t="s">
        <v>38</v>
      </c>
      <c r="B15" s="37"/>
      <c r="C15" s="37"/>
      <c r="D15" s="37"/>
      <c r="E15" s="38"/>
    </row>
    <row r="16" spans="1:5" x14ac:dyDescent="0.25">
      <c r="A16" s="23" t="s">
        <v>32</v>
      </c>
      <c r="B16" s="43" t="s">
        <v>39</v>
      </c>
      <c r="C16" s="43"/>
      <c r="D16" s="43" t="s">
        <v>40</v>
      </c>
      <c r="E16" s="59"/>
    </row>
    <row r="17" spans="1:5" ht="15.75" thickBot="1" x14ac:dyDescent="0.3">
      <c r="A17" s="33">
        <f>E9</f>
        <v>0</v>
      </c>
      <c r="B17" s="47">
        <f>C12+C9+D9+D14</f>
        <v>4531.43</v>
      </c>
      <c r="C17" s="47"/>
      <c r="D17" s="48">
        <f>A17-B17</f>
        <v>-4531.43</v>
      </c>
      <c r="E17" s="49"/>
    </row>
  </sheetData>
  <mergeCells count="19">
    <mergeCell ref="B17:C17"/>
    <mergeCell ref="D17:E17"/>
    <mergeCell ref="A10:E10"/>
    <mergeCell ref="A11:B11"/>
    <mergeCell ref="D11:E11"/>
    <mergeCell ref="A12:B12"/>
    <mergeCell ref="D12:E12"/>
    <mergeCell ref="A13:E13"/>
    <mergeCell ref="A14:C14"/>
    <mergeCell ref="D14:E14"/>
    <mergeCell ref="A15:E15"/>
    <mergeCell ref="B16:C16"/>
    <mergeCell ref="D16:E16"/>
    <mergeCell ref="A4:E4"/>
    <mergeCell ref="A1:E1"/>
    <mergeCell ref="A2:B2"/>
    <mergeCell ref="C2:D2"/>
    <mergeCell ref="A3:B3"/>
    <mergeCell ref="C3:D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B4BF3-330B-4FAA-9388-D1D931BF49D4}">
  <dimension ref="A1:P34"/>
  <sheetViews>
    <sheetView workbookViewId="0">
      <selection activeCell="E4" sqref="E4:E17"/>
    </sheetView>
  </sheetViews>
  <sheetFormatPr defaultRowHeight="15" x14ac:dyDescent="0.25"/>
  <cols>
    <col min="1" max="1" width="5" bestFit="1" customWidth="1"/>
    <col min="2" max="2" width="26.5703125" bestFit="1" customWidth="1"/>
    <col min="3" max="3" width="9.5703125" bestFit="1" customWidth="1"/>
    <col min="4" max="4" width="12.140625" bestFit="1" customWidth="1"/>
    <col min="5" max="6" width="9.5703125" bestFit="1" customWidth="1"/>
    <col min="7" max="7" width="8.28515625" bestFit="1" customWidth="1"/>
    <col min="8" max="8" width="9" bestFit="1" customWidth="1"/>
    <col min="9" max="9" width="5" bestFit="1" customWidth="1"/>
    <col min="10" max="10" width="9.7109375" bestFit="1" customWidth="1"/>
    <col min="11" max="11" width="10.5703125" bestFit="1" customWidth="1"/>
    <col min="12" max="12" width="7" bestFit="1" customWidth="1"/>
    <col min="13" max="13" width="5" bestFit="1" customWidth="1"/>
    <col min="14" max="15" width="12.140625" bestFit="1" customWidth="1"/>
    <col min="16" max="16" width="19.42578125" bestFit="1" customWidth="1"/>
  </cols>
  <sheetData>
    <row r="1" spans="1:16" ht="16.5" thickTop="1" thickBot="1" x14ac:dyDescent="0.3">
      <c r="A1" s="60" t="s">
        <v>16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</row>
    <row r="2" spans="1:16" x14ac:dyDescent="0.25">
      <c r="A2" s="63" t="s">
        <v>0</v>
      </c>
      <c r="B2" s="64"/>
      <c r="C2" s="64"/>
      <c r="D2" s="64"/>
      <c r="E2" s="64"/>
      <c r="F2" s="64"/>
      <c r="G2" s="64"/>
      <c r="H2" s="65"/>
      <c r="I2" s="66" t="s">
        <v>1</v>
      </c>
      <c r="J2" s="64"/>
      <c r="K2" s="64"/>
      <c r="L2" s="65"/>
      <c r="M2" s="66" t="s">
        <v>2</v>
      </c>
      <c r="N2" s="64"/>
      <c r="O2" s="64"/>
      <c r="P2" s="67"/>
    </row>
    <row r="3" spans="1:16" x14ac:dyDescent="0.25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3" t="s">
        <v>10</v>
      </c>
      <c r="I3" s="4" t="s">
        <v>3</v>
      </c>
      <c r="J3" s="2" t="s">
        <v>11</v>
      </c>
      <c r="K3" s="2" t="s">
        <v>12</v>
      </c>
      <c r="L3" s="3" t="s">
        <v>13</v>
      </c>
      <c r="M3" s="5" t="s">
        <v>3</v>
      </c>
      <c r="N3" s="2" t="s">
        <v>12</v>
      </c>
      <c r="O3" s="2" t="s">
        <v>14</v>
      </c>
      <c r="P3" s="6" t="s">
        <v>15</v>
      </c>
    </row>
    <row r="4" spans="1:16" x14ac:dyDescent="0.25">
      <c r="A4" s="7">
        <v>43831</v>
      </c>
      <c r="B4" s="2" t="s">
        <v>49</v>
      </c>
      <c r="C4" s="2" t="s">
        <v>47</v>
      </c>
      <c r="D4" s="8">
        <v>900</v>
      </c>
      <c r="E4" s="9"/>
      <c r="F4" s="2"/>
      <c r="G4" s="2"/>
      <c r="H4" s="3">
        <f t="shared" ref="H4:H17" si="0">G4-F4</f>
        <v>0</v>
      </c>
      <c r="I4" s="10">
        <v>43849</v>
      </c>
      <c r="J4" s="2">
        <v>126.476</v>
      </c>
      <c r="K4" s="8">
        <v>450</v>
      </c>
      <c r="L4" s="3">
        <v>256487</v>
      </c>
      <c r="M4" s="11"/>
      <c r="N4" s="8">
        <v>2000</v>
      </c>
      <c r="O4" s="2"/>
      <c r="P4" s="6" t="s">
        <v>59</v>
      </c>
    </row>
    <row r="5" spans="1:16" x14ac:dyDescent="0.25">
      <c r="A5" s="7">
        <v>43833</v>
      </c>
      <c r="B5" s="2"/>
      <c r="C5" s="2" t="s">
        <v>47</v>
      </c>
      <c r="D5" s="8">
        <v>1350</v>
      </c>
      <c r="E5" s="9"/>
      <c r="F5" s="2"/>
      <c r="G5" s="2"/>
      <c r="H5" s="3">
        <f t="shared" si="0"/>
        <v>0</v>
      </c>
      <c r="I5" s="10">
        <v>43850</v>
      </c>
      <c r="J5" s="2">
        <v>130</v>
      </c>
      <c r="K5" s="8">
        <v>462.54</v>
      </c>
      <c r="L5" s="3">
        <v>257113</v>
      </c>
      <c r="M5" s="11"/>
      <c r="N5" s="8"/>
      <c r="O5" s="2"/>
      <c r="P5" s="6"/>
    </row>
    <row r="6" spans="1:16" x14ac:dyDescent="0.25">
      <c r="A6" s="7">
        <v>43836</v>
      </c>
      <c r="B6" s="2" t="s">
        <v>50</v>
      </c>
      <c r="C6" s="2" t="s">
        <v>46</v>
      </c>
      <c r="D6" s="8">
        <v>1168</v>
      </c>
      <c r="E6" s="9"/>
      <c r="F6" s="2"/>
      <c r="G6" s="2"/>
      <c r="H6" s="3">
        <f t="shared" si="0"/>
        <v>0</v>
      </c>
      <c r="I6" s="10">
        <v>43853</v>
      </c>
      <c r="J6" s="2">
        <v>240</v>
      </c>
      <c r="K6" s="8">
        <v>853.92</v>
      </c>
      <c r="L6" s="3">
        <v>257743</v>
      </c>
      <c r="M6" s="11"/>
      <c r="N6" s="8"/>
      <c r="O6" s="2"/>
      <c r="P6" s="6"/>
    </row>
    <row r="7" spans="1:16" x14ac:dyDescent="0.25">
      <c r="A7" s="7">
        <v>43841</v>
      </c>
      <c r="B7" s="2" t="s">
        <v>51</v>
      </c>
      <c r="C7" s="2" t="s">
        <v>47</v>
      </c>
      <c r="D7" s="8">
        <v>1296.75</v>
      </c>
      <c r="E7" s="9"/>
      <c r="F7" s="2">
        <v>253801</v>
      </c>
      <c r="G7" s="2">
        <v>254310</v>
      </c>
      <c r="H7" s="3">
        <f t="shared" si="0"/>
        <v>509</v>
      </c>
      <c r="I7" s="10">
        <v>43859</v>
      </c>
      <c r="J7" s="2">
        <v>75</v>
      </c>
      <c r="K7" s="8">
        <v>266.85000000000002</v>
      </c>
      <c r="L7" s="3"/>
      <c r="M7" s="11"/>
      <c r="N7" s="8"/>
      <c r="O7" s="2"/>
      <c r="P7" s="6"/>
    </row>
    <row r="8" spans="1:16" x14ac:dyDescent="0.25">
      <c r="A8" s="7">
        <v>43842</v>
      </c>
      <c r="B8" s="2" t="s">
        <v>52</v>
      </c>
      <c r="C8" s="2" t="s">
        <v>47</v>
      </c>
      <c r="D8" s="8">
        <v>1472.5</v>
      </c>
      <c r="E8" s="9"/>
      <c r="F8" s="2">
        <v>254310</v>
      </c>
      <c r="G8" s="2">
        <v>254964</v>
      </c>
      <c r="H8" s="3">
        <f t="shared" si="0"/>
        <v>654</v>
      </c>
      <c r="I8" s="10">
        <v>43860</v>
      </c>
      <c r="J8" s="2">
        <v>140</v>
      </c>
      <c r="K8" s="8">
        <v>498.12</v>
      </c>
      <c r="L8" s="3">
        <v>259463</v>
      </c>
      <c r="M8" s="11"/>
      <c r="N8" s="8"/>
      <c r="O8" s="2"/>
      <c r="P8" s="6"/>
    </row>
    <row r="9" spans="1:16" x14ac:dyDescent="0.25">
      <c r="A9" s="7">
        <v>43843</v>
      </c>
      <c r="B9" s="2" t="s">
        <v>53</v>
      </c>
      <c r="C9" s="2" t="s">
        <v>47</v>
      </c>
      <c r="D9" s="8">
        <v>1130.5</v>
      </c>
      <c r="E9" s="9"/>
      <c r="F9" s="2">
        <v>254964</v>
      </c>
      <c r="G9" s="2">
        <v>255457</v>
      </c>
      <c r="H9" s="3">
        <f t="shared" si="0"/>
        <v>493</v>
      </c>
      <c r="I9" s="10"/>
      <c r="J9" s="2"/>
      <c r="K9" s="8"/>
      <c r="L9" s="3"/>
      <c r="M9" s="11"/>
      <c r="N9" s="8"/>
      <c r="O9" s="2"/>
      <c r="P9" s="6"/>
    </row>
    <row r="10" spans="1:16" x14ac:dyDescent="0.25">
      <c r="A10" s="7">
        <v>43844</v>
      </c>
      <c r="B10" s="2" t="s">
        <v>54</v>
      </c>
      <c r="C10" s="2" t="s">
        <v>48</v>
      </c>
      <c r="D10" s="8">
        <v>1520</v>
      </c>
      <c r="E10" s="9"/>
      <c r="F10" s="2">
        <v>255457</v>
      </c>
      <c r="G10" s="2">
        <v>256118</v>
      </c>
      <c r="H10" s="3">
        <f t="shared" si="0"/>
        <v>661</v>
      </c>
      <c r="I10" s="10"/>
      <c r="J10" s="2"/>
      <c r="K10" s="8"/>
      <c r="L10" s="3"/>
      <c r="M10" s="11"/>
      <c r="N10" s="8"/>
      <c r="O10" s="2"/>
      <c r="P10" s="6"/>
    </row>
    <row r="11" spans="1:16" x14ac:dyDescent="0.25">
      <c r="A11" s="7">
        <v>43849</v>
      </c>
      <c r="B11" s="2" t="s">
        <v>55</v>
      </c>
      <c r="C11" s="2" t="s">
        <v>47</v>
      </c>
      <c r="D11" s="8">
        <v>1045</v>
      </c>
      <c r="E11" s="9"/>
      <c r="F11" s="2">
        <v>256143</v>
      </c>
      <c r="G11" s="2">
        <v>256560</v>
      </c>
      <c r="H11" s="3">
        <f t="shared" si="0"/>
        <v>417</v>
      </c>
      <c r="I11" s="10"/>
      <c r="J11" s="2"/>
      <c r="K11" s="8"/>
      <c r="L11" s="3"/>
      <c r="M11" s="11"/>
      <c r="N11" s="8"/>
      <c r="O11" s="2"/>
      <c r="P11" s="6"/>
    </row>
    <row r="12" spans="1:16" x14ac:dyDescent="0.25">
      <c r="A12" s="7">
        <v>43850</v>
      </c>
      <c r="B12" s="2" t="s">
        <v>56</v>
      </c>
      <c r="C12" s="2" t="s">
        <v>47</v>
      </c>
      <c r="D12" s="8">
        <v>1350</v>
      </c>
      <c r="E12" s="9"/>
      <c r="F12" s="2">
        <v>256560</v>
      </c>
      <c r="G12" s="2">
        <v>257113</v>
      </c>
      <c r="H12" s="3">
        <f>G12-F12</f>
        <v>553</v>
      </c>
      <c r="I12" s="10"/>
      <c r="J12" s="2"/>
      <c r="K12" s="8"/>
      <c r="L12" s="3"/>
      <c r="M12" s="11"/>
      <c r="N12" s="8"/>
      <c r="O12" s="2"/>
      <c r="P12" s="6"/>
    </row>
    <row r="13" spans="1:16" x14ac:dyDescent="0.25">
      <c r="A13" s="7">
        <v>43851</v>
      </c>
      <c r="B13" s="2" t="s">
        <v>52</v>
      </c>
      <c r="C13" s="2" t="s">
        <v>47</v>
      </c>
      <c r="D13" s="8">
        <v>1472.5</v>
      </c>
      <c r="E13" s="9"/>
      <c r="F13" s="2">
        <v>257113</v>
      </c>
      <c r="G13" s="2">
        <v>257743</v>
      </c>
      <c r="H13" s="3">
        <f t="shared" si="0"/>
        <v>630</v>
      </c>
      <c r="I13" s="10"/>
      <c r="J13" s="2"/>
      <c r="K13" s="8"/>
      <c r="L13" s="3"/>
      <c r="M13" s="11"/>
      <c r="N13" s="8"/>
      <c r="O13" s="2"/>
      <c r="P13" s="6"/>
    </row>
    <row r="14" spans="1:16" x14ac:dyDescent="0.25">
      <c r="A14" s="7">
        <v>43853</v>
      </c>
      <c r="B14" s="2" t="s">
        <v>49</v>
      </c>
      <c r="C14" s="2" t="s">
        <v>47</v>
      </c>
      <c r="D14" s="8">
        <v>1406</v>
      </c>
      <c r="E14" s="9"/>
      <c r="F14" s="2">
        <v>257743</v>
      </c>
      <c r="G14" s="2">
        <v>258359</v>
      </c>
      <c r="H14" s="3">
        <f t="shared" si="0"/>
        <v>616</v>
      </c>
      <c r="I14" s="10"/>
      <c r="J14" s="2"/>
      <c r="K14" s="8"/>
      <c r="L14" s="3"/>
      <c r="M14" s="11"/>
      <c r="N14" s="8"/>
      <c r="O14" s="2"/>
      <c r="P14" s="6"/>
    </row>
    <row r="15" spans="1:16" x14ac:dyDescent="0.25">
      <c r="A15" s="7">
        <v>43855</v>
      </c>
      <c r="B15" s="2" t="s">
        <v>57</v>
      </c>
      <c r="C15" s="2" t="s">
        <v>47</v>
      </c>
      <c r="D15" s="8">
        <v>451.25</v>
      </c>
      <c r="E15" s="9"/>
      <c r="F15" s="2">
        <v>258359</v>
      </c>
      <c r="G15" s="2">
        <v>258555</v>
      </c>
      <c r="H15" s="3">
        <f t="shared" si="0"/>
        <v>196</v>
      </c>
      <c r="I15" s="10"/>
      <c r="J15" s="2"/>
      <c r="K15" s="8"/>
      <c r="L15" s="3"/>
      <c r="M15" s="11"/>
      <c r="N15" s="8"/>
      <c r="O15" s="2"/>
      <c r="P15" s="6"/>
    </row>
    <row r="16" spans="1:16" x14ac:dyDescent="0.25">
      <c r="A16" s="7">
        <v>43857</v>
      </c>
      <c r="B16" s="2" t="s">
        <v>55</v>
      </c>
      <c r="C16" s="2" t="s">
        <v>48</v>
      </c>
      <c r="D16" s="8">
        <v>1117.8</v>
      </c>
      <c r="E16" s="9"/>
      <c r="F16" s="2"/>
      <c r="G16" s="2"/>
      <c r="H16" s="3">
        <f t="shared" si="0"/>
        <v>0</v>
      </c>
      <c r="I16" s="10"/>
      <c r="J16" s="2"/>
      <c r="K16" s="8"/>
      <c r="L16" s="3"/>
      <c r="M16" s="11"/>
      <c r="N16" s="8"/>
      <c r="O16" s="2"/>
      <c r="P16" s="6"/>
    </row>
    <row r="17" spans="1:16" x14ac:dyDescent="0.25">
      <c r="A17" s="7">
        <v>43860</v>
      </c>
      <c r="B17" s="2" t="s">
        <v>58</v>
      </c>
      <c r="C17" s="2" t="s">
        <v>48</v>
      </c>
      <c r="D17" s="8">
        <v>1211.25</v>
      </c>
      <c r="E17" s="9"/>
      <c r="F17" s="2"/>
      <c r="G17" s="2"/>
      <c r="H17" s="3">
        <f t="shared" si="0"/>
        <v>0</v>
      </c>
      <c r="I17" s="10"/>
      <c r="J17" s="2"/>
      <c r="K17" s="8"/>
      <c r="L17" s="3"/>
      <c r="M17" s="11"/>
      <c r="N17" s="8"/>
      <c r="O17" s="2"/>
      <c r="P17" s="6"/>
    </row>
    <row r="18" spans="1:16" x14ac:dyDescent="0.25">
      <c r="A18" s="7"/>
      <c r="B18" s="2"/>
      <c r="C18" s="2"/>
      <c r="D18" s="8"/>
      <c r="E18" s="9"/>
      <c r="F18" s="2"/>
      <c r="G18" s="2"/>
      <c r="H18" s="3">
        <f t="shared" ref="H18:H33" si="1">G18-F18</f>
        <v>0</v>
      </c>
      <c r="I18" s="10"/>
      <c r="J18" s="2"/>
      <c r="K18" s="8"/>
      <c r="L18" s="3"/>
      <c r="M18" s="11"/>
      <c r="N18" s="8"/>
      <c r="O18" s="2"/>
      <c r="P18" s="6"/>
    </row>
    <row r="19" spans="1:16" x14ac:dyDescent="0.25">
      <c r="A19" s="7"/>
      <c r="B19" s="2"/>
      <c r="C19" s="2"/>
      <c r="D19" s="8"/>
      <c r="E19" s="9"/>
      <c r="F19" s="2"/>
      <c r="G19" s="2"/>
      <c r="H19" s="3">
        <f t="shared" si="1"/>
        <v>0</v>
      </c>
      <c r="I19" s="10"/>
      <c r="J19" s="2"/>
      <c r="K19" s="8"/>
      <c r="L19" s="3"/>
      <c r="M19" s="11"/>
      <c r="N19" s="8"/>
      <c r="O19" s="2"/>
      <c r="P19" s="6"/>
    </row>
    <row r="20" spans="1:16" x14ac:dyDescent="0.25">
      <c r="A20" s="7"/>
      <c r="B20" s="2"/>
      <c r="C20" s="2"/>
      <c r="D20" s="8"/>
      <c r="E20" s="9"/>
      <c r="F20" s="2"/>
      <c r="G20" s="2"/>
      <c r="H20" s="3">
        <f t="shared" si="1"/>
        <v>0</v>
      </c>
      <c r="I20" s="10"/>
      <c r="J20" s="2"/>
      <c r="K20" s="8"/>
      <c r="L20" s="3"/>
      <c r="M20" s="11"/>
      <c r="N20" s="8"/>
      <c r="O20" s="2"/>
      <c r="P20" s="6"/>
    </row>
    <row r="21" spans="1:16" x14ac:dyDescent="0.25">
      <c r="A21" s="7"/>
      <c r="B21" s="2"/>
      <c r="C21" s="2"/>
      <c r="D21" s="8"/>
      <c r="E21" s="9"/>
      <c r="F21" s="2"/>
      <c r="G21" s="2"/>
      <c r="H21" s="3">
        <f t="shared" si="1"/>
        <v>0</v>
      </c>
      <c r="I21" s="10"/>
      <c r="J21" s="2"/>
      <c r="K21" s="8"/>
      <c r="L21" s="3"/>
      <c r="M21" s="11"/>
      <c r="N21" s="8"/>
      <c r="O21" s="2"/>
      <c r="P21" s="6"/>
    </row>
    <row r="22" spans="1:16" x14ac:dyDescent="0.25">
      <c r="A22" s="7"/>
      <c r="B22" s="2"/>
      <c r="C22" s="2"/>
      <c r="D22" s="8"/>
      <c r="E22" s="9"/>
      <c r="F22" s="2"/>
      <c r="G22" s="2"/>
      <c r="H22" s="3">
        <f t="shared" si="1"/>
        <v>0</v>
      </c>
      <c r="I22" s="10"/>
      <c r="J22" s="2"/>
      <c r="K22" s="8"/>
      <c r="L22" s="3"/>
      <c r="M22" s="11"/>
      <c r="N22" s="8"/>
      <c r="O22" s="2"/>
      <c r="P22" s="6"/>
    </row>
    <row r="23" spans="1:16" x14ac:dyDescent="0.25">
      <c r="A23" s="7"/>
      <c r="B23" s="2"/>
      <c r="C23" s="2"/>
      <c r="D23" s="8"/>
      <c r="E23" s="9"/>
      <c r="F23" s="2"/>
      <c r="G23" s="2"/>
      <c r="H23" s="3">
        <f t="shared" si="1"/>
        <v>0</v>
      </c>
      <c r="I23" s="10"/>
      <c r="J23" s="2"/>
      <c r="K23" s="8"/>
      <c r="L23" s="3"/>
      <c r="M23" s="11"/>
      <c r="N23" s="8"/>
      <c r="O23" s="2"/>
      <c r="P23" s="6"/>
    </row>
    <row r="24" spans="1:16" x14ac:dyDescent="0.25">
      <c r="A24" s="7"/>
      <c r="B24" s="2"/>
      <c r="C24" s="2"/>
      <c r="D24" s="8"/>
      <c r="E24" s="9"/>
      <c r="F24" s="2"/>
      <c r="G24" s="2"/>
      <c r="H24" s="3">
        <f t="shared" si="1"/>
        <v>0</v>
      </c>
      <c r="I24" s="10"/>
      <c r="J24" s="2"/>
      <c r="K24" s="8"/>
      <c r="L24" s="3"/>
      <c r="M24" s="11"/>
      <c r="N24" s="8"/>
      <c r="O24" s="2"/>
      <c r="P24" s="6"/>
    </row>
    <row r="25" spans="1:16" x14ac:dyDescent="0.25">
      <c r="A25" s="7"/>
      <c r="B25" s="2"/>
      <c r="C25" s="2"/>
      <c r="D25" s="8"/>
      <c r="E25" s="9"/>
      <c r="F25" s="2"/>
      <c r="G25" s="2"/>
      <c r="H25" s="3">
        <f t="shared" si="1"/>
        <v>0</v>
      </c>
      <c r="I25" s="10"/>
      <c r="J25" s="2"/>
      <c r="K25" s="8"/>
      <c r="L25" s="3"/>
      <c r="M25" s="11"/>
      <c r="N25" s="8"/>
      <c r="O25" s="2"/>
      <c r="P25" s="6"/>
    </row>
    <row r="26" spans="1:16" x14ac:dyDescent="0.25">
      <c r="A26" s="7"/>
      <c r="B26" s="2"/>
      <c r="C26" s="2"/>
      <c r="D26" s="8"/>
      <c r="E26" s="9"/>
      <c r="F26" s="2"/>
      <c r="G26" s="2"/>
      <c r="H26" s="3">
        <f t="shared" si="1"/>
        <v>0</v>
      </c>
      <c r="I26" s="10"/>
      <c r="J26" s="2"/>
      <c r="K26" s="8"/>
      <c r="L26" s="3"/>
      <c r="M26" s="11"/>
      <c r="N26" s="8"/>
      <c r="O26" s="2"/>
      <c r="P26" s="6"/>
    </row>
    <row r="27" spans="1:16" x14ac:dyDescent="0.25">
      <c r="A27" s="7"/>
      <c r="B27" s="2"/>
      <c r="C27" s="2"/>
      <c r="D27" s="8"/>
      <c r="E27" s="9"/>
      <c r="F27" s="2"/>
      <c r="G27" s="2"/>
      <c r="H27" s="3">
        <f t="shared" si="1"/>
        <v>0</v>
      </c>
      <c r="I27" s="10"/>
      <c r="J27" s="2"/>
      <c r="K27" s="8"/>
      <c r="L27" s="3"/>
      <c r="M27" s="11"/>
      <c r="N27" s="8"/>
      <c r="O27" s="2"/>
      <c r="P27" s="6"/>
    </row>
    <row r="28" spans="1:16" x14ac:dyDescent="0.25">
      <c r="A28" s="7"/>
      <c r="B28" s="2"/>
      <c r="C28" s="2"/>
      <c r="D28" s="8"/>
      <c r="E28" s="9"/>
      <c r="F28" s="2"/>
      <c r="G28" s="2"/>
      <c r="H28" s="3">
        <f t="shared" si="1"/>
        <v>0</v>
      </c>
      <c r="I28" s="10"/>
      <c r="J28" s="2"/>
      <c r="K28" s="8"/>
      <c r="L28" s="3"/>
      <c r="M28" s="11"/>
      <c r="N28" s="8"/>
      <c r="O28" s="2"/>
      <c r="P28" s="6"/>
    </row>
    <row r="29" spans="1:16" x14ac:dyDescent="0.25">
      <c r="A29" s="7"/>
      <c r="B29" s="2"/>
      <c r="C29" s="2"/>
      <c r="D29" s="8"/>
      <c r="E29" s="9"/>
      <c r="F29" s="2"/>
      <c r="G29" s="2"/>
      <c r="H29" s="3">
        <f t="shared" si="1"/>
        <v>0</v>
      </c>
      <c r="I29" s="10"/>
      <c r="J29" s="2"/>
      <c r="K29" s="8"/>
      <c r="L29" s="3"/>
      <c r="M29" s="11"/>
      <c r="N29" s="8"/>
      <c r="O29" s="2"/>
      <c r="P29" s="6"/>
    </row>
    <row r="30" spans="1:16" x14ac:dyDescent="0.25">
      <c r="A30" s="12"/>
      <c r="B30" s="2"/>
      <c r="C30" s="2"/>
      <c r="D30" s="8"/>
      <c r="E30" s="9"/>
      <c r="F30" s="2"/>
      <c r="G30" s="2"/>
      <c r="H30" s="3">
        <f t="shared" si="1"/>
        <v>0</v>
      </c>
      <c r="I30" s="10"/>
      <c r="J30" s="2"/>
      <c r="K30" s="8"/>
      <c r="L30" s="3"/>
      <c r="M30" s="11"/>
      <c r="N30" s="8"/>
      <c r="O30" s="2"/>
      <c r="P30" s="6"/>
    </row>
    <row r="31" spans="1:16" x14ac:dyDescent="0.25">
      <c r="A31" s="12"/>
      <c r="B31" s="2"/>
      <c r="C31" s="2"/>
      <c r="D31" s="8"/>
      <c r="E31" s="9"/>
      <c r="F31" s="2"/>
      <c r="G31" s="2"/>
      <c r="H31" s="3">
        <f t="shared" si="1"/>
        <v>0</v>
      </c>
      <c r="I31" s="10"/>
      <c r="J31" s="2"/>
      <c r="K31" s="8"/>
      <c r="L31" s="3"/>
      <c r="M31" s="11"/>
      <c r="N31" s="8"/>
      <c r="O31" s="2"/>
      <c r="P31" s="6"/>
    </row>
    <row r="32" spans="1:16" x14ac:dyDescent="0.25">
      <c r="A32" s="12"/>
      <c r="B32" s="2"/>
      <c r="C32" s="2"/>
      <c r="D32" s="8"/>
      <c r="E32" s="9"/>
      <c r="F32" s="2"/>
      <c r="G32" s="2"/>
      <c r="H32" s="3">
        <f t="shared" si="1"/>
        <v>0</v>
      </c>
      <c r="I32" s="10"/>
      <c r="J32" s="2"/>
      <c r="K32" s="8"/>
      <c r="L32" s="3"/>
      <c r="M32" s="11"/>
      <c r="N32" s="8"/>
      <c r="O32" s="2"/>
      <c r="P32" s="6"/>
    </row>
    <row r="33" spans="1:16" ht="15.75" thickBot="1" x14ac:dyDescent="0.3">
      <c r="A33" s="13"/>
      <c r="B33" s="14"/>
      <c r="C33" s="14"/>
      <c r="D33" s="15"/>
      <c r="E33" s="16"/>
      <c r="F33" s="14"/>
      <c r="G33" s="14"/>
      <c r="H33" s="3">
        <f t="shared" si="1"/>
        <v>0</v>
      </c>
      <c r="I33" s="18"/>
      <c r="J33" s="14"/>
      <c r="K33" s="15"/>
      <c r="L33" s="17"/>
      <c r="M33" s="19"/>
      <c r="N33" s="15"/>
      <c r="O33" s="14"/>
      <c r="P33" s="20"/>
    </row>
    <row r="34" spans="1:16" ht="15.75" thickTop="1" x14ac:dyDescent="0.25"/>
  </sheetData>
  <mergeCells count="4">
    <mergeCell ref="A1:P1"/>
    <mergeCell ref="A2:H2"/>
    <mergeCell ref="I2:L2"/>
    <mergeCell ref="M2:P2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9A00-3344-46C3-BE78-61787D22870B}">
  <dimension ref="A1:P34"/>
  <sheetViews>
    <sheetView workbookViewId="0">
      <selection activeCell="P3" sqref="A1:P1048576"/>
    </sheetView>
  </sheetViews>
  <sheetFormatPr defaultRowHeight="15" x14ac:dyDescent="0.25"/>
  <cols>
    <col min="1" max="1" width="5" bestFit="1" customWidth="1"/>
    <col min="2" max="2" width="7.85546875" bestFit="1" customWidth="1"/>
    <col min="3" max="3" width="9.5703125" bestFit="1" customWidth="1"/>
    <col min="4" max="4" width="5.7109375" bestFit="1" customWidth="1"/>
    <col min="5" max="5" width="9.28515625" bestFit="1" customWidth="1"/>
    <col min="6" max="6" width="9.5703125" bestFit="1" customWidth="1"/>
    <col min="7" max="7" width="8.28515625" bestFit="1" customWidth="1"/>
    <col min="8" max="8" width="9" bestFit="1" customWidth="1"/>
    <col min="9" max="9" width="5" bestFit="1" customWidth="1"/>
    <col min="10" max="10" width="9.7109375" bestFit="1" customWidth="1"/>
    <col min="11" max="11" width="5.7109375" bestFit="1" customWidth="1"/>
    <col min="12" max="12" width="3.85546875" bestFit="1" customWidth="1"/>
    <col min="13" max="13" width="5" bestFit="1" customWidth="1"/>
    <col min="14" max="14" width="5.7109375" bestFit="1" customWidth="1"/>
    <col min="15" max="15" width="12.140625" bestFit="1" customWidth="1"/>
    <col min="16" max="16" width="8.85546875" bestFit="1" customWidth="1"/>
  </cols>
  <sheetData>
    <row r="1" spans="1:16" ht="16.5" thickTop="1" thickBot="1" x14ac:dyDescent="0.3">
      <c r="A1" s="60" t="s">
        <v>25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</row>
    <row r="2" spans="1:16" x14ac:dyDescent="0.25">
      <c r="A2" s="63" t="s">
        <v>0</v>
      </c>
      <c r="B2" s="64"/>
      <c r="C2" s="64"/>
      <c r="D2" s="64"/>
      <c r="E2" s="64"/>
      <c r="F2" s="64"/>
      <c r="G2" s="64"/>
      <c r="H2" s="65"/>
      <c r="I2" s="66" t="s">
        <v>1</v>
      </c>
      <c r="J2" s="64"/>
      <c r="K2" s="64"/>
      <c r="L2" s="65"/>
      <c r="M2" s="66" t="s">
        <v>2</v>
      </c>
      <c r="N2" s="64"/>
      <c r="O2" s="64"/>
      <c r="P2" s="67"/>
    </row>
    <row r="3" spans="1:16" x14ac:dyDescent="0.25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3" t="s">
        <v>10</v>
      </c>
      <c r="I3" s="4" t="s">
        <v>3</v>
      </c>
      <c r="J3" s="2" t="s">
        <v>11</v>
      </c>
      <c r="K3" s="2" t="s">
        <v>12</v>
      </c>
      <c r="L3" s="3" t="s">
        <v>13</v>
      </c>
      <c r="M3" s="5" t="s">
        <v>3</v>
      </c>
      <c r="N3" s="2" t="s">
        <v>12</v>
      </c>
      <c r="O3" s="2" t="s">
        <v>14</v>
      </c>
      <c r="P3" s="6" t="s">
        <v>15</v>
      </c>
    </row>
    <row r="4" spans="1:16" x14ac:dyDescent="0.25">
      <c r="A4" s="7"/>
      <c r="B4" s="2"/>
      <c r="C4" s="2"/>
      <c r="D4" s="8"/>
      <c r="E4" s="9"/>
      <c r="F4" s="2"/>
      <c r="G4" s="2"/>
      <c r="H4" s="3"/>
      <c r="I4" s="10"/>
      <c r="J4" s="2"/>
      <c r="K4" s="8"/>
      <c r="L4" s="3"/>
      <c r="M4" s="11"/>
      <c r="N4" s="8"/>
      <c r="O4" s="2"/>
      <c r="P4" s="6"/>
    </row>
    <row r="5" spans="1:16" x14ac:dyDescent="0.25">
      <c r="A5" s="7"/>
      <c r="B5" s="2"/>
      <c r="C5" s="2"/>
      <c r="D5" s="8"/>
      <c r="E5" s="9"/>
      <c r="F5" s="2"/>
      <c r="G5" s="2"/>
      <c r="H5" s="3"/>
      <c r="I5" s="10"/>
      <c r="J5" s="2"/>
      <c r="K5" s="8"/>
      <c r="L5" s="3"/>
      <c r="M5" s="11"/>
      <c r="N5" s="8"/>
      <c r="O5" s="2"/>
      <c r="P5" s="6"/>
    </row>
    <row r="6" spans="1:16" x14ac:dyDescent="0.25">
      <c r="A6" s="7"/>
      <c r="B6" s="2"/>
      <c r="C6" s="2"/>
      <c r="D6" s="8"/>
      <c r="E6" s="9"/>
      <c r="F6" s="2"/>
      <c r="G6" s="2"/>
      <c r="H6" s="3"/>
      <c r="I6" s="10"/>
      <c r="J6" s="2"/>
      <c r="K6" s="8"/>
      <c r="L6" s="3"/>
      <c r="M6" s="11"/>
      <c r="N6" s="8"/>
      <c r="O6" s="2"/>
      <c r="P6" s="6"/>
    </row>
    <row r="7" spans="1:16" x14ac:dyDescent="0.25">
      <c r="A7" s="7"/>
      <c r="B7" s="2"/>
      <c r="C7" s="2"/>
      <c r="D7" s="8"/>
      <c r="E7" s="9"/>
      <c r="F7" s="2"/>
      <c r="G7" s="2"/>
      <c r="H7" s="3"/>
      <c r="I7" s="10"/>
      <c r="J7" s="2"/>
      <c r="K7" s="8"/>
      <c r="L7" s="3"/>
      <c r="M7" s="11"/>
      <c r="N7" s="8"/>
      <c r="O7" s="2"/>
      <c r="P7" s="6"/>
    </row>
    <row r="8" spans="1:16" x14ac:dyDescent="0.25">
      <c r="A8" s="7"/>
      <c r="B8" s="2"/>
      <c r="C8" s="2"/>
      <c r="D8" s="8"/>
      <c r="E8" s="9"/>
      <c r="F8" s="2"/>
      <c r="G8" s="2"/>
      <c r="H8" s="3"/>
      <c r="I8" s="10"/>
      <c r="J8" s="2"/>
      <c r="K8" s="8"/>
      <c r="L8" s="3"/>
      <c r="M8" s="11"/>
      <c r="N8" s="8"/>
      <c r="O8" s="2"/>
      <c r="P8" s="6"/>
    </row>
    <row r="9" spans="1:16" x14ac:dyDescent="0.25">
      <c r="A9" s="7"/>
      <c r="B9" s="2"/>
      <c r="C9" s="2"/>
      <c r="D9" s="8"/>
      <c r="E9" s="9"/>
      <c r="F9" s="2"/>
      <c r="G9" s="2"/>
      <c r="H9" s="3"/>
      <c r="I9" s="10"/>
      <c r="J9" s="2"/>
      <c r="K9" s="8"/>
      <c r="L9" s="3"/>
      <c r="M9" s="11"/>
      <c r="N9" s="8"/>
      <c r="O9" s="2"/>
      <c r="P9" s="6"/>
    </row>
    <row r="10" spans="1:16" x14ac:dyDescent="0.25">
      <c r="A10" s="7"/>
      <c r="B10" s="2"/>
      <c r="C10" s="2"/>
      <c r="D10" s="8"/>
      <c r="E10" s="9"/>
      <c r="F10" s="2"/>
      <c r="G10" s="2"/>
      <c r="H10" s="3"/>
      <c r="I10" s="10"/>
      <c r="J10" s="2"/>
      <c r="K10" s="8"/>
      <c r="L10" s="3"/>
      <c r="M10" s="11"/>
      <c r="N10" s="8"/>
      <c r="O10" s="2"/>
      <c r="P10" s="6"/>
    </row>
    <row r="11" spans="1:16" x14ac:dyDescent="0.25">
      <c r="A11" s="7"/>
      <c r="B11" s="2"/>
      <c r="C11" s="2"/>
      <c r="D11" s="8"/>
      <c r="E11" s="9"/>
      <c r="F11" s="2"/>
      <c r="G11" s="2"/>
      <c r="H11" s="3"/>
      <c r="I11" s="10"/>
      <c r="J11" s="2"/>
      <c r="K11" s="8"/>
      <c r="L11" s="3"/>
      <c r="M11" s="11"/>
      <c r="N11" s="8"/>
      <c r="O11" s="2"/>
      <c r="P11" s="6"/>
    </row>
    <row r="12" spans="1:16" x14ac:dyDescent="0.25">
      <c r="A12" s="7"/>
      <c r="B12" s="2"/>
      <c r="C12" s="2"/>
      <c r="D12" s="8"/>
      <c r="E12" s="9"/>
      <c r="F12" s="2"/>
      <c r="G12" s="2"/>
      <c r="H12" s="3"/>
      <c r="I12" s="10"/>
      <c r="J12" s="2"/>
      <c r="K12" s="8"/>
      <c r="L12" s="3"/>
      <c r="M12" s="11"/>
      <c r="N12" s="8"/>
      <c r="O12" s="2"/>
      <c r="P12" s="6"/>
    </row>
    <row r="13" spans="1:16" x14ac:dyDescent="0.25">
      <c r="A13" s="7"/>
      <c r="B13" s="2"/>
      <c r="C13" s="2"/>
      <c r="D13" s="8"/>
      <c r="E13" s="9"/>
      <c r="F13" s="2"/>
      <c r="G13" s="2"/>
      <c r="H13" s="3"/>
      <c r="I13" s="10"/>
      <c r="J13" s="2"/>
      <c r="K13" s="8"/>
      <c r="L13" s="3"/>
      <c r="M13" s="11"/>
      <c r="N13" s="8"/>
      <c r="O13" s="2"/>
      <c r="P13" s="6"/>
    </row>
    <row r="14" spans="1:16" x14ac:dyDescent="0.25">
      <c r="A14" s="7"/>
      <c r="B14" s="2"/>
      <c r="C14" s="2"/>
      <c r="D14" s="8"/>
      <c r="E14" s="9"/>
      <c r="F14" s="2"/>
      <c r="G14" s="2"/>
      <c r="H14" s="3"/>
      <c r="I14" s="10"/>
      <c r="J14" s="2"/>
      <c r="K14" s="8"/>
      <c r="L14" s="3"/>
      <c r="M14" s="11"/>
      <c r="N14" s="8"/>
      <c r="O14" s="2"/>
      <c r="P14" s="6"/>
    </row>
    <row r="15" spans="1:16" x14ac:dyDescent="0.25">
      <c r="A15" s="7"/>
      <c r="B15" s="2"/>
      <c r="C15" s="2"/>
      <c r="D15" s="8"/>
      <c r="E15" s="9"/>
      <c r="F15" s="2"/>
      <c r="G15" s="2"/>
      <c r="H15" s="3"/>
      <c r="I15" s="10"/>
      <c r="J15" s="2"/>
      <c r="K15" s="8"/>
      <c r="L15" s="3"/>
      <c r="M15" s="11"/>
      <c r="N15" s="8"/>
      <c r="O15" s="2"/>
      <c r="P15" s="6"/>
    </row>
    <row r="16" spans="1:16" x14ac:dyDescent="0.25">
      <c r="A16" s="7"/>
      <c r="B16" s="2"/>
      <c r="C16" s="2"/>
      <c r="D16" s="8"/>
      <c r="E16" s="9"/>
      <c r="F16" s="2"/>
      <c r="G16" s="2"/>
      <c r="H16" s="3"/>
      <c r="I16" s="10"/>
      <c r="J16" s="2"/>
      <c r="K16" s="8"/>
      <c r="L16" s="3"/>
      <c r="M16" s="11"/>
      <c r="N16" s="8"/>
      <c r="O16" s="2"/>
      <c r="P16" s="6"/>
    </row>
    <row r="17" spans="1:16" x14ac:dyDescent="0.25">
      <c r="A17" s="7"/>
      <c r="B17" s="2"/>
      <c r="C17" s="2"/>
      <c r="D17" s="8"/>
      <c r="E17" s="9"/>
      <c r="F17" s="2"/>
      <c r="G17" s="2"/>
      <c r="H17" s="3"/>
      <c r="I17" s="10"/>
      <c r="J17" s="2"/>
      <c r="K17" s="8"/>
      <c r="L17" s="3"/>
      <c r="M17" s="11"/>
      <c r="N17" s="8"/>
      <c r="O17" s="2"/>
      <c r="P17" s="6"/>
    </row>
    <row r="18" spans="1:16" x14ac:dyDescent="0.25">
      <c r="A18" s="7"/>
      <c r="B18" s="2"/>
      <c r="C18" s="2"/>
      <c r="D18" s="8"/>
      <c r="E18" s="9"/>
      <c r="F18" s="2"/>
      <c r="G18" s="2"/>
      <c r="H18" s="3"/>
      <c r="I18" s="10"/>
      <c r="J18" s="2"/>
      <c r="K18" s="8"/>
      <c r="L18" s="3"/>
      <c r="M18" s="11"/>
      <c r="N18" s="8"/>
      <c r="O18" s="2"/>
      <c r="P18" s="6"/>
    </row>
    <row r="19" spans="1:16" x14ac:dyDescent="0.25">
      <c r="A19" s="7"/>
      <c r="B19" s="2"/>
      <c r="C19" s="2"/>
      <c r="D19" s="8"/>
      <c r="E19" s="9"/>
      <c r="F19" s="2"/>
      <c r="G19" s="2"/>
      <c r="H19" s="3"/>
      <c r="I19" s="10"/>
      <c r="J19" s="2"/>
      <c r="K19" s="8"/>
      <c r="L19" s="3"/>
      <c r="M19" s="11"/>
      <c r="N19" s="8"/>
      <c r="O19" s="2"/>
      <c r="P19" s="6"/>
    </row>
    <row r="20" spans="1:16" x14ac:dyDescent="0.25">
      <c r="A20" s="7"/>
      <c r="B20" s="2"/>
      <c r="C20" s="2"/>
      <c r="D20" s="8"/>
      <c r="E20" s="9"/>
      <c r="F20" s="2"/>
      <c r="G20" s="2"/>
      <c r="H20" s="3"/>
      <c r="I20" s="10"/>
      <c r="J20" s="2"/>
      <c r="K20" s="8"/>
      <c r="L20" s="3"/>
      <c r="M20" s="11"/>
      <c r="N20" s="8"/>
      <c r="O20" s="2"/>
      <c r="P20" s="6"/>
    </row>
    <row r="21" spans="1:16" x14ac:dyDescent="0.25">
      <c r="A21" s="7"/>
      <c r="B21" s="2"/>
      <c r="C21" s="2"/>
      <c r="D21" s="8"/>
      <c r="E21" s="9"/>
      <c r="F21" s="2"/>
      <c r="G21" s="2"/>
      <c r="H21" s="3"/>
      <c r="I21" s="10"/>
      <c r="J21" s="2"/>
      <c r="K21" s="8"/>
      <c r="L21" s="3"/>
      <c r="M21" s="11"/>
      <c r="N21" s="8"/>
      <c r="O21" s="2"/>
      <c r="P21" s="6"/>
    </row>
    <row r="22" spans="1:16" x14ac:dyDescent="0.25">
      <c r="A22" s="7"/>
      <c r="B22" s="2"/>
      <c r="C22" s="2"/>
      <c r="D22" s="8"/>
      <c r="E22" s="9"/>
      <c r="F22" s="2"/>
      <c r="G22" s="2"/>
      <c r="H22" s="3"/>
      <c r="I22" s="10"/>
      <c r="J22" s="2"/>
      <c r="K22" s="8"/>
      <c r="L22" s="3"/>
      <c r="M22" s="11"/>
      <c r="N22" s="8"/>
      <c r="O22" s="2"/>
      <c r="P22" s="6"/>
    </row>
    <row r="23" spans="1:16" x14ac:dyDescent="0.25">
      <c r="A23" s="7"/>
      <c r="B23" s="2"/>
      <c r="C23" s="2"/>
      <c r="D23" s="8"/>
      <c r="E23" s="9"/>
      <c r="F23" s="2"/>
      <c r="G23" s="2"/>
      <c r="H23" s="3"/>
      <c r="I23" s="10"/>
      <c r="J23" s="2"/>
      <c r="K23" s="8"/>
      <c r="L23" s="3"/>
      <c r="M23" s="11"/>
      <c r="N23" s="8"/>
      <c r="O23" s="2"/>
      <c r="P23" s="6"/>
    </row>
    <row r="24" spans="1:16" x14ac:dyDescent="0.25">
      <c r="A24" s="7"/>
      <c r="B24" s="2"/>
      <c r="C24" s="2"/>
      <c r="D24" s="8"/>
      <c r="E24" s="9"/>
      <c r="F24" s="2"/>
      <c r="G24" s="2"/>
      <c r="H24" s="3"/>
      <c r="I24" s="10"/>
      <c r="J24" s="2"/>
      <c r="K24" s="8"/>
      <c r="L24" s="3"/>
      <c r="M24" s="11"/>
      <c r="N24" s="8"/>
      <c r="O24" s="2"/>
      <c r="P24" s="6"/>
    </row>
    <row r="25" spans="1:16" x14ac:dyDescent="0.25">
      <c r="A25" s="7"/>
      <c r="B25" s="2"/>
      <c r="C25" s="2"/>
      <c r="D25" s="8"/>
      <c r="E25" s="9"/>
      <c r="F25" s="2"/>
      <c r="G25" s="2"/>
      <c r="H25" s="3"/>
      <c r="I25" s="10"/>
      <c r="J25" s="2"/>
      <c r="K25" s="8"/>
      <c r="L25" s="3"/>
      <c r="M25" s="11"/>
      <c r="N25" s="8"/>
      <c r="O25" s="2"/>
      <c r="P25" s="6"/>
    </row>
    <row r="26" spans="1:16" x14ac:dyDescent="0.25">
      <c r="A26" s="7"/>
      <c r="B26" s="2"/>
      <c r="C26" s="2"/>
      <c r="D26" s="8"/>
      <c r="E26" s="9"/>
      <c r="F26" s="2"/>
      <c r="G26" s="2"/>
      <c r="H26" s="3"/>
      <c r="I26" s="10"/>
      <c r="J26" s="2"/>
      <c r="K26" s="8"/>
      <c r="L26" s="3"/>
      <c r="M26" s="11"/>
      <c r="N26" s="8"/>
      <c r="O26" s="2"/>
      <c r="P26" s="6"/>
    </row>
    <row r="27" spans="1:16" x14ac:dyDescent="0.25">
      <c r="A27" s="7"/>
      <c r="B27" s="2"/>
      <c r="C27" s="2"/>
      <c r="D27" s="8"/>
      <c r="E27" s="9"/>
      <c r="F27" s="2"/>
      <c r="G27" s="2"/>
      <c r="H27" s="3"/>
      <c r="I27" s="10"/>
      <c r="J27" s="2"/>
      <c r="K27" s="8"/>
      <c r="L27" s="3"/>
      <c r="M27" s="11"/>
      <c r="N27" s="8"/>
      <c r="O27" s="2"/>
      <c r="P27" s="6"/>
    </row>
    <row r="28" spans="1:16" x14ac:dyDescent="0.25">
      <c r="A28" s="7"/>
      <c r="B28" s="2"/>
      <c r="C28" s="2"/>
      <c r="D28" s="8"/>
      <c r="E28" s="9"/>
      <c r="F28" s="2"/>
      <c r="G28" s="2"/>
      <c r="H28" s="3"/>
      <c r="I28" s="10"/>
      <c r="J28" s="2"/>
      <c r="K28" s="8"/>
      <c r="L28" s="3"/>
      <c r="M28" s="11"/>
      <c r="N28" s="8"/>
      <c r="O28" s="2"/>
      <c r="P28" s="6"/>
    </row>
    <row r="29" spans="1:16" x14ac:dyDescent="0.25">
      <c r="A29" s="7"/>
      <c r="B29" s="2"/>
      <c r="C29" s="2"/>
      <c r="D29" s="8"/>
      <c r="E29" s="9"/>
      <c r="F29" s="2"/>
      <c r="G29" s="2"/>
      <c r="H29" s="3"/>
      <c r="I29" s="10"/>
      <c r="J29" s="2"/>
      <c r="K29" s="8"/>
      <c r="L29" s="3"/>
      <c r="M29" s="11"/>
      <c r="N29" s="8"/>
      <c r="O29" s="2"/>
      <c r="P29" s="6"/>
    </row>
    <row r="30" spans="1:16" x14ac:dyDescent="0.25">
      <c r="A30" s="12"/>
      <c r="B30" s="2"/>
      <c r="C30" s="2"/>
      <c r="D30" s="8"/>
      <c r="E30" s="9"/>
      <c r="F30" s="2"/>
      <c r="G30" s="2"/>
      <c r="H30" s="3"/>
      <c r="I30" s="10"/>
      <c r="J30" s="2"/>
      <c r="K30" s="8"/>
      <c r="L30" s="3"/>
      <c r="M30" s="11"/>
      <c r="N30" s="8"/>
      <c r="O30" s="2"/>
      <c r="P30" s="6"/>
    </row>
    <row r="31" spans="1:16" x14ac:dyDescent="0.25">
      <c r="A31" s="12"/>
      <c r="B31" s="2"/>
      <c r="C31" s="2"/>
      <c r="D31" s="8"/>
      <c r="E31" s="9"/>
      <c r="F31" s="2"/>
      <c r="G31" s="2"/>
      <c r="H31" s="3"/>
      <c r="I31" s="10"/>
      <c r="J31" s="2"/>
      <c r="K31" s="8"/>
      <c r="L31" s="3"/>
      <c r="M31" s="11"/>
      <c r="N31" s="8"/>
      <c r="O31" s="2"/>
      <c r="P31" s="6"/>
    </row>
    <row r="32" spans="1:16" x14ac:dyDescent="0.25">
      <c r="A32" s="12"/>
      <c r="B32" s="2"/>
      <c r="C32" s="2"/>
      <c r="D32" s="8"/>
      <c r="E32" s="9"/>
      <c r="F32" s="2"/>
      <c r="G32" s="2"/>
      <c r="H32" s="3"/>
      <c r="I32" s="10"/>
      <c r="J32" s="2"/>
      <c r="K32" s="8"/>
      <c r="L32" s="3"/>
      <c r="M32" s="11"/>
      <c r="N32" s="8"/>
      <c r="O32" s="2"/>
      <c r="P32" s="6"/>
    </row>
    <row r="33" spans="1:16" ht="15.75" thickBot="1" x14ac:dyDescent="0.3">
      <c r="A33" s="13"/>
      <c r="B33" s="14"/>
      <c r="C33" s="14"/>
      <c r="D33" s="15"/>
      <c r="E33" s="16"/>
      <c r="F33" s="14"/>
      <c r="G33" s="14"/>
      <c r="H33" s="17"/>
      <c r="I33" s="18"/>
      <c r="J33" s="14"/>
      <c r="K33" s="15"/>
      <c r="L33" s="17"/>
      <c r="M33" s="19"/>
      <c r="N33" s="15"/>
      <c r="O33" s="14"/>
      <c r="P33" s="20"/>
    </row>
    <row r="34" spans="1:16" ht="15.75" thickTop="1" x14ac:dyDescent="0.25"/>
  </sheetData>
  <mergeCells count="4">
    <mergeCell ref="A1:P1"/>
    <mergeCell ref="A2:H2"/>
    <mergeCell ref="I2:L2"/>
    <mergeCell ref="M2:P2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DAEC-69A9-4F3E-9617-CE2CD4FC2543}">
  <dimension ref="A1:E17"/>
  <sheetViews>
    <sheetView workbookViewId="0">
      <selection sqref="A1:E17"/>
    </sheetView>
  </sheetViews>
  <sheetFormatPr defaultRowHeight="15" x14ac:dyDescent="0.25"/>
  <sheetData>
    <row r="1" spans="1:5" x14ac:dyDescent="0.25">
      <c r="A1" s="39"/>
      <c r="B1" s="40"/>
      <c r="C1" s="40"/>
      <c r="D1" s="40"/>
      <c r="E1" s="41"/>
    </row>
    <row r="2" spans="1:5" x14ac:dyDescent="0.25">
      <c r="A2" s="42" t="s">
        <v>28</v>
      </c>
      <c r="B2" s="43"/>
      <c r="C2" s="43" t="s">
        <v>1</v>
      </c>
      <c r="D2" s="43"/>
      <c r="E2" s="21" t="s">
        <v>29</v>
      </c>
    </row>
    <row r="3" spans="1:5" x14ac:dyDescent="0.25">
      <c r="A3" s="44">
        <f>SUM(Jan!H4:H33)</f>
        <v>4729</v>
      </c>
      <c r="B3" s="45"/>
      <c r="C3" s="46">
        <f>SUM(Jan!J4:J33)</f>
        <v>711.476</v>
      </c>
      <c r="D3" s="46"/>
      <c r="E3" s="22">
        <f>A3/C3</f>
        <v>6.6467456386441706</v>
      </c>
    </row>
    <row r="4" spans="1:5" x14ac:dyDescent="0.25">
      <c r="A4" s="36" t="s">
        <v>0</v>
      </c>
      <c r="B4" s="37"/>
      <c r="C4" s="37"/>
      <c r="D4" s="37"/>
      <c r="E4" s="38"/>
    </row>
    <row r="5" spans="1:5" x14ac:dyDescent="0.25">
      <c r="A5" s="23" t="s">
        <v>5</v>
      </c>
      <c r="B5" s="24" t="s">
        <v>30</v>
      </c>
      <c r="C5" s="24" t="s">
        <v>31</v>
      </c>
      <c r="D5" s="24" t="s">
        <v>7</v>
      </c>
      <c r="E5" s="21" t="s">
        <v>32</v>
      </c>
    </row>
    <row r="6" spans="1:5" x14ac:dyDescent="0.25">
      <c r="A6" s="25"/>
      <c r="B6" s="26"/>
      <c r="C6" s="9"/>
      <c r="D6" s="27"/>
      <c r="E6" s="28"/>
    </row>
    <row r="7" spans="1:5" x14ac:dyDescent="0.25">
      <c r="A7" s="25"/>
      <c r="B7" s="26"/>
      <c r="C7" s="9"/>
      <c r="D7" s="27"/>
      <c r="E7" s="28"/>
    </row>
    <row r="8" spans="1:5" x14ac:dyDescent="0.25">
      <c r="A8" s="25"/>
      <c r="B8" s="26"/>
      <c r="C8" s="9"/>
      <c r="D8" s="27"/>
      <c r="E8" s="28"/>
    </row>
    <row r="9" spans="1:5" x14ac:dyDescent="0.25">
      <c r="A9" s="29" t="s">
        <v>33</v>
      </c>
      <c r="B9" s="30">
        <f>SUM(B6:B8)</f>
        <v>0</v>
      </c>
      <c r="C9" s="31">
        <f t="shared" ref="C9:D9" si="0">SUM(C6:C8)</f>
        <v>0</v>
      </c>
      <c r="D9" s="31">
        <f t="shared" si="0"/>
        <v>0</v>
      </c>
      <c r="E9" s="32">
        <f>SUM(E6:E8)</f>
        <v>0</v>
      </c>
    </row>
    <row r="10" spans="1:5" x14ac:dyDescent="0.25">
      <c r="A10" s="36" t="s">
        <v>34</v>
      </c>
      <c r="B10" s="37"/>
      <c r="C10" s="37"/>
      <c r="D10" s="37"/>
      <c r="E10" s="38"/>
    </row>
    <row r="11" spans="1:5" x14ac:dyDescent="0.25">
      <c r="A11" s="50" t="s">
        <v>35</v>
      </c>
      <c r="B11" s="51"/>
      <c r="C11" s="26" t="s">
        <v>12</v>
      </c>
      <c r="D11" s="51" t="s">
        <v>36</v>
      </c>
      <c r="E11" s="52"/>
    </row>
    <row r="12" spans="1:5" x14ac:dyDescent="0.25">
      <c r="A12" s="53">
        <f>C3</f>
        <v>711.476</v>
      </c>
      <c r="B12" s="54"/>
      <c r="C12" s="27">
        <f>SUM(Jan!K4:K33)</f>
        <v>2531.4299999999998</v>
      </c>
      <c r="D12" s="83">
        <f>C12/A12</f>
        <v>3.5579977399097085</v>
      </c>
      <c r="E12" s="56"/>
    </row>
    <row r="13" spans="1:5" x14ac:dyDescent="0.25">
      <c r="A13" s="36" t="s">
        <v>2</v>
      </c>
      <c r="B13" s="37"/>
      <c r="C13" s="37"/>
      <c r="D13" s="37"/>
      <c r="E13" s="38"/>
    </row>
    <row r="14" spans="1:5" x14ac:dyDescent="0.25">
      <c r="A14" s="50" t="s">
        <v>37</v>
      </c>
      <c r="B14" s="51"/>
      <c r="C14" s="51"/>
      <c r="D14" s="57">
        <f>SUM(Jan!N4:N33)</f>
        <v>2000</v>
      </c>
      <c r="E14" s="58"/>
    </row>
    <row r="15" spans="1:5" x14ac:dyDescent="0.25">
      <c r="A15" s="36" t="s">
        <v>38</v>
      </c>
      <c r="B15" s="37"/>
      <c r="C15" s="37"/>
      <c r="D15" s="37"/>
      <c r="E15" s="38"/>
    </row>
    <row r="16" spans="1:5" x14ac:dyDescent="0.25">
      <c r="A16" s="23" t="s">
        <v>32</v>
      </c>
      <c r="B16" s="43" t="s">
        <v>39</v>
      </c>
      <c r="C16" s="43"/>
      <c r="D16" s="43" t="s">
        <v>40</v>
      </c>
      <c r="E16" s="59"/>
    </row>
    <row r="17" spans="1:5" ht="15.75" thickBot="1" x14ac:dyDescent="0.3">
      <c r="A17" s="33">
        <f>E9</f>
        <v>0</v>
      </c>
      <c r="B17" s="47">
        <f>C12+C9+D9+D14</f>
        <v>4531.43</v>
      </c>
      <c r="C17" s="47"/>
      <c r="D17" s="48">
        <f>A17-B17</f>
        <v>-4531.43</v>
      </c>
      <c r="E17" s="49"/>
    </row>
  </sheetData>
  <mergeCells count="19">
    <mergeCell ref="B17:C17"/>
    <mergeCell ref="D17:E17"/>
    <mergeCell ref="A10:E10"/>
    <mergeCell ref="A11:B11"/>
    <mergeCell ref="D11:E11"/>
    <mergeCell ref="A12:B12"/>
    <mergeCell ref="D12:E12"/>
    <mergeCell ref="A13:E13"/>
    <mergeCell ref="A14:C14"/>
    <mergeCell ref="D14:E14"/>
    <mergeCell ref="A15:E15"/>
    <mergeCell ref="B16:C16"/>
    <mergeCell ref="D16:E16"/>
    <mergeCell ref="A4:E4"/>
    <mergeCell ref="A1:E1"/>
    <mergeCell ref="A2:B2"/>
    <mergeCell ref="C2:D2"/>
    <mergeCell ref="A3:B3"/>
    <mergeCell ref="C3:D3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C8F7-E438-4895-B452-54B371ACC908}">
  <dimension ref="A1:P34"/>
  <sheetViews>
    <sheetView workbookViewId="0">
      <selection activeCell="P3" sqref="A1:P1048576"/>
    </sheetView>
  </sheetViews>
  <sheetFormatPr defaultRowHeight="15" x14ac:dyDescent="0.25"/>
  <cols>
    <col min="1" max="1" width="5" bestFit="1" customWidth="1"/>
    <col min="2" max="2" width="7.85546875" bestFit="1" customWidth="1"/>
    <col min="3" max="3" width="9.5703125" bestFit="1" customWidth="1"/>
    <col min="4" max="4" width="5.7109375" bestFit="1" customWidth="1"/>
    <col min="5" max="5" width="9.28515625" bestFit="1" customWidth="1"/>
    <col min="6" max="6" width="9.5703125" bestFit="1" customWidth="1"/>
    <col min="7" max="7" width="8.28515625" bestFit="1" customWidth="1"/>
    <col min="8" max="8" width="9" bestFit="1" customWidth="1"/>
    <col min="9" max="9" width="5" bestFit="1" customWidth="1"/>
    <col min="10" max="10" width="9.7109375" bestFit="1" customWidth="1"/>
    <col min="11" max="11" width="5.7109375" bestFit="1" customWidth="1"/>
    <col min="12" max="12" width="3.85546875" bestFit="1" customWidth="1"/>
    <col min="13" max="13" width="5" bestFit="1" customWidth="1"/>
    <col min="14" max="14" width="5.7109375" bestFit="1" customWidth="1"/>
    <col min="15" max="15" width="12.140625" bestFit="1" customWidth="1"/>
    <col min="16" max="16" width="8.85546875" bestFit="1" customWidth="1"/>
  </cols>
  <sheetData>
    <row r="1" spans="1:16" ht="16.5" thickTop="1" thickBot="1" x14ac:dyDescent="0.3">
      <c r="A1" s="60" t="s">
        <v>26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</row>
    <row r="2" spans="1:16" x14ac:dyDescent="0.25">
      <c r="A2" s="63" t="s">
        <v>0</v>
      </c>
      <c r="B2" s="64"/>
      <c r="C2" s="64"/>
      <c r="D2" s="64"/>
      <c r="E2" s="64"/>
      <c r="F2" s="64"/>
      <c r="G2" s="64"/>
      <c r="H2" s="65"/>
      <c r="I2" s="66" t="s">
        <v>1</v>
      </c>
      <c r="J2" s="64"/>
      <c r="K2" s="64"/>
      <c r="L2" s="65"/>
      <c r="M2" s="66" t="s">
        <v>2</v>
      </c>
      <c r="N2" s="64"/>
      <c r="O2" s="64"/>
      <c r="P2" s="67"/>
    </row>
    <row r="3" spans="1:16" x14ac:dyDescent="0.25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3" t="s">
        <v>10</v>
      </c>
      <c r="I3" s="4" t="s">
        <v>3</v>
      </c>
      <c r="J3" s="2" t="s">
        <v>11</v>
      </c>
      <c r="K3" s="2" t="s">
        <v>12</v>
      </c>
      <c r="L3" s="3" t="s">
        <v>13</v>
      </c>
      <c r="M3" s="5" t="s">
        <v>3</v>
      </c>
      <c r="N3" s="2" t="s">
        <v>12</v>
      </c>
      <c r="O3" s="2" t="s">
        <v>14</v>
      </c>
      <c r="P3" s="6" t="s">
        <v>15</v>
      </c>
    </row>
    <row r="4" spans="1:16" x14ac:dyDescent="0.25">
      <c r="A4" s="7"/>
      <c r="B4" s="2"/>
      <c r="C4" s="2"/>
      <c r="D4" s="8"/>
      <c r="E4" s="9"/>
      <c r="F4" s="2"/>
      <c r="G4" s="2"/>
      <c r="H4" s="3"/>
      <c r="I4" s="10"/>
      <c r="J4" s="2"/>
      <c r="K4" s="8"/>
      <c r="L4" s="3"/>
      <c r="M4" s="11"/>
      <c r="N4" s="8"/>
      <c r="O4" s="2"/>
      <c r="P4" s="6"/>
    </row>
    <row r="5" spans="1:16" x14ac:dyDescent="0.25">
      <c r="A5" s="7"/>
      <c r="B5" s="2"/>
      <c r="C5" s="2"/>
      <c r="D5" s="8"/>
      <c r="E5" s="9"/>
      <c r="F5" s="2"/>
      <c r="G5" s="2"/>
      <c r="H5" s="3"/>
      <c r="I5" s="10"/>
      <c r="J5" s="2"/>
      <c r="K5" s="8"/>
      <c r="L5" s="3"/>
      <c r="M5" s="11"/>
      <c r="N5" s="8"/>
      <c r="O5" s="2"/>
      <c r="P5" s="6"/>
    </row>
    <row r="6" spans="1:16" x14ac:dyDescent="0.25">
      <c r="A6" s="7"/>
      <c r="B6" s="2"/>
      <c r="C6" s="2"/>
      <c r="D6" s="8"/>
      <c r="E6" s="9"/>
      <c r="F6" s="2"/>
      <c r="G6" s="2"/>
      <c r="H6" s="3"/>
      <c r="I6" s="10"/>
      <c r="J6" s="2"/>
      <c r="K6" s="8"/>
      <c r="L6" s="3"/>
      <c r="M6" s="11"/>
      <c r="N6" s="8"/>
      <c r="O6" s="2"/>
      <c r="P6" s="6"/>
    </row>
    <row r="7" spans="1:16" x14ac:dyDescent="0.25">
      <c r="A7" s="7"/>
      <c r="B7" s="2"/>
      <c r="C7" s="2"/>
      <c r="D7" s="8"/>
      <c r="E7" s="9"/>
      <c r="F7" s="2"/>
      <c r="G7" s="2"/>
      <c r="H7" s="3"/>
      <c r="I7" s="10"/>
      <c r="J7" s="2"/>
      <c r="K7" s="8"/>
      <c r="L7" s="3"/>
      <c r="M7" s="11"/>
      <c r="N7" s="8"/>
      <c r="O7" s="2"/>
      <c r="P7" s="6"/>
    </row>
    <row r="8" spans="1:16" x14ac:dyDescent="0.25">
      <c r="A8" s="7"/>
      <c r="B8" s="2"/>
      <c r="C8" s="2"/>
      <c r="D8" s="8"/>
      <c r="E8" s="9"/>
      <c r="F8" s="2"/>
      <c r="G8" s="2"/>
      <c r="H8" s="3"/>
      <c r="I8" s="10"/>
      <c r="J8" s="2"/>
      <c r="K8" s="8"/>
      <c r="L8" s="3"/>
      <c r="M8" s="11"/>
      <c r="N8" s="8"/>
      <c r="O8" s="2"/>
      <c r="P8" s="6"/>
    </row>
    <row r="9" spans="1:16" x14ac:dyDescent="0.25">
      <c r="A9" s="7"/>
      <c r="B9" s="2"/>
      <c r="C9" s="2"/>
      <c r="D9" s="8"/>
      <c r="E9" s="9"/>
      <c r="F9" s="2"/>
      <c r="G9" s="2"/>
      <c r="H9" s="3"/>
      <c r="I9" s="10"/>
      <c r="J9" s="2"/>
      <c r="K9" s="8"/>
      <c r="L9" s="3"/>
      <c r="M9" s="11"/>
      <c r="N9" s="8"/>
      <c r="O9" s="2"/>
      <c r="P9" s="6"/>
    </row>
    <row r="10" spans="1:16" x14ac:dyDescent="0.25">
      <c r="A10" s="7"/>
      <c r="B10" s="2"/>
      <c r="C10" s="2"/>
      <c r="D10" s="8"/>
      <c r="E10" s="9"/>
      <c r="F10" s="2"/>
      <c r="G10" s="2"/>
      <c r="H10" s="3"/>
      <c r="I10" s="10"/>
      <c r="J10" s="2"/>
      <c r="K10" s="8"/>
      <c r="L10" s="3"/>
      <c r="M10" s="11"/>
      <c r="N10" s="8"/>
      <c r="O10" s="2"/>
      <c r="P10" s="6"/>
    </row>
    <row r="11" spans="1:16" x14ac:dyDescent="0.25">
      <c r="A11" s="7"/>
      <c r="B11" s="2"/>
      <c r="C11" s="2"/>
      <c r="D11" s="8"/>
      <c r="E11" s="9"/>
      <c r="F11" s="2"/>
      <c r="G11" s="2"/>
      <c r="H11" s="3"/>
      <c r="I11" s="10"/>
      <c r="J11" s="2"/>
      <c r="K11" s="8"/>
      <c r="L11" s="3"/>
      <c r="M11" s="11"/>
      <c r="N11" s="8"/>
      <c r="O11" s="2"/>
      <c r="P11" s="6"/>
    </row>
    <row r="12" spans="1:16" x14ac:dyDescent="0.25">
      <c r="A12" s="7"/>
      <c r="B12" s="2"/>
      <c r="C12" s="2"/>
      <c r="D12" s="8"/>
      <c r="E12" s="9"/>
      <c r="F12" s="2"/>
      <c r="G12" s="2"/>
      <c r="H12" s="3"/>
      <c r="I12" s="10"/>
      <c r="J12" s="2"/>
      <c r="K12" s="8"/>
      <c r="L12" s="3"/>
      <c r="M12" s="11"/>
      <c r="N12" s="8"/>
      <c r="O12" s="2"/>
      <c r="P12" s="6"/>
    </row>
    <row r="13" spans="1:16" x14ac:dyDescent="0.25">
      <c r="A13" s="7"/>
      <c r="B13" s="2"/>
      <c r="C13" s="2"/>
      <c r="D13" s="8"/>
      <c r="E13" s="9"/>
      <c r="F13" s="2"/>
      <c r="G13" s="2"/>
      <c r="H13" s="3"/>
      <c r="I13" s="10"/>
      <c r="J13" s="2"/>
      <c r="K13" s="8"/>
      <c r="L13" s="3"/>
      <c r="M13" s="11"/>
      <c r="N13" s="8"/>
      <c r="O13" s="2"/>
      <c r="P13" s="6"/>
    </row>
    <row r="14" spans="1:16" x14ac:dyDescent="0.25">
      <c r="A14" s="7"/>
      <c r="B14" s="2"/>
      <c r="C14" s="2"/>
      <c r="D14" s="8"/>
      <c r="E14" s="9"/>
      <c r="F14" s="2"/>
      <c r="G14" s="2"/>
      <c r="H14" s="3"/>
      <c r="I14" s="10"/>
      <c r="J14" s="2"/>
      <c r="K14" s="8"/>
      <c r="L14" s="3"/>
      <c r="M14" s="11"/>
      <c r="N14" s="8"/>
      <c r="O14" s="2"/>
      <c r="P14" s="6"/>
    </row>
    <row r="15" spans="1:16" x14ac:dyDescent="0.25">
      <c r="A15" s="7"/>
      <c r="B15" s="2"/>
      <c r="C15" s="2"/>
      <c r="D15" s="8"/>
      <c r="E15" s="9"/>
      <c r="F15" s="2"/>
      <c r="G15" s="2"/>
      <c r="H15" s="3"/>
      <c r="I15" s="10"/>
      <c r="J15" s="2"/>
      <c r="K15" s="8"/>
      <c r="L15" s="3"/>
      <c r="M15" s="11"/>
      <c r="N15" s="8"/>
      <c r="O15" s="2"/>
      <c r="P15" s="6"/>
    </row>
    <row r="16" spans="1:16" x14ac:dyDescent="0.25">
      <c r="A16" s="7"/>
      <c r="B16" s="2"/>
      <c r="C16" s="2"/>
      <c r="D16" s="8"/>
      <c r="E16" s="9"/>
      <c r="F16" s="2"/>
      <c r="G16" s="2"/>
      <c r="H16" s="3"/>
      <c r="I16" s="10"/>
      <c r="J16" s="2"/>
      <c r="K16" s="8"/>
      <c r="L16" s="3"/>
      <c r="M16" s="11"/>
      <c r="N16" s="8"/>
      <c r="O16" s="2"/>
      <c r="P16" s="6"/>
    </row>
    <row r="17" spans="1:16" x14ac:dyDescent="0.25">
      <c r="A17" s="7"/>
      <c r="B17" s="2"/>
      <c r="C17" s="2"/>
      <c r="D17" s="8"/>
      <c r="E17" s="9"/>
      <c r="F17" s="2"/>
      <c r="G17" s="2"/>
      <c r="H17" s="3"/>
      <c r="I17" s="10"/>
      <c r="J17" s="2"/>
      <c r="K17" s="8"/>
      <c r="L17" s="3"/>
      <c r="M17" s="11"/>
      <c r="N17" s="8"/>
      <c r="O17" s="2"/>
      <c r="P17" s="6"/>
    </row>
    <row r="18" spans="1:16" x14ac:dyDescent="0.25">
      <c r="A18" s="7"/>
      <c r="B18" s="2"/>
      <c r="C18" s="2"/>
      <c r="D18" s="8"/>
      <c r="E18" s="9"/>
      <c r="F18" s="2"/>
      <c r="G18" s="2"/>
      <c r="H18" s="3"/>
      <c r="I18" s="10"/>
      <c r="J18" s="2"/>
      <c r="K18" s="8"/>
      <c r="L18" s="3"/>
      <c r="M18" s="11"/>
      <c r="N18" s="8"/>
      <c r="O18" s="2"/>
      <c r="P18" s="6"/>
    </row>
    <row r="19" spans="1:16" x14ac:dyDescent="0.25">
      <c r="A19" s="7"/>
      <c r="B19" s="2"/>
      <c r="C19" s="2"/>
      <c r="D19" s="8"/>
      <c r="E19" s="9"/>
      <c r="F19" s="2"/>
      <c r="G19" s="2"/>
      <c r="H19" s="3"/>
      <c r="I19" s="10"/>
      <c r="J19" s="2"/>
      <c r="K19" s="8"/>
      <c r="L19" s="3"/>
      <c r="M19" s="11"/>
      <c r="N19" s="8"/>
      <c r="O19" s="2"/>
      <c r="P19" s="6"/>
    </row>
    <row r="20" spans="1:16" x14ac:dyDescent="0.25">
      <c r="A20" s="7"/>
      <c r="B20" s="2"/>
      <c r="C20" s="2"/>
      <c r="D20" s="8"/>
      <c r="E20" s="9"/>
      <c r="F20" s="2"/>
      <c r="G20" s="2"/>
      <c r="H20" s="3"/>
      <c r="I20" s="10"/>
      <c r="J20" s="2"/>
      <c r="K20" s="8"/>
      <c r="L20" s="3"/>
      <c r="M20" s="11"/>
      <c r="N20" s="8"/>
      <c r="O20" s="2"/>
      <c r="P20" s="6"/>
    </row>
    <row r="21" spans="1:16" x14ac:dyDescent="0.25">
      <c r="A21" s="7"/>
      <c r="B21" s="2"/>
      <c r="C21" s="2"/>
      <c r="D21" s="8"/>
      <c r="E21" s="9"/>
      <c r="F21" s="2"/>
      <c r="G21" s="2"/>
      <c r="H21" s="3"/>
      <c r="I21" s="10"/>
      <c r="J21" s="2"/>
      <c r="K21" s="8"/>
      <c r="L21" s="3"/>
      <c r="M21" s="11"/>
      <c r="N21" s="8"/>
      <c r="O21" s="2"/>
      <c r="P21" s="6"/>
    </row>
    <row r="22" spans="1:16" x14ac:dyDescent="0.25">
      <c r="A22" s="7"/>
      <c r="B22" s="2"/>
      <c r="C22" s="2"/>
      <c r="D22" s="8"/>
      <c r="E22" s="9"/>
      <c r="F22" s="2"/>
      <c r="G22" s="2"/>
      <c r="H22" s="3"/>
      <c r="I22" s="10"/>
      <c r="J22" s="2"/>
      <c r="K22" s="8"/>
      <c r="L22" s="3"/>
      <c r="M22" s="11"/>
      <c r="N22" s="8"/>
      <c r="O22" s="2"/>
      <c r="P22" s="6"/>
    </row>
    <row r="23" spans="1:16" x14ac:dyDescent="0.25">
      <c r="A23" s="7"/>
      <c r="B23" s="2"/>
      <c r="C23" s="2"/>
      <c r="D23" s="8"/>
      <c r="E23" s="9"/>
      <c r="F23" s="2"/>
      <c r="G23" s="2"/>
      <c r="H23" s="3"/>
      <c r="I23" s="10"/>
      <c r="J23" s="2"/>
      <c r="K23" s="8"/>
      <c r="L23" s="3"/>
      <c r="M23" s="11"/>
      <c r="N23" s="8"/>
      <c r="O23" s="2"/>
      <c r="P23" s="6"/>
    </row>
    <row r="24" spans="1:16" x14ac:dyDescent="0.25">
      <c r="A24" s="7"/>
      <c r="B24" s="2"/>
      <c r="C24" s="2"/>
      <c r="D24" s="8"/>
      <c r="E24" s="9"/>
      <c r="F24" s="2"/>
      <c r="G24" s="2"/>
      <c r="H24" s="3"/>
      <c r="I24" s="10"/>
      <c r="J24" s="2"/>
      <c r="K24" s="8"/>
      <c r="L24" s="3"/>
      <c r="M24" s="11"/>
      <c r="N24" s="8"/>
      <c r="O24" s="2"/>
      <c r="P24" s="6"/>
    </row>
    <row r="25" spans="1:16" x14ac:dyDescent="0.25">
      <c r="A25" s="7"/>
      <c r="B25" s="2"/>
      <c r="C25" s="2"/>
      <c r="D25" s="8"/>
      <c r="E25" s="9"/>
      <c r="F25" s="2"/>
      <c r="G25" s="2"/>
      <c r="H25" s="3"/>
      <c r="I25" s="10"/>
      <c r="J25" s="2"/>
      <c r="K25" s="8"/>
      <c r="L25" s="3"/>
      <c r="M25" s="11"/>
      <c r="N25" s="8"/>
      <c r="O25" s="2"/>
      <c r="P25" s="6"/>
    </row>
    <row r="26" spans="1:16" x14ac:dyDescent="0.25">
      <c r="A26" s="7"/>
      <c r="B26" s="2"/>
      <c r="C26" s="2"/>
      <c r="D26" s="8"/>
      <c r="E26" s="9"/>
      <c r="F26" s="2"/>
      <c r="G26" s="2"/>
      <c r="H26" s="3"/>
      <c r="I26" s="10"/>
      <c r="J26" s="2"/>
      <c r="K26" s="8"/>
      <c r="L26" s="3"/>
      <c r="M26" s="11"/>
      <c r="N26" s="8"/>
      <c r="O26" s="2"/>
      <c r="P26" s="6"/>
    </row>
    <row r="27" spans="1:16" x14ac:dyDescent="0.25">
      <c r="A27" s="7"/>
      <c r="B27" s="2"/>
      <c r="C27" s="2"/>
      <c r="D27" s="8"/>
      <c r="E27" s="9"/>
      <c r="F27" s="2"/>
      <c r="G27" s="2"/>
      <c r="H27" s="3"/>
      <c r="I27" s="10"/>
      <c r="J27" s="2"/>
      <c r="K27" s="8"/>
      <c r="L27" s="3"/>
      <c r="M27" s="11"/>
      <c r="N27" s="8"/>
      <c r="O27" s="2"/>
      <c r="P27" s="6"/>
    </row>
    <row r="28" spans="1:16" x14ac:dyDescent="0.25">
      <c r="A28" s="7"/>
      <c r="B28" s="2"/>
      <c r="C28" s="2"/>
      <c r="D28" s="8"/>
      <c r="E28" s="9"/>
      <c r="F28" s="2"/>
      <c r="G28" s="2"/>
      <c r="H28" s="3"/>
      <c r="I28" s="10"/>
      <c r="J28" s="2"/>
      <c r="K28" s="8"/>
      <c r="L28" s="3"/>
      <c r="M28" s="11"/>
      <c r="N28" s="8"/>
      <c r="O28" s="2"/>
      <c r="P28" s="6"/>
    </row>
    <row r="29" spans="1:16" x14ac:dyDescent="0.25">
      <c r="A29" s="7"/>
      <c r="B29" s="2"/>
      <c r="C29" s="2"/>
      <c r="D29" s="8"/>
      <c r="E29" s="9"/>
      <c r="F29" s="2"/>
      <c r="G29" s="2"/>
      <c r="H29" s="3"/>
      <c r="I29" s="10"/>
      <c r="J29" s="2"/>
      <c r="K29" s="8"/>
      <c r="L29" s="3"/>
      <c r="M29" s="11"/>
      <c r="N29" s="8"/>
      <c r="O29" s="2"/>
      <c r="P29" s="6"/>
    </row>
    <row r="30" spans="1:16" x14ac:dyDescent="0.25">
      <c r="A30" s="12"/>
      <c r="B30" s="2"/>
      <c r="C30" s="2"/>
      <c r="D30" s="8"/>
      <c r="E30" s="9"/>
      <c r="F30" s="2"/>
      <c r="G30" s="2"/>
      <c r="H30" s="3"/>
      <c r="I30" s="10"/>
      <c r="J30" s="2"/>
      <c r="K30" s="8"/>
      <c r="L30" s="3"/>
      <c r="M30" s="11"/>
      <c r="N30" s="8"/>
      <c r="O30" s="2"/>
      <c r="P30" s="6"/>
    </row>
    <row r="31" spans="1:16" x14ac:dyDescent="0.25">
      <c r="A31" s="12"/>
      <c r="B31" s="2"/>
      <c r="C31" s="2"/>
      <c r="D31" s="8"/>
      <c r="E31" s="9"/>
      <c r="F31" s="2"/>
      <c r="G31" s="2"/>
      <c r="H31" s="3"/>
      <c r="I31" s="10"/>
      <c r="J31" s="2"/>
      <c r="K31" s="8"/>
      <c r="L31" s="3"/>
      <c r="M31" s="11"/>
      <c r="N31" s="8"/>
      <c r="O31" s="2"/>
      <c r="P31" s="6"/>
    </row>
    <row r="32" spans="1:16" x14ac:dyDescent="0.25">
      <c r="A32" s="12"/>
      <c r="B32" s="2"/>
      <c r="C32" s="2"/>
      <c r="D32" s="8"/>
      <c r="E32" s="9"/>
      <c r="F32" s="2"/>
      <c r="G32" s="2"/>
      <c r="H32" s="3"/>
      <c r="I32" s="10"/>
      <c r="J32" s="2"/>
      <c r="K32" s="8"/>
      <c r="L32" s="3"/>
      <c r="M32" s="11"/>
      <c r="N32" s="8"/>
      <c r="O32" s="2"/>
      <c r="P32" s="6"/>
    </row>
    <row r="33" spans="1:16" ht="15.75" thickBot="1" x14ac:dyDescent="0.3">
      <c r="A33" s="13"/>
      <c r="B33" s="14"/>
      <c r="C33" s="14"/>
      <c r="D33" s="15"/>
      <c r="E33" s="16"/>
      <c r="F33" s="14"/>
      <c r="G33" s="14"/>
      <c r="H33" s="17"/>
      <c r="I33" s="18"/>
      <c r="J33" s="14"/>
      <c r="K33" s="15"/>
      <c r="L33" s="17"/>
      <c r="M33" s="19"/>
      <c r="N33" s="15"/>
      <c r="O33" s="14"/>
      <c r="P33" s="20"/>
    </row>
    <row r="34" spans="1:16" ht="15.75" thickTop="1" x14ac:dyDescent="0.25"/>
  </sheetData>
  <mergeCells count="4">
    <mergeCell ref="A1:P1"/>
    <mergeCell ref="A2:H2"/>
    <mergeCell ref="I2:L2"/>
    <mergeCell ref="M2:P2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1DAFD-57BD-499E-A354-CF462421C5C0}">
  <dimension ref="A1:E17"/>
  <sheetViews>
    <sheetView workbookViewId="0">
      <selection sqref="A1:E17"/>
    </sheetView>
  </sheetViews>
  <sheetFormatPr defaultRowHeight="15" x14ac:dyDescent="0.25"/>
  <sheetData>
    <row r="1" spans="1:5" x14ac:dyDescent="0.25">
      <c r="A1" s="39"/>
      <c r="B1" s="40"/>
      <c r="C1" s="40"/>
      <c r="D1" s="40"/>
      <c r="E1" s="41"/>
    </row>
    <row r="2" spans="1:5" x14ac:dyDescent="0.25">
      <c r="A2" s="42" t="s">
        <v>28</v>
      </c>
      <c r="B2" s="43"/>
      <c r="C2" s="43" t="s">
        <v>1</v>
      </c>
      <c r="D2" s="43"/>
      <c r="E2" s="21" t="s">
        <v>29</v>
      </c>
    </row>
    <row r="3" spans="1:5" x14ac:dyDescent="0.25">
      <c r="A3" s="44">
        <f>SUM(Jan!H4:H33)</f>
        <v>4729</v>
      </c>
      <c r="B3" s="45"/>
      <c r="C3" s="46">
        <f>SUM(Jan!J4:J33)</f>
        <v>711.476</v>
      </c>
      <c r="D3" s="46"/>
      <c r="E3" s="22">
        <f>A3/C3</f>
        <v>6.6467456386441706</v>
      </c>
    </row>
    <row r="4" spans="1:5" x14ac:dyDescent="0.25">
      <c r="A4" s="36" t="s">
        <v>0</v>
      </c>
      <c r="B4" s="37"/>
      <c r="C4" s="37"/>
      <c r="D4" s="37"/>
      <c r="E4" s="38"/>
    </row>
    <row r="5" spans="1:5" x14ac:dyDescent="0.25">
      <c r="A5" s="23" t="s">
        <v>5</v>
      </c>
      <c r="B5" s="24" t="s">
        <v>30</v>
      </c>
      <c r="C5" s="24" t="s">
        <v>31</v>
      </c>
      <c r="D5" s="24" t="s">
        <v>7</v>
      </c>
      <c r="E5" s="21" t="s">
        <v>32</v>
      </c>
    </row>
    <row r="6" spans="1:5" x14ac:dyDescent="0.25">
      <c r="A6" s="25"/>
      <c r="B6" s="26"/>
      <c r="C6" s="9"/>
      <c r="D6" s="27"/>
      <c r="E6" s="28"/>
    </row>
    <row r="7" spans="1:5" x14ac:dyDescent="0.25">
      <c r="A7" s="25"/>
      <c r="B7" s="26"/>
      <c r="C7" s="9"/>
      <c r="D7" s="27"/>
      <c r="E7" s="28"/>
    </row>
    <row r="8" spans="1:5" x14ac:dyDescent="0.25">
      <c r="A8" s="25"/>
      <c r="B8" s="26"/>
      <c r="C8" s="9"/>
      <c r="D8" s="27"/>
      <c r="E8" s="28"/>
    </row>
    <row r="9" spans="1:5" x14ac:dyDescent="0.25">
      <c r="A9" s="29" t="s">
        <v>33</v>
      </c>
      <c r="B9" s="30">
        <f>SUM(B6:B8)</f>
        <v>0</v>
      </c>
      <c r="C9" s="31">
        <f t="shared" ref="C9:D9" si="0">SUM(C6:C8)</f>
        <v>0</v>
      </c>
      <c r="D9" s="31">
        <f t="shared" si="0"/>
        <v>0</v>
      </c>
      <c r="E9" s="32">
        <f>SUM(E6:E8)</f>
        <v>0</v>
      </c>
    </row>
    <row r="10" spans="1:5" x14ac:dyDescent="0.25">
      <c r="A10" s="36" t="s">
        <v>34</v>
      </c>
      <c r="B10" s="37"/>
      <c r="C10" s="37"/>
      <c r="D10" s="37"/>
      <c r="E10" s="38"/>
    </row>
    <row r="11" spans="1:5" x14ac:dyDescent="0.25">
      <c r="A11" s="50" t="s">
        <v>35</v>
      </c>
      <c r="B11" s="51"/>
      <c r="C11" s="26" t="s">
        <v>12</v>
      </c>
      <c r="D11" s="51" t="s">
        <v>36</v>
      </c>
      <c r="E11" s="52"/>
    </row>
    <row r="12" spans="1:5" x14ac:dyDescent="0.25">
      <c r="A12" s="53">
        <f>C3</f>
        <v>711.476</v>
      </c>
      <c r="B12" s="54"/>
      <c r="C12" s="27">
        <f>SUM(Jan!K4:K33)</f>
        <v>2531.4299999999998</v>
      </c>
      <c r="D12" s="83">
        <f>C12/A12</f>
        <v>3.5579977399097085</v>
      </c>
      <c r="E12" s="56"/>
    </row>
    <row r="13" spans="1:5" x14ac:dyDescent="0.25">
      <c r="A13" s="36" t="s">
        <v>2</v>
      </c>
      <c r="B13" s="37"/>
      <c r="C13" s="37"/>
      <c r="D13" s="37"/>
      <c r="E13" s="38"/>
    </row>
    <row r="14" spans="1:5" x14ac:dyDescent="0.25">
      <c r="A14" s="50" t="s">
        <v>37</v>
      </c>
      <c r="B14" s="51"/>
      <c r="C14" s="51"/>
      <c r="D14" s="57">
        <f>SUM(Jan!N4:N33)</f>
        <v>2000</v>
      </c>
      <c r="E14" s="58"/>
    </row>
    <row r="15" spans="1:5" x14ac:dyDescent="0.25">
      <c r="A15" s="36" t="s">
        <v>38</v>
      </c>
      <c r="B15" s="37"/>
      <c r="C15" s="37"/>
      <c r="D15" s="37"/>
      <c r="E15" s="38"/>
    </row>
    <row r="16" spans="1:5" x14ac:dyDescent="0.25">
      <c r="A16" s="23" t="s">
        <v>32</v>
      </c>
      <c r="B16" s="43" t="s">
        <v>39</v>
      </c>
      <c r="C16" s="43"/>
      <c r="D16" s="43" t="s">
        <v>40</v>
      </c>
      <c r="E16" s="59"/>
    </row>
    <row r="17" spans="1:5" ht="15.75" thickBot="1" x14ac:dyDescent="0.3">
      <c r="A17" s="33">
        <f>E9</f>
        <v>0</v>
      </c>
      <c r="B17" s="47">
        <f>C12+C9+D9+D14</f>
        <v>4531.43</v>
      </c>
      <c r="C17" s="47"/>
      <c r="D17" s="48">
        <f>A17-B17</f>
        <v>-4531.43</v>
      </c>
      <c r="E17" s="49"/>
    </row>
  </sheetData>
  <mergeCells count="19">
    <mergeCell ref="B17:C17"/>
    <mergeCell ref="D17:E17"/>
    <mergeCell ref="A10:E10"/>
    <mergeCell ref="A11:B11"/>
    <mergeCell ref="D11:E11"/>
    <mergeCell ref="A12:B12"/>
    <mergeCell ref="D12:E12"/>
    <mergeCell ref="A13:E13"/>
    <mergeCell ref="A14:C14"/>
    <mergeCell ref="D14:E14"/>
    <mergeCell ref="A15:E15"/>
    <mergeCell ref="B16:C16"/>
    <mergeCell ref="D16:E16"/>
    <mergeCell ref="A4:E4"/>
    <mergeCell ref="A1:E1"/>
    <mergeCell ref="A2:B2"/>
    <mergeCell ref="C2:D2"/>
    <mergeCell ref="A3:B3"/>
    <mergeCell ref="C3:D3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7C20-F707-452A-86E3-882A9971264D}">
  <dimension ref="A1:P34"/>
  <sheetViews>
    <sheetView workbookViewId="0">
      <selection activeCell="T7" sqref="T7"/>
    </sheetView>
  </sheetViews>
  <sheetFormatPr defaultRowHeight="15" x14ac:dyDescent="0.25"/>
  <cols>
    <col min="1" max="1" width="5" bestFit="1" customWidth="1"/>
    <col min="2" max="2" width="7.85546875" bestFit="1" customWidth="1"/>
    <col min="3" max="3" width="9.5703125" bestFit="1" customWidth="1"/>
    <col min="4" max="4" width="5.7109375" bestFit="1" customWidth="1"/>
    <col min="5" max="5" width="9.28515625" bestFit="1" customWidth="1"/>
    <col min="6" max="6" width="9.5703125" bestFit="1" customWidth="1"/>
    <col min="7" max="7" width="8.28515625" bestFit="1" customWidth="1"/>
    <col min="8" max="8" width="9" bestFit="1" customWidth="1"/>
    <col min="9" max="9" width="5" bestFit="1" customWidth="1"/>
    <col min="10" max="10" width="9.7109375" bestFit="1" customWidth="1"/>
    <col min="11" max="11" width="5.7109375" bestFit="1" customWidth="1"/>
    <col min="12" max="12" width="3.85546875" bestFit="1" customWidth="1"/>
    <col min="13" max="13" width="5" bestFit="1" customWidth="1"/>
    <col min="14" max="14" width="5.7109375" bestFit="1" customWidth="1"/>
    <col min="15" max="15" width="12.140625" bestFit="1" customWidth="1"/>
    <col min="16" max="16" width="8.85546875" bestFit="1" customWidth="1"/>
  </cols>
  <sheetData>
    <row r="1" spans="1:16" ht="16.5" thickTop="1" thickBot="1" x14ac:dyDescent="0.3">
      <c r="A1" s="60" t="s">
        <v>27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</row>
    <row r="2" spans="1:16" x14ac:dyDescent="0.25">
      <c r="A2" s="63" t="s">
        <v>0</v>
      </c>
      <c r="B2" s="64"/>
      <c r="C2" s="64"/>
      <c r="D2" s="64"/>
      <c r="E2" s="64"/>
      <c r="F2" s="64"/>
      <c r="G2" s="64"/>
      <c r="H2" s="65"/>
      <c r="I2" s="66" t="s">
        <v>1</v>
      </c>
      <c r="J2" s="64"/>
      <c r="K2" s="64"/>
      <c r="L2" s="65"/>
      <c r="M2" s="66" t="s">
        <v>2</v>
      </c>
      <c r="N2" s="64"/>
      <c r="O2" s="64"/>
      <c r="P2" s="67"/>
    </row>
    <row r="3" spans="1:16" x14ac:dyDescent="0.25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3" t="s">
        <v>10</v>
      </c>
      <c r="I3" s="4" t="s">
        <v>3</v>
      </c>
      <c r="J3" s="2" t="s">
        <v>11</v>
      </c>
      <c r="K3" s="2" t="s">
        <v>12</v>
      </c>
      <c r="L3" s="3" t="s">
        <v>13</v>
      </c>
      <c r="M3" s="5" t="s">
        <v>3</v>
      </c>
      <c r="N3" s="2" t="s">
        <v>12</v>
      </c>
      <c r="O3" s="2" t="s">
        <v>14</v>
      </c>
      <c r="P3" s="6" t="s">
        <v>15</v>
      </c>
    </row>
    <row r="4" spans="1:16" x14ac:dyDescent="0.25">
      <c r="A4" s="7"/>
      <c r="B4" s="2"/>
      <c r="C4" s="2"/>
      <c r="D4" s="8"/>
      <c r="E4" s="9"/>
      <c r="F4" s="2"/>
      <c r="G4" s="2"/>
      <c r="H4" s="3"/>
      <c r="I4" s="10"/>
      <c r="J4" s="2"/>
      <c r="K4" s="8"/>
      <c r="L4" s="3"/>
      <c r="M4" s="11"/>
      <c r="N4" s="8"/>
      <c r="O4" s="2"/>
      <c r="P4" s="6"/>
    </row>
    <row r="5" spans="1:16" x14ac:dyDescent="0.25">
      <c r="A5" s="7"/>
      <c r="B5" s="2"/>
      <c r="C5" s="2"/>
      <c r="D5" s="8"/>
      <c r="E5" s="9"/>
      <c r="F5" s="2"/>
      <c r="G5" s="2"/>
      <c r="H5" s="3"/>
      <c r="I5" s="10"/>
      <c r="J5" s="2"/>
      <c r="K5" s="8"/>
      <c r="L5" s="3"/>
      <c r="M5" s="11"/>
      <c r="N5" s="8"/>
      <c r="O5" s="2"/>
      <c r="P5" s="6"/>
    </row>
    <row r="6" spans="1:16" x14ac:dyDescent="0.25">
      <c r="A6" s="7"/>
      <c r="B6" s="2"/>
      <c r="C6" s="2"/>
      <c r="D6" s="8"/>
      <c r="E6" s="9"/>
      <c r="F6" s="2"/>
      <c r="G6" s="2"/>
      <c r="H6" s="3"/>
      <c r="I6" s="10"/>
      <c r="J6" s="2"/>
      <c r="K6" s="8"/>
      <c r="L6" s="3"/>
      <c r="M6" s="11"/>
      <c r="N6" s="8"/>
      <c r="O6" s="2"/>
      <c r="P6" s="6"/>
    </row>
    <row r="7" spans="1:16" x14ac:dyDescent="0.25">
      <c r="A7" s="7"/>
      <c r="B7" s="2"/>
      <c r="C7" s="2"/>
      <c r="D7" s="8"/>
      <c r="E7" s="9"/>
      <c r="F7" s="2"/>
      <c r="G7" s="2"/>
      <c r="H7" s="3"/>
      <c r="I7" s="10"/>
      <c r="J7" s="2"/>
      <c r="K7" s="8"/>
      <c r="L7" s="3"/>
      <c r="M7" s="11"/>
      <c r="N7" s="8"/>
      <c r="O7" s="2"/>
      <c r="P7" s="6"/>
    </row>
    <row r="8" spans="1:16" x14ac:dyDescent="0.25">
      <c r="A8" s="7"/>
      <c r="B8" s="2"/>
      <c r="C8" s="2"/>
      <c r="D8" s="8"/>
      <c r="E8" s="9"/>
      <c r="F8" s="2"/>
      <c r="G8" s="2"/>
      <c r="H8" s="3"/>
      <c r="I8" s="10"/>
      <c r="J8" s="2"/>
      <c r="K8" s="8"/>
      <c r="L8" s="3"/>
      <c r="M8" s="11"/>
      <c r="N8" s="8"/>
      <c r="O8" s="2"/>
      <c r="P8" s="6"/>
    </row>
    <row r="9" spans="1:16" x14ac:dyDescent="0.25">
      <c r="A9" s="7"/>
      <c r="B9" s="2"/>
      <c r="C9" s="2"/>
      <c r="D9" s="8"/>
      <c r="E9" s="9"/>
      <c r="F9" s="2"/>
      <c r="G9" s="2"/>
      <c r="H9" s="3"/>
      <c r="I9" s="10"/>
      <c r="J9" s="2"/>
      <c r="K9" s="8"/>
      <c r="L9" s="3"/>
      <c r="M9" s="11"/>
      <c r="N9" s="8"/>
      <c r="O9" s="2"/>
      <c r="P9" s="6"/>
    </row>
    <row r="10" spans="1:16" x14ac:dyDescent="0.25">
      <c r="A10" s="7"/>
      <c r="B10" s="2"/>
      <c r="C10" s="2"/>
      <c r="D10" s="8"/>
      <c r="E10" s="9"/>
      <c r="F10" s="2"/>
      <c r="G10" s="2"/>
      <c r="H10" s="3"/>
      <c r="I10" s="10"/>
      <c r="J10" s="2"/>
      <c r="K10" s="8"/>
      <c r="L10" s="3"/>
      <c r="M10" s="11"/>
      <c r="N10" s="8"/>
      <c r="O10" s="2"/>
      <c r="P10" s="6"/>
    </row>
    <row r="11" spans="1:16" x14ac:dyDescent="0.25">
      <c r="A11" s="7"/>
      <c r="B11" s="2"/>
      <c r="C11" s="2"/>
      <c r="D11" s="8"/>
      <c r="E11" s="9"/>
      <c r="F11" s="2"/>
      <c r="G11" s="2"/>
      <c r="H11" s="3"/>
      <c r="I11" s="10"/>
      <c r="J11" s="2"/>
      <c r="K11" s="8"/>
      <c r="L11" s="3"/>
      <c r="M11" s="11"/>
      <c r="N11" s="8"/>
      <c r="O11" s="2"/>
      <c r="P11" s="6"/>
    </row>
    <row r="12" spans="1:16" x14ac:dyDescent="0.25">
      <c r="A12" s="7"/>
      <c r="B12" s="2"/>
      <c r="C12" s="2"/>
      <c r="D12" s="8"/>
      <c r="E12" s="9"/>
      <c r="F12" s="2"/>
      <c r="G12" s="2"/>
      <c r="H12" s="3"/>
      <c r="I12" s="10"/>
      <c r="J12" s="2"/>
      <c r="K12" s="8"/>
      <c r="L12" s="3"/>
      <c r="M12" s="11"/>
      <c r="N12" s="8"/>
      <c r="O12" s="2"/>
      <c r="P12" s="6"/>
    </row>
    <row r="13" spans="1:16" x14ac:dyDescent="0.25">
      <c r="A13" s="7"/>
      <c r="B13" s="2"/>
      <c r="C13" s="2"/>
      <c r="D13" s="8"/>
      <c r="E13" s="9"/>
      <c r="F13" s="2"/>
      <c r="G13" s="2"/>
      <c r="H13" s="3"/>
      <c r="I13" s="10"/>
      <c r="J13" s="2"/>
      <c r="K13" s="8"/>
      <c r="L13" s="3"/>
      <c r="M13" s="11"/>
      <c r="N13" s="8"/>
      <c r="O13" s="2"/>
      <c r="P13" s="6"/>
    </row>
    <row r="14" spans="1:16" x14ac:dyDescent="0.25">
      <c r="A14" s="7"/>
      <c r="B14" s="2"/>
      <c r="C14" s="2"/>
      <c r="D14" s="8"/>
      <c r="E14" s="9"/>
      <c r="F14" s="2"/>
      <c r="G14" s="2"/>
      <c r="H14" s="3"/>
      <c r="I14" s="10"/>
      <c r="J14" s="2"/>
      <c r="K14" s="8"/>
      <c r="L14" s="3"/>
      <c r="M14" s="11"/>
      <c r="N14" s="8"/>
      <c r="O14" s="2"/>
      <c r="P14" s="6"/>
    </row>
    <row r="15" spans="1:16" x14ac:dyDescent="0.25">
      <c r="A15" s="7"/>
      <c r="B15" s="2"/>
      <c r="C15" s="2"/>
      <c r="D15" s="8"/>
      <c r="E15" s="9"/>
      <c r="F15" s="2"/>
      <c r="G15" s="2"/>
      <c r="H15" s="3"/>
      <c r="I15" s="10"/>
      <c r="J15" s="2"/>
      <c r="K15" s="8"/>
      <c r="L15" s="3"/>
      <c r="M15" s="11"/>
      <c r="N15" s="8"/>
      <c r="O15" s="2"/>
      <c r="P15" s="6"/>
    </row>
    <row r="16" spans="1:16" x14ac:dyDescent="0.25">
      <c r="A16" s="7"/>
      <c r="B16" s="2"/>
      <c r="C16" s="2"/>
      <c r="D16" s="8"/>
      <c r="E16" s="9"/>
      <c r="F16" s="2"/>
      <c r="G16" s="2"/>
      <c r="H16" s="3"/>
      <c r="I16" s="10"/>
      <c r="J16" s="2"/>
      <c r="K16" s="8"/>
      <c r="L16" s="3"/>
      <c r="M16" s="11"/>
      <c r="N16" s="8"/>
      <c r="O16" s="2"/>
      <c r="P16" s="6"/>
    </row>
    <row r="17" spans="1:16" x14ac:dyDescent="0.25">
      <c r="A17" s="7"/>
      <c r="B17" s="2"/>
      <c r="C17" s="2"/>
      <c r="D17" s="8"/>
      <c r="E17" s="9"/>
      <c r="F17" s="2"/>
      <c r="G17" s="2"/>
      <c r="H17" s="3"/>
      <c r="I17" s="10"/>
      <c r="J17" s="2"/>
      <c r="K17" s="8"/>
      <c r="L17" s="3"/>
      <c r="M17" s="11"/>
      <c r="N17" s="8"/>
      <c r="O17" s="2"/>
      <c r="P17" s="6"/>
    </row>
    <row r="18" spans="1:16" x14ac:dyDescent="0.25">
      <c r="A18" s="7"/>
      <c r="B18" s="2"/>
      <c r="C18" s="2"/>
      <c r="D18" s="8"/>
      <c r="E18" s="9"/>
      <c r="F18" s="2"/>
      <c r="G18" s="2"/>
      <c r="H18" s="3"/>
      <c r="I18" s="10"/>
      <c r="J18" s="2"/>
      <c r="K18" s="8"/>
      <c r="L18" s="3"/>
      <c r="M18" s="11"/>
      <c r="N18" s="8"/>
      <c r="O18" s="2"/>
      <c r="P18" s="6"/>
    </row>
    <row r="19" spans="1:16" x14ac:dyDescent="0.25">
      <c r="A19" s="7"/>
      <c r="B19" s="2"/>
      <c r="C19" s="2"/>
      <c r="D19" s="8"/>
      <c r="E19" s="9"/>
      <c r="F19" s="2"/>
      <c r="G19" s="2"/>
      <c r="H19" s="3"/>
      <c r="I19" s="10"/>
      <c r="J19" s="2"/>
      <c r="K19" s="8"/>
      <c r="L19" s="3"/>
      <c r="M19" s="11"/>
      <c r="N19" s="8"/>
      <c r="O19" s="2"/>
      <c r="P19" s="6"/>
    </row>
    <row r="20" spans="1:16" x14ac:dyDescent="0.25">
      <c r="A20" s="7"/>
      <c r="B20" s="2"/>
      <c r="C20" s="2"/>
      <c r="D20" s="8"/>
      <c r="E20" s="9"/>
      <c r="F20" s="2"/>
      <c r="G20" s="2"/>
      <c r="H20" s="3"/>
      <c r="I20" s="10"/>
      <c r="J20" s="2"/>
      <c r="K20" s="8"/>
      <c r="L20" s="3"/>
      <c r="M20" s="11"/>
      <c r="N20" s="8"/>
      <c r="O20" s="2"/>
      <c r="P20" s="6"/>
    </row>
    <row r="21" spans="1:16" x14ac:dyDescent="0.25">
      <c r="A21" s="7"/>
      <c r="B21" s="2"/>
      <c r="C21" s="2"/>
      <c r="D21" s="8"/>
      <c r="E21" s="9"/>
      <c r="F21" s="2"/>
      <c r="G21" s="2"/>
      <c r="H21" s="3"/>
      <c r="I21" s="10"/>
      <c r="J21" s="2"/>
      <c r="K21" s="8"/>
      <c r="L21" s="3"/>
      <c r="M21" s="11"/>
      <c r="N21" s="8"/>
      <c r="O21" s="2"/>
      <c r="P21" s="6"/>
    </row>
    <row r="22" spans="1:16" x14ac:dyDescent="0.25">
      <c r="A22" s="7"/>
      <c r="B22" s="2"/>
      <c r="C22" s="2"/>
      <c r="D22" s="8"/>
      <c r="E22" s="9"/>
      <c r="F22" s="2"/>
      <c r="G22" s="2"/>
      <c r="H22" s="3"/>
      <c r="I22" s="10"/>
      <c r="J22" s="2"/>
      <c r="K22" s="8"/>
      <c r="L22" s="3"/>
      <c r="M22" s="11"/>
      <c r="N22" s="8"/>
      <c r="O22" s="2"/>
      <c r="P22" s="6"/>
    </row>
    <row r="23" spans="1:16" x14ac:dyDescent="0.25">
      <c r="A23" s="7"/>
      <c r="B23" s="2"/>
      <c r="C23" s="2"/>
      <c r="D23" s="8"/>
      <c r="E23" s="9"/>
      <c r="F23" s="2"/>
      <c r="G23" s="2"/>
      <c r="H23" s="3"/>
      <c r="I23" s="10"/>
      <c r="J23" s="2"/>
      <c r="K23" s="8"/>
      <c r="L23" s="3"/>
      <c r="M23" s="11"/>
      <c r="N23" s="8"/>
      <c r="O23" s="2"/>
      <c r="P23" s="6"/>
    </row>
    <row r="24" spans="1:16" x14ac:dyDescent="0.25">
      <c r="A24" s="7"/>
      <c r="B24" s="2"/>
      <c r="C24" s="2"/>
      <c r="D24" s="8"/>
      <c r="E24" s="9"/>
      <c r="F24" s="2"/>
      <c r="G24" s="2"/>
      <c r="H24" s="3"/>
      <c r="I24" s="10"/>
      <c r="J24" s="2"/>
      <c r="K24" s="8"/>
      <c r="L24" s="3"/>
      <c r="M24" s="11"/>
      <c r="N24" s="8"/>
      <c r="O24" s="2"/>
      <c r="P24" s="6"/>
    </row>
    <row r="25" spans="1:16" x14ac:dyDescent="0.25">
      <c r="A25" s="7"/>
      <c r="B25" s="2"/>
      <c r="C25" s="2"/>
      <c r="D25" s="8"/>
      <c r="E25" s="9"/>
      <c r="F25" s="2"/>
      <c r="G25" s="2"/>
      <c r="H25" s="3"/>
      <c r="I25" s="10"/>
      <c r="J25" s="2"/>
      <c r="K25" s="8"/>
      <c r="L25" s="3"/>
      <c r="M25" s="11"/>
      <c r="N25" s="8"/>
      <c r="O25" s="2"/>
      <c r="P25" s="6"/>
    </row>
    <row r="26" spans="1:16" x14ac:dyDescent="0.25">
      <c r="A26" s="7"/>
      <c r="B26" s="2"/>
      <c r="C26" s="2"/>
      <c r="D26" s="8"/>
      <c r="E26" s="9"/>
      <c r="F26" s="2"/>
      <c r="G26" s="2"/>
      <c r="H26" s="3"/>
      <c r="I26" s="10"/>
      <c r="J26" s="2"/>
      <c r="K26" s="8"/>
      <c r="L26" s="3"/>
      <c r="M26" s="11"/>
      <c r="N26" s="8"/>
      <c r="O26" s="2"/>
      <c r="P26" s="6"/>
    </row>
    <row r="27" spans="1:16" x14ac:dyDescent="0.25">
      <c r="A27" s="7"/>
      <c r="B27" s="2"/>
      <c r="C27" s="2"/>
      <c r="D27" s="8"/>
      <c r="E27" s="9"/>
      <c r="F27" s="2"/>
      <c r="G27" s="2"/>
      <c r="H27" s="3"/>
      <c r="I27" s="10"/>
      <c r="J27" s="2"/>
      <c r="K27" s="8"/>
      <c r="L27" s="3"/>
      <c r="M27" s="11"/>
      <c r="N27" s="8"/>
      <c r="O27" s="2"/>
      <c r="P27" s="6"/>
    </row>
    <row r="28" spans="1:16" x14ac:dyDescent="0.25">
      <c r="A28" s="7"/>
      <c r="B28" s="2"/>
      <c r="C28" s="2"/>
      <c r="D28" s="8"/>
      <c r="E28" s="9"/>
      <c r="F28" s="2"/>
      <c r="G28" s="2"/>
      <c r="H28" s="3"/>
      <c r="I28" s="10"/>
      <c r="J28" s="2"/>
      <c r="K28" s="8"/>
      <c r="L28" s="3"/>
      <c r="M28" s="11"/>
      <c r="N28" s="8"/>
      <c r="O28" s="2"/>
      <c r="P28" s="6"/>
    </row>
    <row r="29" spans="1:16" x14ac:dyDescent="0.25">
      <c r="A29" s="7"/>
      <c r="B29" s="2"/>
      <c r="C29" s="2"/>
      <c r="D29" s="8"/>
      <c r="E29" s="9"/>
      <c r="F29" s="2"/>
      <c r="G29" s="2"/>
      <c r="H29" s="3"/>
      <c r="I29" s="10"/>
      <c r="J29" s="2"/>
      <c r="K29" s="8"/>
      <c r="L29" s="3"/>
      <c r="M29" s="11"/>
      <c r="N29" s="8"/>
      <c r="O29" s="2"/>
      <c r="P29" s="6"/>
    </row>
    <row r="30" spans="1:16" x14ac:dyDescent="0.25">
      <c r="A30" s="12"/>
      <c r="B30" s="2"/>
      <c r="C30" s="2"/>
      <c r="D30" s="8"/>
      <c r="E30" s="9"/>
      <c r="F30" s="2"/>
      <c r="G30" s="2"/>
      <c r="H30" s="3"/>
      <c r="I30" s="10"/>
      <c r="J30" s="2"/>
      <c r="K30" s="8"/>
      <c r="L30" s="3"/>
      <c r="M30" s="11"/>
      <c r="N30" s="8"/>
      <c r="O30" s="2"/>
      <c r="P30" s="6"/>
    </row>
    <row r="31" spans="1:16" x14ac:dyDescent="0.25">
      <c r="A31" s="12"/>
      <c r="B31" s="2"/>
      <c r="C31" s="2"/>
      <c r="D31" s="8"/>
      <c r="E31" s="9"/>
      <c r="F31" s="2"/>
      <c r="G31" s="2"/>
      <c r="H31" s="3"/>
      <c r="I31" s="10"/>
      <c r="J31" s="2"/>
      <c r="K31" s="8"/>
      <c r="L31" s="3"/>
      <c r="M31" s="11"/>
      <c r="N31" s="8"/>
      <c r="O31" s="2"/>
      <c r="P31" s="6"/>
    </row>
    <row r="32" spans="1:16" x14ac:dyDescent="0.25">
      <c r="A32" s="12"/>
      <c r="B32" s="2"/>
      <c r="C32" s="2"/>
      <c r="D32" s="8"/>
      <c r="E32" s="9"/>
      <c r="F32" s="2"/>
      <c r="G32" s="2"/>
      <c r="H32" s="3"/>
      <c r="I32" s="10"/>
      <c r="J32" s="2"/>
      <c r="K32" s="8"/>
      <c r="L32" s="3"/>
      <c r="M32" s="11"/>
      <c r="N32" s="8"/>
      <c r="O32" s="2"/>
      <c r="P32" s="6"/>
    </row>
    <row r="33" spans="1:16" ht="15.75" thickBot="1" x14ac:dyDescent="0.3">
      <c r="A33" s="13"/>
      <c r="B33" s="14"/>
      <c r="C33" s="14"/>
      <c r="D33" s="15"/>
      <c r="E33" s="16"/>
      <c r="F33" s="14"/>
      <c r="G33" s="14"/>
      <c r="H33" s="17"/>
      <c r="I33" s="18"/>
      <c r="J33" s="14"/>
      <c r="K33" s="15"/>
      <c r="L33" s="17"/>
      <c r="M33" s="19"/>
      <c r="N33" s="15"/>
      <c r="O33" s="14"/>
      <c r="P33" s="20"/>
    </row>
    <row r="34" spans="1:16" ht="15.75" thickTop="1" x14ac:dyDescent="0.25"/>
  </sheetData>
  <mergeCells count="4">
    <mergeCell ref="A1:P1"/>
    <mergeCell ref="A2:H2"/>
    <mergeCell ref="I2:L2"/>
    <mergeCell ref="M2:P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0AD8-4829-4DD4-BBCF-04601C6FD9BD}">
  <dimension ref="A1:E17"/>
  <sheetViews>
    <sheetView workbookViewId="0">
      <selection activeCell="C6" sqref="C6:C8"/>
    </sheetView>
  </sheetViews>
  <sheetFormatPr defaultRowHeight="15" x14ac:dyDescent="0.25"/>
  <cols>
    <col min="1" max="1" width="13.28515625" bestFit="1" customWidth="1"/>
    <col min="2" max="2" width="11.42578125" bestFit="1" customWidth="1"/>
    <col min="3" max="4" width="12.140625" bestFit="1" customWidth="1"/>
    <col min="5" max="5" width="14.5703125" bestFit="1" customWidth="1"/>
  </cols>
  <sheetData>
    <row r="1" spans="1:5" x14ac:dyDescent="0.25">
      <c r="A1" s="39" t="s">
        <v>42</v>
      </c>
      <c r="B1" s="40"/>
      <c r="C1" s="40"/>
      <c r="D1" s="40"/>
      <c r="E1" s="41"/>
    </row>
    <row r="2" spans="1:5" x14ac:dyDescent="0.25">
      <c r="A2" s="42" t="s">
        <v>28</v>
      </c>
      <c r="B2" s="43"/>
      <c r="C2" s="43" t="s">
        <v>1</v>
      </c>
      <c r="D2" s="43"/>
      <c r="E2" s="21" t="s">
        <v>29</v>
      </c>
    </row>
    <row r="3" spans="1:5" x14ac:dyDescent="0.25">
      <c r="A3" s="44">
        <f>SUM(Fev!H4:H33)</f>
        <v>2876</v>
      </c>
      <c r="B3" s="45"/>
      <c r="C3" s="46">
        <f>SUM(Fev!J4:J33)</f>
        <v>426.41</v>
      </c>
      <c r="D3" s="46"/>
      <c r="E3" s="22">
        <f>A3/C3</f>
        <v>6.7446823479749529</v>
      </c>
    </row>
    <row r="4" spans="1:5" x14ac:dyDescent="0.25">
      <c r="A4" s="36" t="s">
        <v>0</v>
      </c>
      <c r="B4" s="37"/>
      <c r="C4" s="37"/>
      <c r="D4" s="37"/>
      <c r="E4" s="38"/>
    </row>
    <row r="5" spans="1:5" x14ac:dyDescent="0.25">
      <c r="A5" s="23" t="s">
        <v>5</v>
      </c>
      <c r="B5" s="24" t="s">
        <v>30</v>
      </c>
      <c r="C5" s="24" t="s">
        <v>31</v>
      </c>
      <c r="D5" s="24" t="s">
        <v>7</v>
      </c>
      <c r="E5" s="21" t="s">
        <v>32</v>
      </c>
    </row>
    <row r="6" spans="1:5" x14ac:dyDescent="0.25">
      <c r="A6" s="25" t="s">
        <v>46</v>
      </c>
      <c r="B6" s="26">
        <f>COUNTIF(Fev!C4:C33, A6)</f>
        <v>0</v>
      </c>
      <c r="C6" s="9">
        <f>(E6*0.1)+(B6*20)</f>
        <v>0</v>
      </c>
      <c r="D6" s="27">
        <f>(IF(Fev!C4='Resumo (Fev)'!A6, Fev!E4, 0))+(IF(Fev!C5='Resumo (Fev)'!A6, Fev!E5, 0))+(IF(Fev!C6='Resumo (Fev)'!A6, Fev!E6, 0))+(IF(Fev!C7='Resumo (Fev)'!A6, Fev!E7, 0))+(IF(Fev!C8='Resumo (Fev)'!A6, Fev!E8, 0))+(IF(Fev!C9='Resumo (Fev)'!A6, Fev!E9, 0))+(IF(Fev!C10='Resumo (Fev)'!A6, Fev!E10, 0))+(IF(Fev!C11='Resumo (Fev)'!A6, Fev!E11, 0))+(IF(Fev!C12='Resumo (Fev)'!A6, Fev!E12, 0))+(IF(Fev!C13='Resumo (Fev)'!A6, Fev!E13, 0))+(IF(Fev!C14='Resumo (Fev)'!A6, Fev!E14, 0))+(IF(Fev!C15='Resumo (Fev)'!A6, Fev!E15, 0))+(IF(Fev!C16='Resumo (Fev)'!A6, Fev!E16, 0))+(IF(Fev!C17='Resumo (Fev)'!A6, Fev!E17, 0))+(IF(Fev!C18='Resumo (Fev)'!A6, Fev!E18, 0))+(IF(Fev!C19='Resumo (Fev)'!A6, Fev!E19, 0))+(IF(Fev!C20='Resumo (Fev)'!A6, Fev!E20, 0))+(IF(Fev!C21='Resumo (Fev)'!A6, Fev!E21, 0))+(IF(Fev!C22='Resumo (Fev)'!A6, Fev!E22, 0))+(IF(Fev!C23='Resumo (Fev)'!A6, Fev!E23, 0))+(IF(Fev!C24='Resumo (Fev)'!A6, Fev!E24, 0))+(IF(Fev!C25='Resumo (Fev)'!A6, Fev!E25, 0))+(IF(Fev!C26='Resumo (Fev)'!A6, Fev!E26, 0))+(IF(Fev!C27='Resumo (Fev)'!A6, Fev!E27, 0))+(IF(Fev!C28='Resumo (Fev)'!A6, Fev!E28, 0))+(IF(Fev!C29='Resumo (Fev)'!A6, Fev!E29, 0))+(IF(Fev!C30='Resumo (Fev)'!A6, Fev!E30, 0))+(IF(Fev!C31='Resumo (Fev)'!A6, Fev!E31, 0))+(IF(Fev!C32='Resumo (Fev)'!A6, Fev!E32, 0))+(IF(Fev!C33='Resumo (Fev)'!A6, Fev!E33, 0))</f>
        <v>0</v>
      </c>
      <c r="E6" s="27">
        <f>(IF(Fev!C4='Resumo (Fev)'!A6, Fev!D4, 0))+(IF(Fev!C5='Resumo (Fev)'!A6, Fev!D5, 0))+(IF(Fev!C6='Resumo (Fev)'!A6, Fev!D6, 0))+(IF(Fev!C7='Resumo (Fev)'!A6, Fev!D7, 0))+(IF(Fev!C8='Resumo (Fev)'!A6, Fev!D8, 0))+(IF(Fev!C9='Resumo (Fev)'!A6, Fev!D9, 0))+(IF(Fev!C10='Resumo (Fev)'!A6, Fev!D10, 0))+(IF(Fev!C11='Resumo (Fev)'!A6, Fev!D11, 0))+(IF(Fev!C12='Resumo (Fev)'!A6, Fev!D12, 0))+(IF(Fev!C13='Resumo (Fev)'!A6, Fev!D13, 0))+(IF(Fev!C14='Resumo (Fev)'!A6, Fev!D14, 0))+(IF(Fev!C15='Resumo (Fev)'!A6, Fev!D15, 0))+(IF(Fev!C16='Resumo (Fev)'!A6, Fev!D16, 0))+(IF(Fev!C17='Resumo (Fev)'!A6, Fev!D17, 0))+(IF(Fev!C18='Resumo (Fev)'!A6, Fev!D18, 0))+(IF(Fev!C19='Resumo (Fev)'!A6, Fev!D19, 0))+(IF(Fev!C20='Resumo (Fev)'!A6, Fev!D20, 0))+(IF(Fev!C21='Resumo (Fev)'!A6, Fev!D21, 0))+(IF(Fev!C22='Resumo (Fev)'!A6, Fev!D22, 0))+(IF(Fev!C23='Resumo (Fev)'!A6, Fev!D23, 0))+(IF(Fev!C24='Resumo (Fev)'!A6, Fev!D24, 0))+(IF(Fev!C25='Resumo (Fev)'!A6, Fev!D25, 0))+(IF(Fev!C26='Resumo (Fev)'!A6, Fev!D26, 0))+(IF(Fev!C27='Resumo (Fev)'!A6, Fev!D27, 0))+(IF(Fev!C28='Resumo (Fev)'!A6, Fev!D28, 0))+(IF(Fev!C29='Resumo (Fev)'!A6, Fev!D29, 0))+(IF(Fev!C30='Resumo (Fev)'!A6, Fev!D30, 0))+(IF(Fev!C31='Resumo (Fev)'!A6, Fev!D31, 0))+(IF(Fev!C32='Resumo (Fev)'!A6, Fev!D32, 0))+(IF(Fev!C33='Resumo (Fev)'!A6, Fev!D33, 0))</f>
        <v>0</v>
      </c>
    </row>
    <row r="7" spans="1:5" x14ac:dyDescent="0.25">
      <c r="A7" s="25" t="s">
        <v>47</v>
      </c>
      <c r="B7" s="26">
        <f>COUNTIF(Fev!C4:C33, A7)</f>
        <v>6</v>
      </c>
      <c r="C7" s="9">
        <f>(E7*0.1)+(B7*20)</f>
        <v>615.27500000000009</v>
      </c>
      <c r="D7" s="27">
        <f>(IF(Fev!C4='Resumo (Fev)'!A7, Fev!E4, 0))+(IF(Fev!C5='Resumo (Fev)'!A7, Fev!E5, 0))+(IF(Fev!C6='Resumo (Fev)'!A7, Fev!E6, 0))+(IF(Fev!C7='Resumo (Fev)'!A7, Fev!E7, 0))+(IF(Fev!C8='Resumo (Fev)'!A7, Fev!E8, 0))+(IF(Fev!C9='Resumo (Fev)'!A7, Fev!E9, 0))+(IF(Fev!C10='Resumo (Fev)'!A7, Fev!E10, 0))+(IF(Fev!C11='Resumo (Fev)'!A7, Fev!E11, 0))+(IF(Fev!C12='Resumo (Fev)'!A7, Fev!E12, 0))+(IF(Fev!C13='Resumo (Fev)'!A7, Fev!E13, 0))+(IF(Fev!C14='Resumo (Fev)'!A7, Fev!E14, 0))+(IF(Fev!C15='Resumo (Fev)'!A7, Fev!E15, 0))+(IF(Fev!C16='Resumo (Fev)'!A7, Fev!E16, 0))+(IF(Fev!C17='Resumo (Fev)'!A7, Fev!E17, 0))+(IF(Fev!C18='Resumo (Fev)'!A7, Fev!E18, 0))+(IF(Fev!C19='Resumo (Fev)'!A7, Fev!E19, 0))+(IF(Fev!C20='Resumo (Fev)'!A7, Fev!E20, 0))+(IF(Fev!C21='Resumo (Fev)'!A7, Fev!E21, 0))+(IF(Fev!C22='Resumo (Fev)'!A7, Fev!E22, 0))+(IF(Fev!C23='Resumo (Fev)'!A7, Fev!E23, 0))+(IF(Fev!C24='Resumo (Fev)'!A7, Fev!E24, 0))+(IF(Fev!C25='Resumo (Fev)'!A7, Fev!E25, 0))+(IF(Fev!C26='Resumo (Fev)'!A7, Fev!E26, 0))+(IF(Fev!C27='Resumo (Fev)'!A7, Fev!E27, 0))+(IF(Fev!C28='Resumo (Fev)'!A7, Fev!E28, 0))+(IF(Fev!C29='Resumo (Fev)'!A7, Fev!E29, 0))+(IF(Fev!C30='Resumo (Fev)'!A7, Fev!E30, 0))+(IF(Fev!C31='Resumo (Fev)'!A7, Fev!E31, 0))+(IF(Fev!C32='Resumo (Fev)'!A7, Fev!E32, 0))+(IF(Fev!C33='Resumo (Fev)'!A7, Fev!E33, 0))</f>
        <v>0</v>
      </c>
      <c r="E7" s="27">
        <f>(IF(Fev!C4='Resumo (Fev)'!A7, Fev!D4, 0))+(IF(Fev!C5='Resumo (Fev)'!A7, Fev!D5, 0))+(IF(Fev!C6='Resumo (Fev)'!A7, Fev!D6, 0))+(IF(Fev!C7='Resumo (Fev)'!A7, Fev!D7, 0))+(IF(Fev!C8='Resumo (Fev)'!A7, Fev!D8, 0))+(IF(Fev!C9='Resumo (Fev)'!A7, Fev!D9, 0))+(IF(Fev!C10='Resumo (Fev)'!A7, Fev!D10, 0))+(IF(Fev!C11='Resumo (Fev)'!A7, Fev!D11, 0))+(IF(Fev!C12='Resumo (Fev)'!A7, Fev!D12, 0))+(IF(Fev!C13='Resumo (Fev)'!A7, Fev!D13, 0))+(IF(Fev!C14='Resumo (Fev)'!A7, Fev!D14, 0))+(IF(Fev!C15='Resumo (Fev)'!A7, Fev!D15, 0))+(IF(Fev!C16='Resumo (Fev)'!A7, Fev!D16, 0))+(IF(Fev!C17='Resumo (Fev)'!A7, Fev!D17, 0))+(IF(Fev!C18='Resumo (Fev)'!A7, Fev!D18, 0))+(IF(Fev!C19='Resumo (Fev)'!A7, Fev!D19, 0))+(IF(Fev!C20='Resumo (Fev)'!A7, Fev!D20, 0))+(IF(Fev!C21='Resumo (Fev)'!A7, Fev!D21, 0))+(IF(Fev!C22='Resumo (Fev)'!A7, Fev!D22, 0))+(IF(Fev!C23='Resumo (Fev)'!A7, Fev!D23, 0))+(IF(Fev!C24='Resumo (Fev)'!A7, Fev!D24, 0))+(IF(Fev!C25='Resumo (Fev)'!A7, Fev!D25, 0))+(IF(Fev!C26='Resumo (Fev)'!A7, Fev!D26, 0))+(IF(Fev!C27='Resumo (Fev)'!A7, Fev!D27, 0))+(IF(Fev!C28='Resumo (Fev)'!A7, Fev!D28, 0))+(IF(Fev!C29='Resumo (Fev)'!A7, Fev!D29, 0))+(IF(Fev!C30='Resumo (Fev)'!A7, Fev!D30, 0))+(IF(Fev!C31='Resumo (Fev)'!A7, Fev!D31, 0))+(IF(Fev!C32='Resumo (Fev)'!A7, Fev!D32, 0))+(IF(Fev!C33='Resumo (Fev)'!A7, Fev!D33, 0))</f>
        <v>4952.75</v>
      </c>
    </row>
    <row r="8" spans="1:5" x14ac:dyDescent="0.25">
      <c r="A8" s="25" t="s">
        <v>48</v>
      </c>
      <c r="B8" s="26">
        <f>COUNTIF(Fev!C4:C33, A8)</f>
        <v>3</v>
      </c>
      <c r="C8" s="9">
        <f>(E8*0.1)+(B8*20)</f>
        <v>287.52499999999998</v>
      </c>
      <c r="D8" s="27">
        <f>(IF(Fev!C4='Resumo (Fev)'!A8, Fev!E4, 0))+(IF(Fev!C5='Resumo (Fev)'!A8, Fev!E5, 0))+(IF(Fev!C6='Resumo (Fev)'!A8, Fev!E6, 0))+(IF(Fev!C7='Resumo (Fev)'!A8, Fev!E7, 0))+(IF(Fev!C8='Resumo (Fev)'!A8, Fev!E8, 0))+(IF(Fev!C9='Resumo (Fev)'!A8, Fev!E9, 0))+(IF(Fev!C10='Resumo (Fev)'!A8, Fev!E10, 0))+(IF(Fev!C11='Resumo (Fev)'!A8, Fev!E11, 0))+(IF(Fev!C12='Resumo (Fev)'!A8, Fev!E12, 0))+(IF(Fev!C13='Resumo (Fev)'!A8, Fev!E13, 0))+(IF(Fev!C14='Resumo (Fev)'!A8, Fev!E14, 0))+(IF(Fev!C15='Resumo (Fev)'!A8, Fev!E15, 0))+(IF(Fev!C16='Resumo (Fev)'!A8, Fev!E16, 0))+(IF(Fev!C17='Resumo (Fev)'!A8, Fev!E17, 0))+(IF(Fev!C18='Resumo (Fev)'!A8, Fev!E18, 0))+(IF(Fev!C19='Resumo (Fev)'!A8, Fev!E19, 0))+(IF(Fev!C20='Resumo (Fev)'!A8, Fev!E20, 0))+(IF(Fev!C21='Resumo (Fev)'!A8, Fev!E21, 0))+(IF(Fev!C22='Resumo (Fev)'!A8, Fev!E22, 0))+(IF(Fev!C23='Resumo (Fev)'!A8, Fev!E23, 0))+(IF(Fev!C24='Resumo (Fev)'!A8, Fev!E24, 0))+(IF(Fev!C25='Resumo (Fev)'!A8, Fev!E25, 0))+(IF(Fev!C26='Resumo (Fev)'!A8, Fev!E26, 0))+(IF(Fev!C27='Resumo (Fev)'!A8, Fev!E27, 0))+(IF(Fev!C28='Resumo (Fev)'!A8, Fev!E28, 0))+(IF(Fev!C29='Resumo (Fev)'!A8, Fev!E29, 0))+(IF(Fev!C30='Resumo (Fev)'!A8, Fev!E30, 0))+(IF(Fev!C31='Resumo (Fev)'!A8, Fev!E31, 0))+(IF(Fev!C32='Resumo (Fev)'!A8, Fev!E32, 0))+(IF(Fev!C33='Resumo (Fev)'!A8, Fev!E33, 0))</f>
        <v>0</v>
      </c>
      <c r="E8" s="27">
        <f>(IF(Fev!C4='Resumo (Fev)'!A8, Fev!D4, 0))+(IF(Fev!C5='Resumo (Fev)'!A8, Fev!D5, 0))+(IF(Fev!C6='Resumo (Fev)'!A8, Fev!D6, 0))+(IF(Fev!C7='Resumo (Fev)'!A8, Fev!D7, 0))+(IF(Fev!C8='Resumo (Fev)'!A8, Fev!D8, 0))+(IF(Fev!C9='Resumo (Fev)'!A8, Fev!D9, 0))+(IF(Fev!C10='Resumo (Fev)'!A8, Fev!D10, 0))+(IF(Fev!C11='Resumo (Fev)'!A8, Fev!D11, 0))+(IF(Fev!C12='Resumo (Fev)'!A8, Fev!D12, 0))+(IF(Fev!C13='Resumo (Fev)'!A8, Fev!D13, 0))+(IF(Fev!C14='Resumo (Fev)'!A8, Fev!D14, 0))+(IF(Fev!C15='Resumo (Fev)'!A8, Fev!D15, 0))+(IF(Fev!C16='Resumo (Fev)'!A8, Fev!D16, 0))+(IF(Fev!C17='Resumo (Fev)'!A8, Fev!D17, 0))+(IF(Fev!C18='Resumo (Fev)'!A8, Fev!D18, 0))+(IF(Fev!C19='Resumo (Fev)'!A8, Fev!D19, 0))+(IF(Fev!C20='Resumo (Fev)'!A8, Fev!D20, 0))+(IF(Fev!C21='Resumo (Fev)'!A8, Fev!D21, 0))+(IF(Fev!C22='Resumo (Fev)'!A8, Fev!D22, 0))+(IF(Fev!C23='Resumo (Fev)'!A8, Fev!D23, 0))+(IF(Fev!C24='Resumo (Fev)'!A8, Fev!D24, 0))+(IF(Fev!C25='Resumo (Fev)'!A8, Fev!D25, 0))+(IF(Fev!C26='Resumo (Fev)'!A8, Fev!D26, 0))+(IF(Fev!C27='Resumo (Fev)'!A8, Fev!D27, 0))+(IF(Fev!C28='Resumo (Fev)'!A8, Fev!D28, 0))+(IF(Fev!C29='Resumo (Fev)'!A8, Fev!D29, 0))+(IF(Fev!C30='Resumo (Fev)'!A8, Fev!D30, 0))+(IF(Fev!C31='Resumo (Fev)'!A8, Fev!D31, 0))+(IF(Fev!C32='Resumo (Fev)'!A8, Fev!D32, 0))+(IF(Fev!C33='Resumo (Fev)'!A8, Fev!D33, 0))+(IF(Fev!C34='Resumo (Fev)'!A8, Fev!D34, 0))</f>
        <v>2275.25</v>
      </c>
    </row>
    <row r="9" spans="1:5" x14ac:dyDescent="0.25">
      <c r="A9" s="29" t="s">
        <v>33</v>
      </c>
      <c r="B9" s="30">
        <f>SUM(B6:B8)</f>
        <v>9</v>
      </c>
      <c r="C9" s="31">
        <f t="shared" ref="C9:E9" si="0">SUM(C6:C8)</f>
        <v>902.80000000000007</v>
      </c>
      <c r="D9" s="31">
        <f t="shared" si="0"/>
        <v>0</v>
      </c>
      <c r="E9" s="31">
        <f t="shared" si="0"/>
        <v>7228</v>
      </c>
    </row>
    <row r="10" spans="1:5" x14ac:dyDescent="0.25">
      <c r="A10" s="36" t="s">
        <v>34</v>
      </c>
      <c r="B10" s="37"/>
      <c r="C10" s="37"/>
      <c r="D10" s="37"/>
      <c r="E10" s="38"/>
    </row>
    <row r="11" spans="1:5" x14ac:dyDescent="0.25">
      <c r="A11" s="50" t="s">
        <v>35</v>
      </c>
      <c r="B11" s="51"/>
      <c r="C11" s="26" t="s">
        <v>12</v>
      </c>
      <c r="D11" s="51" t="s">
        <v>36</v>
      </c>
      <c r="E11" s="52"/>
    </row>
    <row r="12" spans="1:5" x14ac:dyDescent="0.25">
      <c r="A12" s="53">
        <f>C3</f>
        <v>426.41</v>
      </c>
      <c r="B12" s="54"/>
      <c r="C12" s="27">
        <f>SUM(Fev!K4:K33)</f>
        <v>1437</v>
      </c>
      <c r="D12" s="55">
        <f>C12/A12</f>
        <v>3.3699960132267064</v>
      </c>
      <c r="E12" s="56"/>
    </row>
    <row r="13" spans="1:5" x14ac:dyDescent="0.25">
      <c r="A13" s="36" t="s">
        <v>2</v>
      </c>
      <c r="B13" s="37"/>
      <c r="C13" s="37"/>
      <c r="D13" s="37"/>
      <c r="E13" s="38"/>
    </row>
    <row r="14" spans="1:5" x14ac:dyDescent="0.25">
      <c r="A14" s="50" t="s">
        <v>37</v>
      </c>
      <c r="B14" s="51"/>
      <c r="C14" s="51"/>
      <c r="D14" s="57">
        <f>SUM(Fev!N4:N33)</f>
        <v>200</v>
      </c>
      <c r="E14" s="58"/>
    </row>
    <row r="15" spans="1:5" x14ac:dyDescent="0.25">
      <c r="A15" s="36" t="s">
        <v>38</v>
      </c>
      <c r="B15" s="37"/>
      <c r="C15" s="37"/>
      <c r="D15" s="37"/>
      <c r="E15" s="38"/>
    </row>
    <row r="16" spans="1:5" x14ac:dyDescent="0.25">
      <c r="A16" s="23" t="s">
        <v>32</v>
      </c>
      <c r="B16" s="43" t="s">
        <v>39</v>
      </c>
      <c r="C16" s="43"/>
      <c r="D16" s="43" t="s">
        <v>40</v>
      </c>
      <c r="E16" s="59"/>
    </row>
    <row r="17" spans="1:5" ht="15.75" thickBot="1" x14ac:dyDescent="0.3">
      <c r="A17" s="33">
        <f>E9</f>
        <v>7228</v>
      </c>
      <c r="B17" s="47">
        <f>C12+C9+D9+D14</f>
        <v>2539.8000000000002</v>
      </c>
      <c r="C17" s="47"/>
      <c r="D17" s="48">
        <f>A17-B17</f>
        <v>4688.2</v>
      </c>
      <c r="E17" s="49"/>
    </row>
  </sheetData>
  <mergeCells count="19">
    <mergeCell ref="B17:C17"/>
    <mergeCell ref="D17:E17"/>
    <mergeCell ref="A10:E10"/>
    <mergeCell ref="A11:B11"/>
    <mergeCell ref="D11:E11"/>
    <mergeCell ref="A12:B12"/>
    <mergeCell ref="D12:E12"/>
    <mergeCell ref="A13:E13"/>
    <mergeCell ref="A14:C14"/>
    <mergeCell ref="D14:E14"/>
    <mergeCell ref="A15:E15"/>
    <mergeCell ref="B16:C16"/>
    <mergeCell ref="D16:E16"/>
    <mergeCell ref="A4:E4"/>
    <mergeCell ref="A1:E1"/>
    <mergeCell ref="A2:B2"/>
    <mergeCell ref="C2:D2"/>
    <mergeCell ref="A3:B3"/>
    <mergeCell ref="C3:D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F2AC-2668-4810-A3A2-8DF2A281C6F4}">
  <dimension ref="A1:P34"/>
  <sheetViews>
    <sheetView workbookViewId="0">
      <selection activeCell="E4" sqref="E4:E12"/>
    </sheetView>
  </sheetViews>
  <sheetFormatPr defaultRowHeight="15" x14ac:dyDescent="0.25"/>
  <cols>
    <col min="1" max="1" width="5" bestFit="1" customWidth="1"/>
    <col min="2" max="2" width="26.28515625" bestFit="1" customWidth="1"/>
    <col min="3" max="3" width="9.5703125" bestFit="1" customWidth="1"/>
    <col min="4" max="4" width="12.140625" bestFit="1" customWidth="1"/>
    <col min="5" max="6" width="9.5703125" bestFit="1" customWidth="1"/>
    <col min="7" max="7" width="8.28515625" bestFit="1" customWidth="1"/>
    <col min="8" max="8" width="9" bestFit="1" customWidth="1"/>
    <col min="9" max="9" width="5" bestFit="1" customWidth="1"/>
    <col min="10" max="10" width="9.7109375" bestFit="1" customWidth="1"/>
    <col min="11" max="11" width="12.140625" bestFit="1" customWidth="1"/>
    <col min="12" max="12" width="3.85546875" bestFit="1" customWidth="1"/>
    <col min="13" max="13" width="5" bestFit="1" customWidth="1"/>
    <col min="14" max="14" width="10.5703125" bestFit="1" customWidth="1"/>
    <col min="15" max="15" width="12.140625" bestFit="1" customWidth="1"/>
    <col min="16" max="16" width="41.42578125" bestFit="1" customWidth="1"/>
  </cols>
  <sheetData>
    <row r="1" spans="1:16" ht="16.5" thickTop="1" thickBot="1" x14ac:dyDescent="0.3">
      <c r="A1" s="60" t="s">
        <v>17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</row>
    <row r="2" spans="1:16" x14ac:dyDescent="0.25">
      <c r="A2" s="63" t="s">
        <v>0</v>
      </c>
      <c r="B2" s="64"/>
      <c r="C2" s="64"/>
      <c r="D2" s="64"/>
      <c r="E2" s="64"/>
      <c r="F2" s="64"/>
      <c r="G2" s="64"/>
      <c r="H2" s="65"/>
      <c r="I2" s="66" t="s">
        <v>1</v>
      </c>
      <c r="J2" s="64"/>
      <c r="K2" s="64"/>
      <c r="L2" s="65"/>
      <c r="M2" s="66" t="s">
        <v>2</v>
      </c>
      <c r="N2" s="64"/>
      <c r="O2" s="64"/>
      <c r="P2" s="67"/>
    </row>
    <row r="3" spans="1:16" x14ac:dyDescent="0.25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3" t="s">
        <v>10</v>
      </c>
      <c r="I3" s="4" t="s">
        <v>3</v>
      </c>
      <c r="J3" s="2" t="s">
        <v>11</v>
      </c>
      <c r="K3" s="2" t="s">
        <v>12</v>
      </c>
      <c r="L3" s="3" t="s">
        <v>13</v>
      </c>
      <c r="M3" s="5" t="s">
        <v>3</v>
      </c>
      <c r="N3" s="2" t="s">
        <v>12</v>
      </c>
      <c r="O3" s="2" t="s">
        <v>14</v>
      </c>
      <c r="P3" s="6" t="s">
        <v>15</v>
      </c>
    </row>
    <row r="4" spans="1:16" x14ac:dyDescent="0.25">
      <c r="A4" s="7">
        <v>43864</v>
      </c>
      <c r="B4" s="2" t="s">
        <v>60</v>
      </c>
      <c r="C4" s="2" t="s">
        <v>48</v>
      </c>
      <c r="D4" s="8">
        <v>802.75</v>
      </c>
      <c r="E4" s="9"/>
      <c r="F4" s="26">
        <v>259463</v>
      </c>
      <c r="G4" s="26">
        <v>259783</v>
      </c>
      <c r="H4" s="3">
        <f>G4-F4</f>
        <v>320</v>
      </c>
      <c r="I4" s="10">
        <v>43871</v>
      </c>
      <c r="J4" s="2">
        <v>341.41</v>
      </c>
      <c r="K4" s="8">
        <v>1150.55</v>
      </c>
      <c r="L4" s="3"/>
      <c r="M4" s="68">
        <v>43876</v>
      </c>
      <c r="N4" s="70">
        <v>200</v>
      </c>
      <c r="O4" s="72">
        <v>0</v>
      </c>
      <c r="P4" s="74" t="s">
        <v>61</v>
      </c>
    </row>
    <row r="5" spans="1:16" x14ac:dyDescent="0.25">
      <c r="A5" s="7">
        <v>43868</v>
      </c>
      <c r="B5" s="2" t="s">
        <v>52</v>
      </c>
      <c r="C5" s="2" t="s">
        <v>48</v>
      </c>
      <c r="D5" s="8">
        <v>1472.5</v>
      </c>
      <c r="E5" s="9"/>
      <c r="F5" s="2">
        <v>259783</v>
      </c>
      <c r="G5" s="2">
        <v>260416</v>
      </c>
      <c r="H5" s="3">
        <f t="shared" ref="H5:H12" si="0">G5-F5</f>
        <v>633</v>
      </c>
      <c r="I5" s="10">
        <v>43875</v>
      </c>
      <c r="J5" s="2">
        <v>85</v>
      </c>
      <c r="K5" s="8">
        <v>286.45</v>
      </c>
      <c r="L5" s="3"/>
      <c r="M5" s="69"/>
      <c r="N5" s="71"/>
      <c r="O5" s="73"/>
      <c r="P5" s="75"/>
    </row>
    <row r="6" spans="1:16" x14ac:dyDescent="0.25">
      <c r="A6" s="7">
        <v>43870</v>
      </c>
      <c r="B6" s="2" t="s">
        <v>62</v>
      </c>
      <c r="C6" s="2" t="s">
        <v>47</v>
      </c>
      <c r="D6" s="8">
        <v>812.25</v>
      </c>
      <c r="E6" s="9"/>
      <c r="F6" s="2">
        <v>260416</v>
      </c>
      <c r="G6" s="2">
        <v>260806</v>
      </c>
      <c r="H6" s="3">
        <f t="shared" si="0"/>
        <v>390</v>
      </c>
      <c r="I6" s="10"/>
      <c r="J6" s="2"/>
      <c r="K6" s="8"/>
      <c r="L6" s="3"/>
      <c r="M6" s="11"/>
      <c r="N6" s="8"/>
      <c r="O6" s="2"/>
      <c r="P6" s="6"/>
    </row>
    <row r="7" spans="1:16" x14ac:dyDescent="0.25">
      <c r="A7" s="7">
        <v>43871</v>
      </c>
      <c r="B7" s="2" t="s">
        <v>54</v>
      </c>
      <c r="C7" s="2" t="s">
        <v>47</v>
      </c>
      <c r="D7" s="8">
        <v>1581.75</v>
      </c>
      <c r="E7" s="9"/>
      <c r="F7" s="2">
        <v>260806</v>
      </c>
      <c r="G7" s="2">
        <v>261469</v>
      </c>
      <c r="H7" s="3">
        <f t="shared" si="0"/>
        <v>663</v>
      </c>
      <c r="I7" s="10"/>
      <c r="J7" s="2"/>
      <c r="K7" s="8"/>
      <c r="L7" s="3"/>
      <c r="M7" s="11"/>
      <c r="N7" s="8"/>
      <c r="O7" s="2"/>
      <c r="P7" s="6"/>
    </row>
    <row r="8" spans="1:16" x14ac:dyDescent="0.25">
      <c r="A8" s="7">
        <v>43873</v>
      </c>
      <c r="B8" s="2" t="s">
        <v>63</v>
      </c>
      <c r="C8" s="2" t="s">
        <v>47</v>
      </c>
      <c r="D8" s="8">
        <v>1263.5</v>
      </c>
      <c r="E8" s="9"/>
      <c r="F8" s="2">
        <v>261469</v>
      </c>
      <c r="G8" s="2">
        <v>261867</v>
      </c>
      <c r="H8" s="3">
        <f t="shared" si="0"/>
        <v>398</v>
      </c>
      <c r="I8" s="10"/>
      <c r="J8" s="2"/>
      <c r="K8" s="8"/>
      <c r="L8" s="3"/>
      <c r="M8" s="11"/>
      <c r="N8" s="8"/>
      <c r="O8" s="2"/>
      <c r="P8" s="6"/>
    </row>
    <row r="9" spans="1:16" x14ac:dyDescent="0.25">
      <c r="A9" s="7">
        <v>43874</v>
      </c>
      <c r="B9" s="2" t="s">
        <v>64</v>
      </c>
      <c r="C9" s="2" t="s">
        <v>47</v>
      </c>
      <c r="D9" s="8">
        <v>350</v>
      </c>
      <c r="E9" s="9"/>
      <c r="F9" s="2">
        <v>261867</v>
      </c>
      <c r="G9" s="2">
        <v>261966</v>
      </c>
      <c r="H9" s="3">
        <f t="shared" si="0"/>
        <v>99</v>
      </c>
      <c r="I9" s="10"/>
      <c r="J9" s="2"/>
      <c r="K9" s="8"/>
      <c r="L9" s="3"/>
      <c r="M9" s="11"/>
      <c r="N9" s="8"/>
      <c r="O9" s="2"/>
      <c r="P9" s="6"/>
    </row>
    <row r="10" spans="1:16" x14ac:dyDescent="0.25">
      <c r="A10" s="7">
        <v>43875</v>
      </c>
      <c r="B10" s="2" t="s">
        <v>65</v>
      </c>
      <c r="C10" s="2" t="s">
        <v>47</v>
      </c>
      <c r="D10" s="8">
        <v>494</v>
      </c>
      <c r="E10" s="9"/>
      <c r="F10" s="2">
        <v>261966</v>
      </c>
      <c r="G10" s="2">
        <v>262153</v>
      </c>
      <c r="H10" s="3">
        <f t="shared" si="0"/>
        <v>187</v>
      </c>
      <c r="I10" s="10"/>
      <c r="J10" s="2"/>
      <c r="K10" s="8"/>
      <c r="L10" s="3"/>
      <c r="M10" s="11"/>
      <c r="N10" s="8"/>
      <c r="O10" s="2"/>
      <c r="P10" s="6"/>
    </row>
    <row r="11" spans="1:16" x14ac:dyDescent="0.25">
      <c r="A11" s="7">
        <v>43875</v>
      </c>
      <c r="B11" s="2" t="s">
        <v>66</v>
      </c>
      <c r="C11" s="2" t="s">
        <v>47</v>
      </c>
      <c r="D11" s="8">
        <v>451.25</v>
      </c>
      <c r="E11" s="9"/>
      <c r="F11" s="2">
        <v>262153</v>
      </c>
      <c r="G11" s="2">
        <v>262316</v>
      </c>
      <c r="H11" s="3">
        <f t="shared" si="0"/>
        <v>163</v>
      </c>
      <c r="I11" s="10"/>
      <c r="J11" s="2"/>
      <c r="K11" s="8"/>
      <c r="L11" s="3"/>
      <c r="M11" s="11"/>
      <c r="N11" s="8"/>
      <c r="O11" s="2"/>
      <c r="P11" s="6"/>
    </row>
    <row r="12" spans="1:16" x14ac:dyDescent="0.25">
      <c r="A12" s="7">
        <v>43876</v>
      </c>
      <c r="B12" s="2" t="s">
        <v>67</v>
      </c>
      <c r="C12" s="2" t="s">
        <v>48</v>
      </c>
      <c r="D12" s="8">
        <v>0</v>
      </c>
      <c r="E12" s="9"/>
      <c r="F12" s="2">
        <v>262316</v>
      </c>
      <c r="G12" s="2">
        <v>262339</v>
      </c>
      <c r="H12" s="3">
        <f t="shared" si="0"/>
        <v>23</v>
      </c>
      <c r="I12" s="10"/>
      <c r="J12" s="2"/>
      <c r="K12" s="8"/>
      <c r="L12" s="3"/>
      <c r="M12" s="11"/>
      <c r="N12" s="8"/>
      <c r="O12" s="2"/>
      <c r="P12" s="6"/>
    </row>
    <row r="13" spans="1:16" x14ac:dyDescent="0.25">
      <c r="A13" s="7"/>
      <c r="B13" s="2"/>
      <c r="C13" s="2"/>
      <c r="D13" s="8"/>
      <c r="E13" s="9"/>
      <c r="F13" s="2"/>
      <c r="G13" s="2"/>
      <c r="H13" s="3">
        <f t="shared" ref="H13:H33" si="1">G13-F13</f>
        <v>0</v>
      </c>
      <c r="I13" s="10"/>
      <c r="J13" s="2"/>
      <c r="K13" s="8"/>
      <c r="L13" s="3"/>
      <c r="M13" s="11"/>
      <c r="N13" s="8"/>
      <c r="O13" s="2"/>
      <c r="P13" s="6"/>
    </row>
    <row r="14" spans="1:16" x14ac:dyDescent="0.25">
      <c r="A14" s="7"/>
      <c r="B14" s="2"/>
      <c r="C14" s="2"/>
      <c r="D14" s="8"/>
      <c r="E14" s="9"/>
      <c r="F14" s="2"/>
      <c r="G14" s="2"/>
      <c r="H14" s="3">
        <f t="shared" si="1"/>
        <v>0</v>
      </c>
      <c r="I14" s="10"/>
      <c r="J14" s="2"/>
      <c r="K14" s="8"/>
      <c r="L14" s="3"/>
      <c r="M14" s="11"/>
      <c r="N14" s="8"/>
      <c r="O14" s="2"/>
      <c r="P14" s="6"/>
    </row>
    <row r="15" spans="1:16" x14ac:dyDescent="0.25">
      <c r="A15" s="7"/>
      <c r="B15" s="2"/>
      <c r="C15" s="2"/>
      <c r="D15" s="8"/>
      <c r="E15" s="9"/>
      <c r="F15" s="2"/>
      <c r="G15" s="2"/>
      <c r="H15" s="3">
        <f t="shared" si="1"/>
        <v>0</v>
      </c>
      <c r="I15" s="10"/>
      <c r="J15" s="2"/>
      <c r="K15" s="8"/>
      <c r="L15" s="3"/>
      <c r="M15" s="11"/>
      <c r="N15" s="8"/>
      <c r="O15" s="2"/>
      <c r="P15" s="6"/>
    </row>
    <row r="16" spans="1:16" x14ac:dyDescent="0.25">
      <c r="A16" s="7"/>
      <c r="B16" s="2"/>
      <c r="C16" s="2"/>
      <c r="D16" s="8"/>
      <c r="E16" s="9"/>
      <c r="F16" s="2"/>
      <c r="G16" s="2"/>
      <c r="H16" s="3">
        <f t="shared" si="1"/>
        <v>0</v>
      </c>
      <c r="I16" s="10"/>
      <c r="J16" s="2"/>
      <c r="K16" s="8"/>
      <c r="L16" s="3"/>
      <c r="M16" s="11"/>
      <c r="N16" s="8"/>
      <c r="O16" s="2"/>
      <c r="P16" s="6"/>
    </row>
    <row r="17" spans="1:16" x14ac:dyDescent="0.25">
      <c r="A17" s="7"/>
      <c r="B17" s="2"/>
      <c r="C17" s="2"/>
      <c r="D17" s="8"/>
      <c r="E17" s="9"/>
      <c r="F17" s="2"/>
      <c r="G17" s="2"/>
      <c r="H17" s="3">
        <f t="shared" si="1"/>
        <v>0</v>
      </c>
      <c r="I17" s="10"/>
      <c r="J17" s="2"/>
      <c r="K17" s="8"/>
      <c r="L17" s="3"/>
      <c r="M17" s="11"/>
      <c r="N17" s="8"/>
      <c r="O17" s="2"/>
      <c r="P17" s="6"/>
    </row>
    <row r="18" spans="1:16" x14ac:dyDescent="0.25">
      <c r="A18" s="7"/>
      <c r="B18" s="2"/>
      <c r="C18" s="2"/>
      <c r="D18" s="8"/>
      <c r="E18" s="9"/>
      <c r="F18" s="2"/>
      <c r="G18" s="2"/>
      <c r="H18" s="3">
        <f t="shared" si="1"/>
        <v>0</v>
      </c>
      <c r="I18" s="10"/>
      <c r="J18" s="2"/>
      <c r="K18" s="8"/>
      <c r="L18" s="3"/>
      <c r="M18" s="11"/>
      <c r="N18" s="8"/>
      <c r="O18" s="2"/>
      <c r="P18" s="6"/>
    </row>
    <row r="19" spans="1:16" x14ac:dyDescent="0.25">
      <c r="A19" s="7"/>
      <c r="B19" s="2"/>
      <c r="C19" s="2"/>
      <c r="D19" s="8"/>
      <c r="E19" s="9"/>
      <c r="F19" s="2"/>
      <c r="G19" s="2"/>
      <c r="H19" s="3">
        <f t="shared" si="1"/>
        <v>0</v>
      </c>
      <c r="I19" s="10"/>
      <c r="J19" s="2"/>
      <c r="K19" s="8"/>
      <c r="L19" s="3"/>
      <c r="M19" s="11"/>
      <c r="N19" s="8"/>
      <c r="O19" s="2"/>
      <c r="P19" s="6"/>
    </row>
    <row r="20" spans="1:16" x14ac:dyDescent="0.25">
      <c r="A20" s="7"/>
      <c r="B20" s="2"/>
      <c r="C20" s="2"/>
      <c r="D20" s="8"/>
      <c r="E20" s="9"/>
      <c r="F20" s="2"/>
      <c r="G20" s="2"/>
      <c r="H20" s="3">
        <f t="shared" si="1"/>
        <v>0</v>
      </c>
      <c r="I20" s="10"/>
      <c r="J20" s="2"/>
      <c r="K20" s="8"/>
      <c r="L20" s="3"/>
      <c r="M20" s="11"/>
      <c r="N20" s="8"/>
      <c r="O20" s="2"/>
      <c r="P20" s="6"/>
    </row>
    <row r="21" spans="1:16" x14ac:dyDescent="0.25">
      <c r="A21" s="7"/>
      <c r="B21" s="2"/>
      <c r="C21" s="2"/>
      <c r="D21" s="8"/>
      <c r="E21" s="9"/>
      <c r="F21" s="2"/>
      <c r="G21" s="2"/>
      <c r="H21" s="3">
        <f t="shared" si="1"/>
        <v>0</v>
      </c>
      <c r="I21" s="10"/>
      <c r="J21" s="2"/>
      <c r="K21" s="8"/>
      <c r="L21" s="3"/>
      <c r="M21" s="11"/>
      <c r="N21" s="8"/>
      <c r="O21" s="2"/>
      <c r="P21" s="6"/>
    </row>
    <row r="22" spans="1:16" x14ac:dyDescent="0.25">
      <c r="A22" s="7"/>
      <c r="B22" s="2"/>
      <c r="C22" s="2"/>
      <c r="D22" s="8"/>
      <c r="E22" s="9"/>
      <c r="F22" s="2"/>
      <c r="G22" s="2"/>
      <c r="H22" s="3">
        <f t="shared" si="1"/>
        <v>0</v>
      </c>
      <c r="I22" s="10"/>
      <c r="J22" s="2"/>
      <c r="K22" s="8"/>
      <c r="L22" s="3"/>
      <c r="M22" s="11"/>
      <c r="N22" s="8"/>
      <c r="O22" s="2"/>
      <c r="P22" s="6"/>
    </row>
    <row r="23" spans="1:16" x14ac:dyDescent="0.25">
      <c r="A23" s="7"/>
      <c r="B23" s="2"/>
      <c r="C23" s="2"/>
      <c r="D23" s="8"/>
      <c r="E23" s="9"/>
      <c r="F23" s="2"/>
      <c r="G23" s="2"/>
      <c r="H23" s="3">
        <f t="shared" si="1"/>
        <v>0</v>
      </c>
      <c r="I23" s="10"/>
      <c r="J23" s="2"/>
      <c r="K23" s="8"/>
      <c r="L23" s="3"/>
      <c r="M23" s="11"/>
      <c r="N23" s="8"/>
      <c r="O23" s="2"/>
      <c r="P23" s="6"/>
    </row>
    <row r="24" spans="1:16" x14ac:dyDescent="0.25">
      <c r="A24" s="7"/>
      <c r="B24" s="2"/>
      <c r="C24" s="2"/>
      <c r="D24" s="8"/>
      <c r="E24" s="9"/>
      <c r="F24" s="2"/>
      <c r="G24" s="2"/>
      <c r="H24" s="3">
        <f t="shared" si="1"/>
        <v>0</v>
      </c>
      <c r="I24" s="10"/>
      <c r="J24" s="2"/>
      <c r="K24" s="8"/>
      <c r="L24" s="3"/>
      <c r="M24" s="11"/>
      <c r="N24" s="8"/>
      <c r="O24" s="2"/>
      <c r="P24" s="6"/>
    </row>
    <row r="25" spans="1:16" x14ac:dyDescent="0.25">
      <c r="A25" s="7"/>
      <c r="B25" s="2"/>
      <c r="C25" s="2"/>
      <c r="D25" s="8"/>
      <c r="E25" s="9"/>
      <c r="F25" s="2"/>
      <c r="G25" s="2"/>
      <c r="H25" s="3">
        <f t="shared" si="1"/>
        <v>0</v>
      </c>
      <c r="I25" s="10"/>
      <c r="J25" s="2"/>
      <c r="K25" s="8"/>
      <c r="L25" s="3"/>
      <c r="M25" s="11"/>
      <c r="N25" s="8"/>
      <c r="O25" s="2"/>
      <c r="P25" s="6"/>
    </row>
    <row r="26" spans="1:16" x14ac:dyDescent="0.25">
      <c r="A26" s="7"/>
      <c r="B26" s="2"/>
      <c r="C26" s="2"/>
      <c r="D26" s="8"/>
      <c r="E26" s="9"/>
      <c r="F26" s="2"/>
      <c r="G26" s="2"/>
      <c r="H26" s="3">
        <f t="shared" si="1"/>
        <v>0</v>
      </c>
      <c r="I26" s="10"/>
      <c r="J26" s="2"/>
      <c r="K26" s="8"/>
      <c r="L26" s="3"/>
      <c r="M26" s="11"/>
      <c r="N26" s="8"/>
      <c r="O26" s="2"/>
      <c r="P26" s="6"/>
    </row>
    <row r="27" spans="1:16" x14ac:dyDescent="0.25">
      <c r="A27" s="7"/>
      <c r="B27" s="2"/>
      <c r="C27" s="2"/>
      <c r="D27" s="8"/>
      <c r="E27" s="9"/>
      <c r="F27" s="2"/>
      <c r="G27" s="2"/>
      <c r="H27" s="3">
        <f t="shared" si="1"/>
        <v>0</v>
      </c>
      <c r="I27" s="10"/>
      <c r="J27" s="2"/>
      <c r="K27" s="8"/>
      <c r="L27" s="3"/>
      <c r="M27" s="11"/>
      <c r="N27" s="8"/>
      <c r="O27" s="2"/>
      <c r="P27" s="6"/>
    </row>
    <row r="28" spans="1:16" x14ac:dyDescent="0.25">
      <c r="A28" s="7"/>
      <c r="B28" s="2"/>
      <c r="C28" s="2"/>
      <c r="D28" s="8"/>
      <c r="E28" s="9"/>
      <c r="F28" s="2"/>
      <c r="G28" s="2"/>
      <c r="H28" s="3">
        <f t="shared" si="1"/>
        <v>0</v>
      </c>
      <c r="I28" s="10"/>
      <c r="J28" s="2"/>
      <c r="K28" s="8"/>
      <c r="L28" s="3"/>
      <c r="M28" s="11"/>
      <c r="N28" s="8"/>
      <c r="O28" s="2"/>
      <c r="P28" s="6"/>
    </row>
    <row r="29" spans="1:16" x14ac:dyDescent="0.25">
      <c r="A29" s="7"/>
      <c r="B29" s="2"/>
      <c r="C29" s="2"/>
      <c r="D29" s="8"/>
      <c r="E29" s="9"/>
      <c r="F29" s="2"/>
      <c r="G29" s="2"/>
      <c r="H29" s="3">
        <f t="shared" si="1"/>
        <v>0</v>
      </c>
      <c r="I29" s="10"/>
      <c r="J29" s="2"/>
      <c r="K29" s="8"/>
      <c r="L29" s="3"/>
      <c r="M29" s="11"/>
      <c r="N29" s="8"/>
      <c r="O29" s="2"/>
      <c r="P29" s="6"/>
    </row>
    <row r="30" spans="1:16" x14ac:dyDescent="0.25">
      <c r="A30" s="12"/>
      <c r="B30" s="2"/>
      <c r="C30" s="2"/>
      <c r="D30" s="8"/>
      <c r="E30" s="9"/>
      <c r="F30" s="2"/>
      <c r="G30" s="2"/>
      <c r="H30" s="3">
        <f t="shared" si="1"/>
        <v>0</v>
      </c>
      <c r="I30" s="10"/>
      <c r="J30" s="2"/>
      <c r="K30" s="8"/>
      <c r="L30" s="3"/>
      <c r="M30" s="11"/>
      <c r="N30" s="8"/>
      <c r="O30" s="2"/>
      <c r="P30" s="6"/>
    </row>
    <row r="31" spans="1:16" x14ac:dyDescent="0.25">
      <c r="A31" s="12"/>
      <c r="B31" s="2"/>
      <c r="C31" s="2"/>
      <c r="D31" s="8"/>
      <c r="E31" s="9"/>
      <c r="F31" s="2"/>
      <c r="G31" s="2"/>
      <c r="H31" s="3">
        <f t="shared" si="1"/>
        <v>0</v>
      </c>
      <c r="I31" s="10"/>
      <c r="J31" s="2"/>
      <c r="K31" s="8"/>
      <c r="L31" s="3"/>
      <c r="M31" s="11"/>
      <c r="N31" s="8"/>
      <c r="O31" s="2"/>
      <c r="P31" s="6"/>
    </row>
    <row r="32" spans="1:16" x14ac:dyDescent="0.25">
      <c r="A32" s="12"/>
      <c r="B32" s="2"/>
      <c r="C32" s="2"/>
      <c r="D32" s="8"/>
      <c r="E32" s="9"/>
      <c r="F32" s="2"/>
      <c r="G32" s="2"/>
      <c r="H32" s="3">
        <f t="shared" si="1"/>
        <v>0</v>
      </c>
      <c r="I32" s="10"/>
      <c r="J32" s="2"/>
      <c r="K32" s="8"/>
      <c r="L32" s="3"/>
      <c r="M32" s="11"/>
      <c r="N32" s="8"/>
      <c r="O32" s="2"/>
      <c r="P32" s="6"/>
    </row>
    <row r="33" spans="1:16" ht="15.75" thickBot="1" x14ac:dyDescent="0.3">
      <c r="A33" s="13"/>
      <c r="B33" s="14"/>
      <c r="C33" s="14"/>
      <c r="D33" s="15"/>
      <c r="E33" s="16"/>
      <c r="F33" s="14"/>
      <c r="G33" s="14"/>
      <c r="H33" s="3">
        <f t="shared" si="1"/>
        <v>0</v>
      </c>
      <c r="I33" s="18"/>
      <c r="J33" s="14"/>
      <c r="K33" s="15"/>
      <c r="L33" s="17"/>
      <c r="M33" s="19"/>
      <c r="N33" s="15"/>
      <c r="O33" s="14"/>
      <c r="P33" s="20"/>
    </row>
    <row r="34" spans="1:16" ht="15.75" thickTop="1" x14ac:dyDescent="0.25"/>
  </sheetData>
  <mergeCells count="8">
    <mergeCell ref="A1:P1"/>
    <mergeCell ref="A2:H2"/>
    <mergeCell ref="I2:L2"/>
    <mergeCell ref="M2:P2"/>
    <mergeCell ref="M4:M5"/>
    <mergeCell ref="N4:N5"/>
    <mergeCell ref="O4:O5"/>
    <mergeCell ref="P4:P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A112-E472-4B52-B321-F5866FEF828A}">
  <dimension ref="A1:E17"/>
  <sheetViews>
    <sheetView workbookViewId="0">
      <selection activeCell="H16" sqref="H16"/>
    </sheetView>
  </sheetViews>
  <sheetFormatPr defaultRowHeight="15" x14ac:dyDescent="0.25"/>
  <cols>
    <col min="1" max="1" width="13.28515625" bestFit="1" customWidth="1"/>
    <col min="2" max="2" width="11.42578125" bestFit="1" customWidth="1"/>
    <col min="3" max="3" width="12.140625" bestFit="1" customWidth="1"/>
    <col min="4" max="4" width="10.5703125" bestFit="1" customWidth="1"/>
    <col min="5" max="5" width="14.5703125" bestFit="1" customWidth="1"/>
  </cols>
  <sheetData>
    <row r="1" spans="1:5" x14ac:dyDescent="0.25">
      <c r="A1" s="39" t="s">
        <v>43</v>
      </c>
      <c r="B1" s="40"/>
      <c r="C1" s="40"/>
      <c r="D1" s="40"/>
      <c r="E1" s="41"/>
    </row>
    <row r="2" spans="1:5" x14ac:dyDescent="0.25">
      <c r="A2" s="42" t="s">
        <v>28</v>
      </c>
      <c r="B2" s="43"/>
      <c r="C2" s="43" t="s">
        <v>1</v>
      </c>
      <c r="D2" s="43"/>
      <c r="E2" s="21" t="s">
        <v>29</v>
      </c>
    </row>
    <row r="3" spans="1:5" x14ac:dyDescent="0.25">
      <c r="A3" s="44">
        <f>SUM(Mar!H4:H33)</f>
        <v>6186</v>
      </c>
      <c r="B3" s="45"/>
      <c r="C3" s="46">
        <f>SUM(Mar!J4:J33)</f>
        <v>1803.248</v>
      </c>
      <c r="D3" s="46"/>
      <c r="E3" s="22">
        <f>A3/C3</f>
        <v>3.4304765622920419</v>
      </c>
    </row>
    <row r="4" spans="1:5" x14ac:dyDescent="0.25">
      <c r="A4" s="36" t="s">
        <v>0</v>
      </c>
      <c r="B4" s="37"/>
      <c r="C4" s="37"/>
      <c r="D4" s="37"/>
      <c r="E4" s="38"/>
    </row>
    <row r="5" spans="1:5" x14ac:dyDescent="0.25">
      <c r="A5" s="23" t="s">
        <v>5</v>
      </c>
      <c r="B5" s="24" t="s">
        <v>30</v>
      </c>
      <c r="C5" s="24" t="s">
        <v>31</v>
      </c>
      <c r="D5" s="24" t="s">
        <v>7</v>
      </c>
      <c r="E5" s="21" t="s">
        <v>32</v>
      </c>
    </row>
    <row r="6" spans="1:5" x14ac:dyDescent="0.25">
      <c r="A6" s="25" t="s">
        <v>46</v>
      </c>
      <c r="B6" s="26">
        <f>COUNTIF(Mar!C4:C33, A6)</f>
        <v>0</v>
      </c>
      <c r="C6" s="9">
        <f>(E6*0.1)+(B6*20)</f>
        <v>0</v>
      </c>
      <c r="D6" s="27">
        <f>(IF(Mar!C4='Resumo (Mar)'!A6, Mar!E4, 0))+(IF(Mar!C5='Resumo (Mar)'!A6, Mar!E5, 0))+(IF(Mar!C6='Resumo (Mar)'!A6, Mar!E6, 0))+(IF(Mar!C7='Resumo (Mar)'!A6, Mar!E7, 0))+(IF(Mar!C8='Resumo (Mar)'!A6, Mar!E8, 0))+(IF(Mar!C9='Resumo (Mar)'!A6, Mar!E9, 0))+(IF(Mar!C10='Resumo (Mar)'!A6, Mar!E10, 0))+(IF(Mar!C11='Resumo (Mar)'!A6, Mar!E11, 0))+(IF(Mar!C12='Resumo (Mar)'!A6, Mar!E12, 0))+(IF(Mar!C13='Resumo (Mar)'!A6, Mar!E13, 0))+(IF(Mar!C14='Resumo (Mar)'!A6, Mar!E14, 0))+(IF(Mar!C15='Resumo (Mar)'!A6, Mar!E15, 0))+(IF(Mar!C16='Resumo (Mar)'!A6, Mar!E16, 0))+(IF(Mar!C17='Resumo (Mar)'!A6, Mar!E17, 0))+(IF(Mar!C18='Resumo (Mar)'!A6, Mar!E18, 0))+(IF(Mar!C19='Resumo (Mar)'!A6, Mar!E19, 0))+(IF(Mar!C20='Resumo (Mar)'!A6, Mar!E20, 0))+(IF(Mar!C21='Resumo (Mar)'!A6, Mar!E21, 0))+(IF(Mar!C22='Resumo (Mar)'!A6, Mar!E22, 0))+(IF(Mar!C23='Resumo (Mar)'!A6, Mar!E23, 0))+(IF(Mar!C24='Resumo (Mar)'!A6, Mar!E24, 0))+(IF(Mar!C25='Resumo (Mar)'!A6, Mar!E25, 0))+(IF(Mar!C26='Resumo (Mar)'!A6, Mar!E26, 0))+(IF(Mar!C27='Resumo (Mar)'!A6, Mar!E27, 0))+(IF(Mar!C28='Resumo (Mar)'!A6, Mar!E28, 0))+(IF(Mar!C29='Resumo (Mar)'!A6, Mar!E29, 0))+(IF(Mar!C30='Resumo (Mar)'!A6, Mar!E30, 0))+(IF(Mar!C31='Resumo (Mar)'!A6, Mar!E31, 0))+(IF(Mar!C32='Resumo (Mar)'!A6, Mar!E32, 0))+(IF(Mar!C33='Resumo (Mar)'!A6, Mar!E33, 0))</f>
        <v>0</v>
      </c>
      <c r="E6" s="28">
        <f>(IF(Mar!C4='Resumo (Mar)'!A6, Mar!D4, 0))+(IF(Mar!C5='Resumo (Mar)'!A6, Mar!D5, 0))+(IF(Mar!C6='Resumo (Mar)'!A6, Mar!D6, 0))+(IF(Mar!C7='Resumo (Mar)'!A6, Mar!D7, 0))+(IF(Mar!C8='Resumo (Mar)'!A6, Mar!D8, 0))+(IF(Mar!C9='Resumo (Mar)'!A6, Mar!D9, 0))+(IF(Mar!C10='Resumo (Mar)'!A6, Mar!D10, 0))+(IF(Mar!C11='Resumo (Mar)'!A6, Mar!D11, 0))+(IF(Mar!C12='Resumo (Mar)'!A6, Mar!D12, 0))+(IF(Mar!C13='Resumo (Mar)'!A6, Mar!D13, 0))+(IF(Mar!C14='Resumo (Mar)'!A6, Mar!D14, 0))+(IF(Mar!C15='Resumo (Mar)'!A6, Mar!D15, 0))+(IF(Mar!C16='Resumo (Mar)'!A6, Mar!D16, 0))+(IF(Mar!C17='Resumo (Mar)'!A6, Mar!D17, 0))+(IF(Mar!C18='Resumo (Mar)'!A6, Mar!D18, 0))+(IF(Mar!C19='Resumo (Mar)'!A6, Mar!D19, 0))+(IF(Mar!C20='Resumo (Mar)'!A6, Mar!D20, 0))+(IF(Mar!C21='Resumo (Mar)'!A6, Mar!D21, 0))+(IF(Mar!C22='Resumo (Mar)'!A6, Mar!D22, 0))+(IF(Mar!C23='Resumo (Mar)'!A6, Mar!D23, 0))+(IF(Mar!C24='Resumo (Mar)'!A6, Mar!D24, 0))+(IF(Mar!C25='Resumo (Mar)'!A6, Mar!D25, 0))+(IF(Mar!C26='Resumo (Mar)'!A6, Mar!D26, 0))+(IF(Mar!C27='Resumo (Mar)'!A6, Mar!D27, 0))+(IF(Mar!C28='Resumo (Mar)'!A6, Mar!D28, 0))+(IF(Mar!C29='Resumo (Mar)'!A6, Mar!D29, 0))+(IF(Mar!C30='Resumo (Mar)'!A6, Mar!D30, 0))+(IF(Mar!C31='Resumo (Mar)'!A6, Mar!D31, 0))+(IF(Mar!C32='Resumo (Mar)'!A6, Mar!D32, 0))+(IF(Mar!C33='Resumo (Mar)'!A6, Mar!D33, 0))</f>
        <v>0</v>
      </c>
    </row>
    <row r="7" spans="1:5" x14ac:dyDescent="0.25">
      <c r="A7" s="25" t="s">
        <v>47</v>
      </c>
      <c r="B7" s="26">
        <f>COUNTIF(Mar!C4:C33, A7)</f>
        <v>9</v>
      </c>
      <c r="C7" s="9">
        <f>(E7*0.1)+(B7*20)</f>
        <v>1114</v>
      </c>
      <c r="D7" s="27">
        <f>(IF(Mar!C4='Resumo (Mar)'!A7, Mar!E4, 0))+(IF(Mar!C5='Resumo (Mar)'!A7, Mar!E5, 0))+(IF(Mar!C6='Resumo (Mar)'!A7, Mar!E6, 0))+(IF(Mar!C7='Resumo (Mar)'!A7, Mar!E7, 0))+(IF(Mar!C8='Resumo (Mar)'!A7, Mar!E8, 0))+(IF(Mar!C9='Resumo (Mar)'!A7, Mar!E9, 0))+(IF(Mar!C10='Resumo (Mar)'!A7, Mar!E10, 0))+(IF(Mar!C11='Resumo (Mar)'!A7, Mar!E11, 0))+(IF(Mar!C12='Resumo (Mar)'!A7, Mar!E12, 0))+(IF(Mar!C13='Resumo (Mar)'!A7, Mar!E13, 0))+(IF(Mar!C14='Resumo (Mar)'!A7, Mar!E14, 0))+(IF(Mar!C15='Resumo (Mar)'!A7, Mar!E15, 0))+(IF(Mar!C16='Resumo (Mar)'!A7, Mar!E16, 0))+(IF(Mar!C17='Resumo (Mar)'!A7, Mar!E17, 0))+(IF(Mar!C18='Resumo (Mar)'!A7, Mar!E18, 0))+(IF(Mar!C19='Resumo (Mar)'!A7, Mar!E19, 0))+(IF(Mar!C20='Resumo (Mar)'!A7, Mar!E20, 0))+(IF(Mar!C21='Resumo (Mar)'!A7, Mar!E21, 0))+(IF(Mar!C22='Resumo (Mar)'!A7, Mar!E22, 0))+(IF(Mar!C23='Resumo (Mar)'!A7, Mar!E23, 0))+(IF(Mar!C24='Resumo (Mar)'!A7, Mar!E24, 0))+(IF(Mar!C25='Resumo (Mar)'!A7, Mar!E25, 0))+(IF(Mar!C26='Resumo (Mar)'!A7, Mar!E26, 0))+(IF(Mar!C27='Resumo (Mar)'!A7, Mar!E27, 0))+(IF(Mar!C28='Resumo (Mar)'!A7, Mar!E28, 0))+(IF(Mar!C29='Resumo (Mar)'!A7, Mar!E29, 0))+(IF(Mar!C30='Resumo (Mar)'!A7, Mar!E30, 0))+(IF(Mar!C31='Resumo (Mar)'!A7, Mar!E31, 0))+(IF(Mar!C32='Resumo (Mar)'!A7, Mar!E32, 0))+(IF(Mar!C33='Resumo (Mar)'!A7, Mar!E33, 0))</f>
        <v>0</v>
      </c>
      <c r="E7" s="28">
        <f>(IF(Mar!C4='Resumo (Mar)'!A7, Mar!D4, 0))+(IF(Mar!C5='Resumo (Mar)'!A7, Mar!D5, 0))+(IF(Mar!C6='Resumo (Mar)'!A7, Mar!D6, 0))+(IF(Mar!C7='Resumo (Mar)'!A7, Mar!D7, 0))+(IF(Mar!C8='Resumo (Mar)'!A7, Mar!D8, 0))+(IF(Mar!C9='Resumo (Mar)'!A7, Mar!D9, 0))+(IF(Mar!C10='Resumo (Mar)'!A7, Mar!D10, 0))+(IF(Mar!C11='Resumo (Mar)'!A7, Mar!D11, 0))+(IF(Mar!C12='Resumo (Mar)'!A7, Mar!D12, 0))+(IF(Mar!C13='Resumo (Mar)'!A7, Mar!D13, 0))+(IF(Mar!C14='Resumo (Mar)'!A7, Mar!D14, 0))+(IF(Mar!C15='Resumo (Mar)'!A7, Mar!D15, 0))+(IF(Mar!C16='Resumo (Mar)'!A7, Mar!D16, 0))+(IF(Mar!C17='Resumo (Mar)'!A7, Mar!D17, 0))+(IF(Mar!C18='Resumo (Mar)'!A7, Mar!D18, 0))+(IF(Mar!C19='Resumo (Mar)'!A7, Mar!D19, 0))+(IF(Mar!C20='Resumo (Mar)'!A7, Mar!D20, 0))+(IF(Mar!C21='Resumo (Mar)'!A7, Mar!D21, 0))+(IF(Mar!C22='Resumo (Mar)'!A7, Mar!D22, 0))+(IF(Mar!C23='Resumo (Mar)'!A7, Mar!D23, 0))+(IF(Mar!C24='Resumo (Mar)'!A7, Mar!D24, 0))+(IF(Mar!C25='Resumo (Mar)'!A7, Mar!D25, 0))+(IF(Mar!C26='Resumo (Mar)'!A7, Mar!D26, 0))+(IF(Mar!C27='Resumo (Mar)'!A7, Mar!D27, 0))+(IF(Mar!C28='Resumo (Mar)'!A7, Mar!D28, 0))+(IF(Mar!C29='Resumo (Mar)'!A7, Mar!D29, 0))+(IF(Mar!C30='Resumo (Mar)'!A7, Mar!D30, 0))+(IF(Mar!C31='Resumo (Mar)'!A7, Mar!D31, 0))+(IF(Mar!C32='Resumo (Mar)'!A7, Mar!D32, 0))+(IF(Mar!C33='Resumo (Mar)'!A7, Mar!D33, 0))</f>
        <v>9340</v>
      </c>
    </row>
    <row r="8" spans="1:5" x14ac:dyDescent="0.25">
      <c r="A8" s="25" t="s">
        <v>48</v>
      </c>
      <c r="B8" s="26">
        <f>COUNTIF(Mar!C4:C33, A8)</f>
        <v>5</v>
      </c>
      <c r="C8" s="9">
        <f>(E8*0.1)+(B8*20)</f>
        <v>545.25</v>
      </c>
      <c r="D8" s="27">
        <f>(IF(Mar!C4='Resumo (Mar)'!A8, Mar!E4, 0))+(IF(Mar!C5='Resumo (Mar)'!A8, Mar!E5, 0))+(IF(Mar!C6='Resumo (Mar)'!A8, Mar!E6, 0))+(IF(Mar!C7='Resumo (Mar)'!A8, Mar!E7, 0))+(IF(Mar!C8='Resumo (Mar)'!A8, Mar!E8, 0))+(IF(Mar!C9='Resumo (Mar)'!A8, Mar!E9, 0))+(IF(Mar!C10='Resumo (Mar)'!A8, Mar!E10, 0))+(IF(Mar!C11='Resumo (Mar)'!A8, Mar!E11, 0))+(IF(Mar!C12='Resumo (Mar)'!A8, Mar!E12, 0))+(IF(Mar!C13='Resumo (Mar)'!A8, Mar!E13, 0))+(IF(Mar!C14='Resumo (Mar)'!A8, Mar!E14, 0))+(IF(Mar!C15='Resumo (Mar)'!A8, Mar!E15, 0))+(IF(Mar!C16='Resumo (Mar)'!A8, Mar!E16, 0))+(IF(Mar!C17='Resumo (Mar)'!A8, Mar!E17, 0))+(IF(Mar!C18='Resumo (Mar)'!A8, Mar!E18, 0))+(IF(Mar!C19='Resumo (Mar)'!A8, Mar!E19, 0))+(IF(Mar!C20='Resumo (Mar)'!A8, Mar!E20, 0))+(IF(Mar!C21='Resumo (Mar)'!A8, Mar!E21, 0))+(IF(Mar!C22='Resumo (Mar)'!A8, Mar!E22, 0))+(IF(Mar!C23='Resumo (Mar)'!A8, Mar!E23, 0))+(IF(Mar!C24='Resumo (Mar)'!A8, Mar!E24, 0))+(IF(Mar!C25='Resumo (Mar)'!A8, Mar!E25, 0))+(IF(Mar!C26='Resumo (Mar)'!A8, Mar!E26, 0))+(IF(Mar!C27='Resumo (Mar)'!A8, Mar!E27, 0))+(IF(Mar!C28='Resumo (Mar)'!A8, Mar!E28, 0))+(IF(Mar!C29='Resumo (Mar)'!A8, Mar!E29, 0))+(IF(Mar!C30='Resumo (Mar)'!A8, Mar!E30, 0))+(IF(Mar!C31='Resumo (Mar)'!A8, Mar!E31, 0))+(IF(Mar!C32='Resumo (Mar)'!A8, Mar!E32, 0))+(IF(Mar!C33='Resumo (Mar)'!A8, Mar!E33, 0))</f>
        <v>0</v>
      </c>
      <c r="E8" s="28">
        <f>(IF(Mar!C4='Resumo (Mar)'!A8,Mar!D4,0))+(IF(Mar!C5='Resumo (Mar)'!A8,Mar!D5,0))+(IF(Mar!C6='Resumo (Mar)'!A8,Mar!D6,0))+(IF(Mar!C7='Resumo (Mar)'!A8,Mar!D7,0))+(IF(Mar!C8='Resumo (Mar)'!A8,Mar!D8,0))+(IF(Mar!C9='Resumo (Mar)'!A8,Mar!D9,0))+(IF(Mar!C10='Resumo (Mar)'!A8,Mar!D10,0))+(IF(Mar!C11='Resumo (Mar)'!A8,Mar!D11,0))+(IF(Mar!C12='Resumo (Mar)'!A8,Mar!D12,0))+(IF(Mar!C13='Resumo (Mar)'!A8,Mar!D13,0))+(IF(Mar!C14='Resumo (Mar)'!A8,Mar!D14,0))+(IF(Mar!C15='Resumo (Mar)'!A8,Mar!D15,0))+(IF(Mar!C16='Resumo (Mar)'!A8,Mar!D16,0))+(IF(Mar!C17='Resumo (Mar)'!A8,Mar!D17,0))+(IF(Mar!C18='Resumo (Mar)'!A8,Mar!D18,0))+(IF(Mar!C19='Resumo (Mar)'!A8,Mar!D19,0))+(IF(Mar!C20='Resumo (Mar)'!A8,Mar!D20,0))+(IF(Mar!C21='Resumo (Mar)'!A8,Mar!D21,0))+(IF(Mar!C22='Resumo (Mar)'!A8,Mar!D22,0))+(IF(Mar!C23='Resumo (Mar)'!A8,Mar!D23,0))+(IF(Mar!C24='Resumo (Mar)'!A8,Mar!D24,0))+(IF(Mar!C25='Resumo (Mar)'!A8,Mar!D25,0))+(IF(Mar!C26='Resumo (Mar)'!A8,Mar!D26,0))+(IF(Mar!C27='Resumo (Mar)'!A8,Mar!D27,0))+(IF(Mar!C28='Resumo (Mar)'!A8,Mar!D28,0))+(IF(Mar!C29='Resumo (Mar)'!A8,Mar!D29,0))+(IF(Mar!C30='Resumo (Mar)'!A8,Mar!D30,0))+(IF(Mar!C31='Resumo (Mar)'!A8,Mar!D31,0))+(IF(Mar!C32='Resumo (Mar)'!A8,Mar!D32,0))+(IF(Mar!C33='Resumo (Mar)'!A8,Mar!D33,0))</f>
        <v>4452.5</v>
      </c>
    </row>
    <row r="9" spans="1:5" x14ac:dyDescent="0.25">
      <c r="A9" s="29" t="s">
        <v>33</v>
      </c>
      <c r="B9" s="30">
        <f>SUM(B6:B8)</f>
        <v>14</v>
      </c>
      <c r="C9" s="31">
        <f t="shared" ref="C9:D9" si="0">SUM(C6:C8)</f>
        <v>1659.25</v>
      </c>
      <c r="D9" s="31">
        <f t="shared" si="0"/>
        <v>0</v>
      </c>
      <c r="E9" s="34">
        <f>SUM(E6:E8)</f>
        <v>13792.5</v>
      </c>
    </row>
    <row r="10" spans="1:5" x14ac:dyDescent="0.25">
      <c r="A10" s="36" t="s">
        <v>34</v>
      </c>
      <c r="B10" s="37"/>
      <c r="C10" s="37"/>
      <c r="D10" s="37"/>
      <c r="E10" s="38"/>
    </row>
    <row r="11" spans="1:5" x14ac:dyDescent="0.25">
      <c r="A11" s="50" t="s">
        <v>35</v>
      </c>
      <c r="B11" s="51"/>
      <c r="C11" s="26" t="s">
        <v>12</v>
      </c>
      <c r="D11" s="51" t="s">
        <v>36</v>
      </c>
      <c r="E11" s="52"/>
    </row>
    <row r="12" spans="1:5" x14ac:dyDescent="0.25">
      <c r="A12" s="53">
        <f>C3</f>
        <v>1803.248</v>
      </c>
      <c r="B12" s="54"/>
      <c r="C12" s="27">
        <f>SUM(Mar!K4:K33)</f>
        <v>5858.79</v>
      </c>
      <c r="D12" s="55">
        <f>C12/A12</f>
        <v>3.2490206560606194</v>
      </c>
      <c r="E12" s="56"/>
    </row>
    <row r="13" spans="1:5" x14ac:dyDescent="0.25">
      <c r="A13" s="36" t="s">
        <v>2</v>
      </c>
      <c r="B13" s="37"/>
      <c r="C13" s="37"/>
      <c r="D13" s="37"/>
      <c r="E13" s="38"/>
    </row>
    <row r="14" spans="1:5" x14ac:dyDescent="0.25">
      <c r="A14" s="50" t="s">
        <v>37</v>
      </c>
      <c r="B14" s="51"/>
      <c r="C14" s="51"/>
      <c r="D14" s="57">
        <f>SUM(Mar!N4:N33)</f>
        <v>0</v>
      </c>
      <c r="E14" s="58"/>
    </row>
    <row r="15" spans="1:5" x14ac:dyDescent="0.25">
      <c r="A15" s="36" t="s">
        <v>38</v>
      </c>
      <c r="B15" s="37"/>
      <c r="C15" s="37"/>
      <c r="D15" s="37"/>
      <c r="E15" s="38"/>
    </row>
    <row r="16" spans="1:5" x14ac:dyDescent="0.25">
      <c r="A16" s="23" t="s">
        <v>32</v>
      </c>
      <c r="B16" s="43" t="s">
        <v>39</v>
      </c>
      <c r="C16" s="43"/>
      <c r="D16" s="43" t="s">
        <v>40</v>
      </c>
      <c r="E16" s="59"/>
    </row>
    <row r="17" spans="1:5" ht="15.75" thickBot="1" x14ac:dyDescent="0.3">
      <c r="A17" s="33">
        <f>E9</f>
        <v>13792.5</v>
      </c>
      <c r="B17" s="47">
        <f>C12+C9+D9+D14</f>
        <v>7518.04</v>
      </c>
      <c r="C17" s="47"/>
      <c r="D17" s="48">
        <f>A17-B17</f>
        <v>6274.46</v>
      </c>
      <c r="E17" s="49"/>
    </row>
  </sheetData>
  <mergeCells count="19">
    <mergeCell ref="B17:C17"/>
    <mergeCell ref="D17:E17"/>
    <mergeCell ref="A10:E10"/>
    <mergeCell ref="A11:B11"/>
    <mergeCell ref="D11:E11"/>
    <mergeCell ref="A12:B12"/>
    <mergeCell ref="D12:E12"/>
    <mergeCell ref="A13:E13"/>
    <mergeCell ref="A14:C14"/>
    <mergeCell ref="D14:E14"/>
    <mergeCell ref="A15:E15"/>
    <mergeCell ref="B16:C16"/>
    <mergeCell ref="D16:E16"/>
    <mergeCell ref="A4:E4"/>
    <mergeCell ref="A1:E1"/>
    <mergeCell ref="A2:B2"/>
    <mergeCell ref="C2:D2"/>
    <mergeCell ref="A3:B3"/>
    <mergeCell ref="C3:D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E28A-CA4F-46A2-B63C-5665EFFB2214}">
  <dimension ref="A1:P34"/>
  <sheetViews>
    <sheetView workbookViewId="0">
      <selection activeCell="E4" sqref="E4:E17"/>
    </sheetView>
  </sheetViews>
  <sheetFormatPr defaultRowHeight="15" x14ac:dyDescent="0.25"/>
  <cols>
    <col min="1" max="1" width="5" bestFit="1" customWidth="1"/>
    <col min="2" max="2" width="7.85546875" bestFit="1" customWidth="1"/>
    <col min="3" max="3" width="9.5703125" bestFit="1" customWidth="1"/>
    <col min="4" max="4" width="12.140625" bestFit="1" customWidth="1"/>
    <col min="5" max="6" width="9.5703125" bestFit="1" customWidth="1"/>
    <col min="7" max="7" width="8.28515625" bestFit="1" customWidth="1"/>
    <col min="8" max="8" width="9" bestFit="1" customWidth="1"/>
    <col min="9" max="9" width="5" bestFit="1" customWidth="1"/>
    <col min="10" max="10" width="9.7109375" bestFit="1" customWidth="1"/>
    <col min="11" max="11" width="12.140625" bestFit="1" customWidth="1"/>
    <col min="12" max="12" width="7" bestFit="1" customWidth="1"/>
    <col min="13" max="13" width="5" bestFit="1" customWidth="1"/>
    <col min="14" max="14" width="5.7109375" bestFit="1" customWidth="1"/>
    <col min="15" max="15" width="12.140625" bestFit="1" customWidth="1"/>
    <col min="16" max="16" width="8.85546875" bestFit="1" customWidth="1"/>
  </cols>
  <sheetData>
    <row r="1" spans="1:16" ht="16.5" thickTop="1" thickBot="1" x14ac:dyDescent="0.3">
      <c r="A1" s="60" t="s">
        <v>18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</row>
    <row r="2" spans="1:16" x14ac:dyDescent="0.25">
      <c r="A2" s="63" t="s">
        <v>0</v>
      </c>
      <c r="B2" s="64"/>
      <c r="C2" s="64"/>
      <c r="D2" s="64"/>
      <c r="E2" s="64"/>
      <c r="F2" s="64"/>
      <c r="G2" s="64"/>
      <c r="H2" s="65"/>
      <c r="I2" s="66" t="s">
        <v>1</v>
      </c>
      <c r="J2" s="64"/>
      <c r="K2" s="64"/>
      <c r="L2" s="65"/>
      <c r="M2" s="66" t="s">
        <v>2</v>
      </c>
      <c r="N2" s="64"/>
      <c r="O2" s="64"/>
      <c r="P2" s="67"/>
    </row>
    <row r="3" spans="1:16" x14ac:dyDescent="0.25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3" t="s">
        <v>10</v>
      </c>
      <c r="I3" s="4" t="s">
        <v>3</v>
      </c>
      <c r="J3" s="2" t="s">
        <v>11</v>
      </c>
      <c r="K3" s="2" t="s">
        <v>12</v>
      </c>
      <c r="L3" s="3" t="s">
        <v>13</v>
      </c>
      <c r="M3" s="5" t="s">
        <v>3</v>
      </c>
      <c r="N3" s="2" t="s">
        <v>12</v>
      </c>
      <c r="O3" s="2" t="s">
        <v>14</v>
      </c>
      <c r="P3" s="6" t="s">
        <v>15</v>
      </c>
    </row>
    <row r="4" spans="1:16" x14ac:dyDescent="0.25">
      <c r="A4" s="7">
        <v>43892</v>
      </c>
      <c r="B4" s="2"/>
      <c r="C4" s="2" t="s">
        <v>48</v>
      </c>
      <c r="D4" s="8">
        <v>1211</v>
      </c>
      <c r="E4" s="9"/>
      <c r="F4" s="2">
        <v>264446</v>
      </c>
      <c r="G4" s="2">
        <v>264942</v>
      </c>
      <c r="H4" s="3">
        <f>G4-F4</f>
        <v>496</v>
      </c>
      <c r="I4" s="10">
        <v>43892</v>
      </c>
      <c r="J4" s="2">
        <v>299.39999999999998</v>
      </c>
      <c r="K4" s="8">
        <v>1000</v>
      </c>
      <c r="L4" s="3">
        <v>264852</v>
      </c>
      <c r="M4" s="11"/>
      <c r="N4" s="8"/>
      <c r="O4" s="2"/>
      <c r="P4" s="6"/>
    </row>
    <row r="5" spans="1:16" x14ac:dyDescent="0.25">
      <c r="A5" s="7">
        <v>43893</v>
      </c>
      <c r="B5" s="2"/>
      <c r="C5" s="2" t="s">
        <v>47</v>
      </c>
      <c r="D5" s="8">
        <v>693.5</v>
      </c>
      <c r="E5" s="9"/>
      <c r="F5" s="2">
        <v>264942</v>
      </c>
      <c r="G5" s="2">
        <v>265248</v>
      </c>
      <c r="H5" s="3">
        <f t="shared" ref="H5:H33" si="0">G5-F5</f>
        <v>306</v>
      </c>
      <c r="I5" s="10">
        <v>43895</v>
      </c>
      <c r="J5" s="35">
        <v>445.46100000000001</v>
      </c>
      <c r="K5" s="8">
        <v>1470</v>
      </c>
      <c r="L5" s="3">
        <v>266367</v>
      </c>
      <c r="M5" s="11"/>
      <c r="N5" s="8"/>
      <c r="O5" s="2"/>
      <c r="P5" s="6"/>
    </row>
    <row r="6" spans="1:16" x14ac:dyDescent="0.25">
      <c r="A6" s="7">
        <v>43894</v>
      </c>
      <c r="B6" s="2"/>
      <c r="C6" s="2" t="s">
        <v>47</v>
      </c>
      <c r="D6" s="8">
        <v>1168</v>
      </c>
      <c r="E6" s="9"/>
      <c r="F6" s="2">
        <v>265248</v>
      </c>
      <c r="G6" s="2">
        <v>265754</v>
      </c>
      <c r="H6" s="3">
        <f t="shared" si="0"/>
        <v>506</v>
      </c>
      <c r="I6" s="10">
        <v>43898</v>
      </c>
      <c r="J6" s="35">
        <v>166.697</v>
      </c>
      <c r="K6" s="8">
        <v>550.1</v>
      </c>
      <c r="L6" s="3">
        <v>266943</v>
      </c>
      <c r="M6" s="11"/>
      <c r="N6" s="8"/>
      <c r="O6" s="2"/>
      <c r="P6" s="6"/>
    </row>
    <row r="7" spans="1:16" x14ac:dyDescent="0.25">
      <c r="A7" s="7">
        <v>43895</v>
      </c>
      <c r="B7" s="2"/>
      <c r="C7" s="2" t="s">
        <v>47</v>
      </c>
      <c r="D7" s="8">
        <v>1610</v>
      </c>
      <c r="E7" s="9"/>
      <c r="F7" s="2">
        <v>265754</v>
      </c>
      <c r="G7" s="2">
        <v>266494</v>
      </c>
      <c r="H7" s="3">
        <f t="shared" si="0"/>
        <v>740</v>
      </c>
      <c r="I7" s="10">
        <v>43902</v>
      </c>
      <c r="J7" s="2">
        <v>255.32</v>
      </c>
      <c r="K7" s="8">
        <v>840</v>
      </c>
      <c r="L7" s="3">
        <v>267821</v>
      </c>
      <c r="M7" s="11"/>
      <c r="N7" s="8"/>
      <c r="O7" s="2"/>
      <c r="P7" s="6"/>
    </row>
    <row r="8" spans="1:16" x14ac:dyDescent="0.25">
      <c r="A8" s="7">
        <v>43897</v>
      </c>
      <c r="B8" s="2"/>
      <c r="C8" s="2" t="s">
        <v>48</v>
      </c>
      <c r="D8" s="8">
        <v>450</v>
      </c>
      <c r="E8" s="9"/>
      <c r="F8" s="2">
        <v>266496</v>
      </c>
      <c r="G8" s="2">
        <v>266537</v>
      </c>
      <c r="H8" s="3">
        <f t="shared" si="0"/>
        <v>41</v>
      </c>
      <c r="I8" s="10">
        <v>43913</v>
      </c>
      <c r="J8" s="2">
        <v>320</v>
      </c>
      <c r="K8" s="8">
        <v>998.69</v>
      </c>
      <c r="L8" s="3">
        <v>269358</v>
      </c>
      <c r="M8" s="11"/>
      <c r="N8" s="8"/>
      <c r="O8" s="2"/>
      <c r="P8" s="6"/>
    </row>
    <row r="9" spans="1:16" x14ac:dyDescent="0.25">
      <c r="A9" s="7">
        <v>43898</v>
      </c>
      <c r="B9" s="2"/>
      <c r="C9" s="2" t="s">
        <v>48</v>
      </c>
      <c r="D9" s="8">
        <v>1192</v>
      </c>
      <c r="E9" s="9"/>
      <c r="F9" s="2">
        <v>266537</v>
      </c>
      <c r="G9" s="2">
        <v>267032</v>
      </c>
      <c r="H9" s="3">
        <f t="shared" si="0"/>
        <v>495</v>
      </c>
      <c r="I9" s="10">
        <v>43913</v>
      </c>
      <c r="J9" s="2">
        <v>155.37</v>
      </c>
      <c r="K9" s="8">
        <v>500</v>
      </c>
      <c r="L9" s="3"/>
      <c r="M9" s="11"/>
      <c r="N9" s="8"/>
      <c r="O9" s="2"/>
      <c r="P9" s="6"/>
    </row>
    <row r="10" spans="1:16" x14ac:dyDescent="0.25">
      <c r="A10" s="7">
        <v>43900</v>
      </c>
      <c r="B10" s="2"/>
      <c r="C10" s="2" t="s">
        <v>48</v>
      </c>
      <c r="D10" s="8">
        <v>1149.5</v>
      </c>
      <c r="E10" s="9"/>
      <c r="F10" s="2">
        <v>267032</v>
      </c>
      <c r="G10" s="2">
        <v>267570</v>
      </c>
      <c r="H10" s="3">
        <f t="shared" si="0"/>
        <v>538</v>
      </c>
      <c r="I10" s="10">
        <v>43916</v>
      </c>
      <c r="J10" s="2">
        <v>161</v>
      </c>
      <c r="K10" s="8">
        <v>500</v>
      </c>
      <c r="L10" s="3">
        <v>269931</v>
      </c>
      <c r="M10" s="11"/>
      <c r="N10" s="8"/>
      <c r="O10" s="2"/>
      <c r="P10" s="6"/>
    </row>
    <row r="11" spans="1:16" x14ac:dyDescent="0.25">
      <c r="A11" s="7">
        <v>43901</v>
      </c>
      <c r="B11" s="2"/>
      <c r="C11" s="2" t="s">
        <v>47</v>
      </c>
      <c r="D11" s="8">
        <v>500</v>
      </c>
      <c r="E11" s="9"/>
      <c r="F11" s="2">
        <v>267570</v>
      </c>
      <c r="G11" s="2">
        <v>267807</v>
      </c>
      <c r="H11" s="3">
        <f t="shared" si="0"/>
        <v>237</v>
      </c>
      <c r="I11" s="10"/>
      <c r="J11" s="2"/>
      <c r="K11" s="8"/>
      <c r="L11" s="3"/>
      <c r="M11" s="11"/>
      <c r="N11" s="8"/>
      <c r="O11" s="2"/>
      <c r="P11" s="6"/>
    </row>
    <row r="12" spans="1:16" x14ac:dyDescent="0.25">
      <c r="A12" s="7">
        <v>12</v>
      </c>
      <c r="B12" s="2"/>
      <c r="C12" s="2" t="s">
        <v>48</v>
      </c>
      <c r="D12" s="8">
        <v>450</v>
      </c>
      <c r="E12" s="9"/>
      <c r="F12" s="2">
        <v>267807</v>
      </c>
      <c r="G12" s="2">
        <v>267848</v>
      </c>
      <c r="H12" s="3">
        <f t="shared" si="0"/>
        <v>41</v>
      </c>
      <c r="I12" s="10"/>
      <c r="J12" s="2"/>
      <c r="K12" s="8"/>
      <c r="L12" s="3"/>
      <c r="M12" s="11"/>
      <c r="N12" s="8"/>
      <c r="O12" s="2"/>
      <c r="P12" s="6"/>
    </row>
    <row r="13" spans="1:16" x14ac:dyDescent="0.25">
      <c r="A13" s="7">
        <v>43903</v>
      </c>
      <c r="B13" s="2"/>
      <c r="C13" s="2" t="s">
        <v>47</v>
      </c>
      <c r="D13" s="8">
        <v>1458</v>
      </c>
      <c r="E13" s="9"/>
      <c r="F13" s="2">
        <v>267848</v>
      </c>
      <c r="G13" s="2">
        <v>268432</v>
      </c>
      <c r="H13" s="3">
        <f t="shared" si="0"/>
        <v>584</v>
      </c>
      <c r="I13" s="10"/>
      <c r="J13" s="2"/>
      <c r="K13" s="8"/>
      <c r="L13" s="3"/>
      <c r="M13" s="11"/>
      <c r="N13" s="8"/>
      <c r="O13" s="2"/>
      <c r="P13" s="6"/>
    </row>
    <row r="14" spans="1:16" x14ac:dyDescent="0.25">
      <c r="A14" s="7">
        <v>43907</v>
      </c>
      <c r="B14" s="2"/>
      <c r="C14" s="2" t="s">
        <v>47</v>
      </c>
      <c r="D14" s="8">
        <v>1144.5</v>
      </c>
      <c r="E14" s="9"/>
      <c r="F14" s="2">
        <v>268435</v>
      </c>
      <c r="G14" s="2">
        <v>268970</v>
      </c>
      <c r="H14" s="3">
        <f t="shared" si="0"/>
        <v>535</v>
      </c>
      <c r="I14" s="10"/>
      <c r="J14" s="2"/>
      <c r="K14" s="8"/>
      <c r="L14" s="3"/>
      <c r="M14" s="11"/>
      <c r="N14" s="8"/>
      <c r="O14" s="2"/>
      <c r="P14" s="6"/>
    </row>
    <row r="15" spans="1:16" x14ac:dyDescent="0.25">
      <c r="A15" s="7">
        <v>43911</v>
      </c>
      <c r="B15" s="2"/>
      <c r="C15" s="2" t="s">
        <v>47</v>
      </c>
      <c r="D15" s="8">
        <v>1026</v>
      </c>
      <c r="E15" s="9"/>
      <c r="F15" s="2">
        <v>268970</v>
      </c>
      <c r="G15" s="2">
        <v>269931</v>
      </c>
      <c r="H15" s="3">
        <f t="shared" si="0"/>
        <v>961</v>
      </c>
      <c r="I15" s="10"/>
      <c r="J15" s="2"/>
      <c r="K15" s="8"/>
      <c r="L15" s="3"/>
      <c r="M15" s="11"/>
      <c r="N15" s="8"/>
      <c r="O15" s="2"/>
      <c r="P15" s="6"/>
    </row>
    <row r="16" spans="1:16" x14ac:dyDescent="0.25">
      <c r="A16" s="7">
        <v>43916</v>
      </c>
      <c r="B16" s="2"/>
      <c r="C16" s="2" t="s">
        <v>47</v>
      </c>
      <c r="D16" s="8">
        <v>1390</v>
      </c>
      <c r="E16" s="9"/>
      <c r="F16" s="2">
        <v>269431</v>
      </c>
      <c r="G16" s="2">
        <v>270010</v>
      </c>
      <c r="H16" s="3">
        <f t="shared" si="0"/>
        <v>579</v>
      </c>
      <c r="I16" s="10"/>
      <c r="J16" s="2"/>
      <c r="K16" s="8"/>
      <c r="L16" s="3"/>
      <c r="M16" s="11"/>
      <c r="N16" s="8"/>
      <c r="O16" s="2"/>
      <c r="P16" s="6"/>
    </row>
    <row r="17" spans="1:16" x14ac:dyDescent="0.25">
      <c r="A17" s="7">
        <v>43921</v>
      </c>
      <c r="B17" s="2"/>
      <c r="C17" s="2" t="s">
        <v>47</v>
      </c>
      <c r="D17" s="8">
        <v>350</v>
      </c>
      <c r="E17" s="9"/>
      <c r="F17" s="2">
        <v>270010</v>
      </c>
      <c r="G17" s="2">
        <v>270137</v>
      </c>
      <c r="H17" s="3">
        <f t="shared" si="0"/>
        <v>127</v>
      </c>
      <c r="I17" s="10"/>
      <c r="J17" s="2"/>
      <c r="K17" s="8"/>
      <c r="L17" s="3"/>
      <c r="M17" s="11"/>
      <c r="N17" s="8"/>
      <c r="O17" s="2"/>
      <c r="P17" s="6"/>
    </row>
    <row r="18" spans="1:16" x14ac:dyDescent="0.25">
      <c r="A18" s="7"/>
      <c r="B18" s="2"/>
      <c r="C18" s="2"/>
      <c r="D18" s="8"/>
      <c r="E18" s="9"/>
      <c r="F18" s="2"/>
      <c r="G18" s="2"/>
      <c r="H18" s="3">
        <f t="shared" si="0"/>
        <v>0</v>
      </c>
      <c r="I18" s="10"/>
      <c r="J18" s="2"/>
      <c r="K18" s="8"/>
      <c r="L18" s="3"/>
      <c r="M18" s="11"/>
      <c r="N18" s="8"/>
      <c r="O18" s="2"/>
      <c r="P18" s="6"/>
    </row>
    <row r="19" spans="1:16" x14ac:dyDescent="0.25">
      <c r="A19" s="7"/>
      <c r="B19" s="2"/>
      <c r="C19" s="2"/>
      <c r="D19" s="8"/>
      <c r="E19" s="9"/>
      <c r="F19" s="2"/>
      <c r="G19" s="2"/>
      <c r="H19" s="3">
        <f t="shared" si="0"/>
        <v>0</v>
      </c>
      <c r="I19" s="10"/>
      <c r="J19" s="2"/>
      <c r="K19" s="8"/>
      <c r="L19" s="3"/>
      <c r="M19" s="11"/>
      <c r="N19" s="8"/>
      <c r="O19" s="2"/>
      <c r="P19" s="6"/>
    </row>
    <row r="20" spans="1:16" x14ac:dyDescent="0.25">
      <c r="A20" s="7"/>
      <c r="B20" s="2"/>
      <c r="C20" s="2"/>
      <c r="D20" s="8"/>
      <c r="E20" s="9"/>
      <c r="F20" s="2"/>
      <c r="G20" s="2"/>
      <c r="H20" s="3">
        <f t="shared" si="0"/>
        <v>0</v>
      </c>
      <c r="I20" s="10"/>
      <c r="J20" s="2"/>
      <c r="K20" s="8"/>
      <c r="L20" s="3"/>
      <c r="M20" s="11"/>
      <c r="N20" s="8"/>
      <c r="O20" s="2"/>
      <c r="P20" s="6"/>
    </row>
    <row r="21" spans="1:16" x14ac:dyDescent="0.25">
      <c r="A21" s="7"/>
      <c r="B21" s="2"/>
      <c r="C21" s="2"/>
      <c r="D21" s="8"/>
      <c r="E21" s="9"/>
      <c r="F21" s="2"/>
      <c r="G21" s="2"/>
      <c r="H21" s="3">
        <f t="shared" si="0"/>
        <v>0</v>
      </c>
      <c r="I21" s="10"/>
      <c r="J21" s="2"/>
      <c r="K21" s="8"/>
      <c r="L21" s="3"/>
      <c r="M21" s="11"/>
      <c r="N21" s="8"/>
      <c r="O21" s="2"/>
      <c r="P21" s="6"/>
    </row>
    <row r="22" spans="1:16" x14ac:dyDescent="0.25">
      <c r="A22" s="7"/>
      <c r="B22" s="2"/>
      <c r="C22" s="2"/>
      <c r="D22" s="8"/>
      <c r="E22" s="9"/>
      <c r="F22" s="2"/>
      <c r="G22" s="2"/>
      <c r="H22" s="3">
        <f t="shared" si="0"/>
        <v>0</v>
      </c>
      <c r="I22" s="10"/>
      <c r="J22" s="2"/>
      <c r="K22" s="8"/>
      <c r="L22" s="3"/>
      <c r="M22" s="11"/>
      <c r="N22" s="8"/>
      <c r="O22" s="2"/>
      <c r="P22" s="6"/>
    </row>
    <row r="23" spans="1:16" x14ac:dyDescent="0.25">
      <c r="A23" s="7"/>
      <c r="B23" s="2"/>
      <c r="C23" s="2"/>
      <c r="D23" s="8"/>
      <c r="E23" s="9"/>
      <c r="F23" s="2"/>
      <c r="G23" s="2"/>
      <c r="H23" s="3">
        <f t="shared" si="0"/>
        <v>0</v>
      </c>
      <c r="I23" s="10"/>
      <c r="J23" s="2"/>
      <c r="K23" s="8"/>
      <c r="L23" s="3"/>
      <c r="M23" s="11"/>
      <c r="N23" s="8"/>
      <c r="O23" s="2"/>
      <c r="P23" s="6"/>
    </row>
    <row r="24" spans="1:16" x14ac:dyDescent="0.25">
      <c r="A24" s="7"/>
      <c r="B24" s="2"/>
      <c r="C24" s="2"/>
      <c r="D24" s="8"/>
      <c r="E24" s="9"/>
      <c r="F24" s="2"/>
      <c r="G24" s="2"/>
      <c r="H24" s="3">
        <f t="shared" si="0"/>
        <v>0</v>
      </c>
      <c r="I24" s="10"/>
      <c r="J24" s="2"/>
      <c r="K24" s="8"/>
      <c r="L24" s="3"/>
      <c r="M24" s="11"/>
      <c r="N24" s="8"/>
      <c r="O24" s="2"/>
      <c r="P24" s="6"/>
    </row>
    <row r="25" spans="1:16" x14ac:dyDescent="0.25">
      <c r="A25" s="7"/>
      <c r="B25" s="2"/>
      <c r="C25" s="2"/>
      <c r="D25" s="8"/>
      <c r="E25" s="9"/>
      <c r="F25" s="2"/>
      <c r="G25" s="2"/>
      <c r="H25" s="3">
        <f t="shared" si="0"/>
        <v>0</v>
      </c>
      <c r="I25" s="10"/>
      <c r="J25" s="2"/>
      <c r="K25" s="8"/>
      <c r="L25" s="3"/>
      <c r="M25" s="11"/>
      <c r="N25" s="8"/>
      <c r="O25" s="2"/>
      <c r="P25" s="6"/>
    </row>
    <row r="26" spans="1:16" x14ac:dyDescent="0.25">
      <c r="A26" s="7"/>
      <c r="B26" s="2"/>
      <c r="C26" s="2"/>
      <c r="D26" s="8"/>
      <c r="E26" s="9"/>
      <c r="F26" s="2"/>
      <c r="G26" s="2"/>
      <c r="H26" s="3">
        <f t="shared" si="0"/>
        <v>0</v>
      </c>
      <c r="I26" s="10"/>
      <c r="J26" s="2"/>
      <c r="K26" s="8"/>
      <c r="L26" s="3"/>
      <c r="M26" s="11"/>
      <c r="N26" s="8"/>
      <c r="O26" s="2"/>
      <c r="P26" s="6"/>
    </row>
    <row r="27" spans="1:16" x14ac:dyDescent="0.25">
      <c r="A27" s="7"/>
      <c r="B27" s="2"/>
      <c r="C27" s="2"/>
      <c r="D27" s="8"/>
      <c r="E27" s="9"/>
      <c r="F27" s="2"/>
      <c r="G27" s="2"/>
      <c r="H27" s="3">
        <f t="shared" si="0"/>
        <v>0</v>
      </c>
      <c r="I27" s="10"/>
      <c r="J27" s="2"/>
      <c r="K27" s="8"/>
      <c r="L27" s="3"/>
      <c r="M27" s="11"/>
      <c r="N27" s="8"/>
      <c r="O27" s="2"/>
      <c r="P27" s="6"/>
    </row>
    <row r="28" spans="1:16" x14ac:dyDescent="0.25">
      <c r="A28" s="7"/>
      <c r="B28" s="2"/>
      <c r="C28" s="2"/>
      <c r="D28" s="8"/>
      <c r="E28" s="9"/>
      <c r="F28" s="2"/>
      <c r="G28" s="2"/>
      <c r="H28" s="3">
        <f t="shared" si="0"/>
        <v>0</v>
      </c>
      <c r="I28" s="10"/>
      <c r="J28" s="2"/>
      <c r="K28" s="8"/>
      <c r="L28" s="3"/>
      <c r="M28" s="11"/>
      <c r="N28" s="8"/>
      <c r="O28" s="2"/>
      <c r="P28" s="6"/>
    </row>
    <row r="29" spans="1:16" x14ac:dyDescent="0.25">
      <c r="A29" s="7"/>
      <c r="B29" s="2"/>
      <c r="C29" s="2"/>
      <c r="D29" s="8"/>
      <c r="E29" s="9"/>
      <c r="F29" s="2"/>
      <c r="G29" s="2"/>
      <c r="H29" s="3">
        <f t="shared" si="0"/>
        <v>0</v>
      </c>
      <c r="I29" s="10"/>
      <c r="J29" s="2"/>
      <c r="K29" s="8"/>
      <c r="L29" s="3"/>
      <c r="M29" s="11"/>
      <c r="N29" s="8"/>
      <c r="O29" s="2"/>
      <c r="P29" s="6"/>
    </row>
    <row r="30" spans="1:16" x14ac:dyDescent="0.25">
      <c r="A30" s="12"/>
      <c r="B30" s="2"/>
      <c r="C30" s="2"/>
      <c r="D30" s="8"/>
      <c r="E30" s="9"/>
      <c r="F30" s="2"/>
      <c r="G30" s="2"/>
      <c r="H30" s="3">
        <f t="shared" si="0"/>
        <v>0</v>
      </c>
      <c r="I30" s="10"/>
      <c r="J30" s="2"/>
      <c r="K30" s="8"/>
      <c r="L30" s="3"/>
      <c r="M30" s="11"/>
      <c r="N30" s="8"/>
      <c r="O30" s="2"/>
      <c r="P30" s="6"/>
    </row>
    <row r="31" spans="1:16" x14ac:dyDescent="0.25">
      <c r="A31" s="12"/>
      <c r="B31" s="2"/>
      <c r="C31" s="2"/>
      <c r="D31" s="8"/>
      <c r="E31" s="9"/>
      <c r="F31" s="2"/>
      <c r="G31" s="2"/>
      <c r="H31" s="3">
        <f t="shared" si="0"/>
        <v>0</v>
      </c>
      <c r="I31" s="10"/>
      <c r="J31" s="2"/>
      <c r="K31" s="8"/>
      <c r="L31" s="3"/>
      <c r="M31" s="11"/>
      <c r="N31" s="8"/>
      <c r="O31" s="2"/>
      <c r="P31" s="6"/>
    </row>
    <row r="32" spans="1:16" x14ac:dyDescent="0.25">
      <c r="A32" s="12"/>
      <c r="B32" s="2"/>
      <c r="C32" s="2"/>
      <c r="D32" s="8"/>
      <c r="E32" s="9"/>
      <c r="F32" s="2"/>
      <c r="G32" s="2"/>
      <c r="H32" s="3">
        <f t="shared" si="0"/>
        <v>0</v>
      </c>
      <c r="I32" s="10"/>
      <c r="J32" s="2"/>
      <c r="K32" s="8"/>
      <c r="L32" s="3"/>
      <c r="M32" s="11"/>
      <c r="N32" s="8"/>
      <c r="O32" s="2"/>
      <c r="P32" s="6"/>
    </row>
    <row r="33" spans="1:16" ht="15.75" thickBot="1" x14ac:dyDescent="0.3">
      <c r="A33" s="13"/>
      <c r="B33" s="14"/>
      <c r="C33" s="14"/>
      <c r="D33" s="15"/>
      <c r="E33" s="16"/>
      <c r="F33" s="14"/>
      <c r="G33" s="14"/>
      <c r="H33" s="3">
        <f t="shared" si="0"/>
        <v>0</v>
      </c>
      <c r="I33" s="18"/>
      <c r="J33" s="14"/>
      <c r="K33" s="15"/>
      <c r="L33" s="17"/>
      <c r="M33" s="19"/>
      <c r="N33" s="15"/>
      <c r="O33" s="14"/>
      <c r="P33" s="20"/>
    </row>
    <row r="34" spans="1:16" ht="15.75" thickTop="1" x14ac:dyDescent="0.25"/>
  </sheetData>
  <mergeCells count="4">
    <mergeCell ref="A1:P1"/>
    <mergeCell ref="A2:H2"/>
    <mergeCell ref="I2:L2"/>
    <mergeCell ref="M2:P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67B1-6BFB-41EE-8C9E-18EC870CE928}">
  <dimension ref="A1:E17"/>
  <sheetViews>
    <sheetView tabSelected="1" workbookViewId="0">
      <selection activeCell="H3" sqref="H3"/>
    </sheetView>
  </sheetViews>
  <sheetFormatPr defaultRowHeight="15" x14ac:dyDescent="0.25"/>
  <cols>
    <col min="1" max="1" width="13.28515625" bestFit="1" customWidth="1"/>
    <col min="2" max="2" width="11.42578125" bestFit="1" customWidth="1"/>
    <col min="3" max="3" width="12.140625" bestFit="1" customWidth="1"/>
    <col min="4" max="4" width="10.5703125" bestFit="1" customWidth="1"/>
    <col min="5" max="5" width="14.5703125" bestFit="1" customWidth="1"/>
  </cols>
  <sheetData>
    <row r="1" spans="1:5" x14ac:dyDescent="0.25">
      <c r="A1" s="39" t="s">
        <v>45</v>
      </c>
      <c r="B1" s="40"/>
      <c r="C1" s="40"/>
      <c r="D1" s="40"/>
      <c r="E1" s="41"/>
    </row>
    <row r="2" spans="1:5" x14ac:dyDescent="0.25">
      <c r="A2" s="76" t="s">
        <v>28</v>
      </c>
      <c r="B2" s="77"/>
      <c r="C2" s="78" t="s">
        <v>1</v>
      </c>
      <c r="D2" s="77"/>
      <c r="E2" s="21" t="s">
        <v>29</v>
      </c>
    </row>
    <row r="3" spans="1:5" x14ac:dyDescent="0.25">
      <c r="A3" s="79">
        <f>SUM(Abr!H4:H33)</f>
        <v>4484</v>
      </c>
      <c r="B3" s="80"/>
      <c r="C3" s="81">
        <f>SUM(Abr!J4:J33)</f>
        <v>1416.0629999999999</v>
      </c>
      <c r="D3" s="82"/>
      <c r="E3" s="22">
        <f>A3/C3</f>
        <v>3.1665257831042832</v>
      </c>
    </row>
    <row r="4" spans="1:5" x14ac:dyDescent="0.25">
      <c r="A4" s="36" t="s">
        <v>0</v>
      </c>
      <c r="B4" s="37"/>
      <c r="C4" s="37"/>
      <c r="D4" s="37"/>
      <c r="E4" s="38"/>
    </row>
    <row r="5" spans="1:5" x14ac:dyDescent="0.25">
      <c r="A5" s="23" t="s">
        <v>5</v>
      </c>
      <c r="B5" s="24" t="s">
        <v>30</v>
      </c>
      <c r="C5" s="24" t="s">
        <v>31</v>
      </c>
      <c r="D5" s="24" t="s">
        <v>7</v>
      </c>
      <c r="E5" s="21" t="s">
        <v>32</v>
      </c>
    </row>
    <row r="6" spans="1:5" x14ac:dyDescent="0.25">
      <c r="A6" s="25" t="s">
        <v>46</v>
      </c>
      <c r="B6" s="26">
        <f>COUNTIF(Abr!C4:C33, A6)</f>
        <v>0</v>
      </c>
      <c r="C6" s="9">
        <f>(E6*0.1)+(B6*20)</f>
        <v>0</v>
      </c>
      <c r="D6" s="27">
        <f>(IF(Abr!C4='Resumo (Abr)'!A6, Abr!E4, 0))+(IF(Abr!C5='Resumo (Abr)'!A6, Abr!E5, 0))+(IF(Abr!C6='Resumo (Abr)'!A6, Abr!E6, 0))+(IF(Abr!C7='Resumo (Abr)'!A6, Abr!E7, 0))+(IF(Abr!C8='Resumo (Abr)'!A6, Abr!E8, 0))+(IF(Abr!C9='Resumo (Abr)'!A6, Abr!E9, 0))+(IF(Abr!C10='Resumo (Abr)'!A6, Abr!E10, 0))+(IF(Abr!C11='Resumo (Abr)'!A6, Abr!E11, 0))+(IF(Abr!C12='Resumo (Abr)'!A6, Abr!E12, 0))+(IF(Abr!C13='Resumo (Abr)'!A6, Abr!E13, 0))+(IF(Abr!C14='Resumo (Abr)'!A6, Abr!E14, 0))+(IF(Abr!C15='Resumo (Abr)'!A6, Abr!E15, 0))+(IF(Abr!C16='Resumo (Abr)'!A6, Abr!E16, 0))+(IF(Abr!C17='Resumo (Abr)'!A6, Abr!E17, 0))+(IF(Abr!C18='Resumo (Abr)'!A6, Abr!E18, 0))+(IF(Abr!C19='Resumo (Abr)'!A6, Abr!E19, 0))+(IF(Abr!C20='Resumo (Abr)'!A6, Abr!E20, 0))+(IF(Abr!C21='Resumo (Abr)'!A6, Abr!E21, 0))+(IF(Abr!C22='Resumo (Abr)'!A6, Abr!E22, 0))+(IF(Abr!C23='Resumo (Abr)'!A6, Abr!E23, 0))+(IF(Abr!C24='Resumo (Abr)'!A6, Abr!E24, 0))+(IF(Abr!C25='Resumo (Abr)'!A6, Abr!E25, 0))+(IF(Abr!C26='Resumo (Abr)'!A6, Abr!E26, 0))+(IF(Abr!C27='Resumo (Abr)'!A6, Abr!E27, 0))+(IF(Abr!C28='Resumo (Abr)'!A6, Abr!E28, 0))+(IF(Abr!C29='Resumo (Abr)'!A6, Abr!E29, 0))+(IF(Abr!C30='Resumo (Abr)'!A6, Abr!E30, 0))+(IF(Abr!C31='Resumo (Abr)'!A6, Abr!E31, 0))+(IF(Abr!C32='Resumo (Abr)'!A6, Abr!E32, 0))+(IF(Abr!C33='Resumo (Abr)'!A6, Abr!E33, 0))</f>
        <v>0</v>
      </c>
      <c r="E6" s="28">
        <f>(IF(Abr!C4='Resumo (Abr)'!A6, Abr!D4, 0))+(IF(Abr!C5='Resumo (Abr)'!A6, Abr!D5, 0))+(IF(Abr!C6='Resumo (Abr)'!A6, Abr!D6, 0))+(IF(Abr!C7='Resumo (Abr)'!A6, Abr!D7, 0))+(IF(Abr!C8='Resumo (Abr)'!A6, Abr!D8, 0))+(IF(Abr!C9='Resumo (Abr)'!A6, Abr!D9, 0))+(IF(Abr!C10='Resumo (Abr)'!A6, Abr!D10, 0))+(IF(Abr!C11='Resumo (Abr)'!A6, Abr!D11, 0))+(IF(Abr!C12='Resumo (Abr)'!A6, Abr!D12, 0))+(IF(Abr!C13='Resumo (Abr)'!A6, Abr!D13, 0))+(IF(Abr!C14='Resumo (Abr)'!A6, Abr!D14, 0))+(IF(Abr!C15='Resumo (Abr)'!A6, Abr!D15, 0))+(IF(Abr!C16='Resumo (Abr)'!A6, Abr!D16, 0))+(IF(Abr!C17='Resumo (Abr)'!A6, Abr!D17, 0))+(IF(Abr!C18='Resumo (Abr)'!A6, Abr!D18, 0))+(IF(Abr!C19='Resumo (Abr)'!A6, Abr!D19, 0))+(IF(Abr!C20='Resumo (Abr)'!A6, Abr!D20, 0))+(IF(Abr!C21='Resumo (Abr)'!A6, Abr!D21, 0))+(IF(Abr!C22='Resumo (Abr)'!A6, Abr!D22, 0))+(IF(Abr!C23='Resumo (Abr)'!A6, Abr!D23, 0))+(IF(Abr!C24='Resumo (Abr)'!A6, Abr!D24, 0))+(IF(Abr!C25='Resumo (Abr)'!A6, Abr!D25, 0))+(IF(Abr!C26='Resumo (Abr)'!A6, Abr!D26, 0))+(IF(Abr!C27='Resumo (Abr)'!A6, Abr!D27, 0))+(IF(Abr!C28='Resumo (Abr)'!A6, Abr!D28, 0))+(IF(Abr!C29='Resumo (Abr)'!A6, Abr!D29, 0))+(IF(Abr!C30='Resumo (Abr)'!A6, Abr!D30, 0))+(IF(Abr!C31='Resumo (Abr)'!A6, Abr!D31, 0))+(IF(Abr!C32='Resumo (Abr)'!A6, Abr!D32, 0))+(IF(Abr!C33='Resumo (Abr)'!A6, Abr!D33, 0))</f>
        <v>0</v>
      </c>
    </row>
    <row r="7" spans="1:5" x14ac:dyDescent="0.25">
      <c r="A7" s="25" t="s">
        <v>47</v>
      </c>
      <c r="B7" s="26">
        <f>COUNTIF(Abr!C4:C33, A7)</f>
        <v>8</v>
      </c>
      <c r="C7" s="9">
        <f>(E7*0.1)+(B7*20)</f>
        <v>969.7</v>
      </c>
      <c r="D7" s="27">
        <f>(IF(Abr!C4='Resumo (Abr)'!A7, Abr!E4, 0))+(IF(Abr!C5='Resumo (Abr)'!A7, Abr!E5, 0))+(IF(Abr!C6='Resumo (Abr)'!A7, Abr!E6, 0))+(IF(Abr!C7='Resumo (Abr)'!A7, Abr!E7, 0))+(IF(Abr!C8='Resumo (Abr)'!A7, Abr!E8, 0))+(IF(Abr!C9='Resumo (Abr)'!A7, Abr!E9, 0))+(IF(Abr!C10='Resumo (Abr)'!A7, Abr!E10, 0))+(IF(Abr!C11='Resumo (Abr)'!A7, Abr!E11, 0))+(IF(Abr!C12='Resumo (Abr)'!A7, Abr!E12, 0))+(IF(Abr!C13='Resumo (Abr)'!A7, Abr!E13, 0))+(IF(Abr!C14='Resumo (Abr)'!A7, Abr!E14, 0))+(IF(Abr!C15='Resumo (Abr)'!A7, Abr!E15, 0))+(IF(Abr!C16='Resumo (Abr)'!A7, Abr!E16, 0))+(IF(Abr!C17='Resumo (Abr)'!A7, Abr!E17, 0))+(IF(Abr!C18='Resumo (Abr)'!A7, Abr!E18, 0))+(IF(Abr!C19='Resumo (Abr)'!A7, Abr!E19, 0))+(IF(Abr!C20='Resumo (Abr)'!A7, Abr!E20, 0))+(IF(Abr!C21='Resumo (Abr)'!A7, Abr!E21, 0))+(IF(Abr!C22='Resumo (Abr)'!A7, Abr!E22, 0))+(IF(Abr!C23='Resumo (Abr)'!A7, Abr!E23, 0))+(IF(Abr!C24='Resumo (Abr)'!A7, Abr!E24, 0))+(IF(Abr!C25='Resumo (Abr)'!A7, Abr!E25, 0))+(IF(Abr!C26='Resumo (Abr)'!A7, Abr!E26, 0))+(IF(Abr!C27='Resumo (Abr)'!A7, Abr!E27, 0))+(IF(Abr!C28='Resumo (Abr)'!A7, Abr!E28, 0))+(IF(Abr!C29='Resumo (Abr)'!A7, Abr!E29, 0))+(IF(Abr!C30='Resumo (Abr)'!A7, Abr!E30, 0))+(IF(Abr!C31='Resumo (Abr)'!A7, Abr!E31, 0))+(IF(Abr!C32='Resumo (Abr)'!A7, Abr!E32, 0))+(IF(Abr!C33='Resumo (Abr)'!A7, Abr!E33, 0))</f>
        <v>0</v>
      </c>
      <c r="E7" s="28">
        <f>(IF(Abr!C4='Resumo (Abr)'!A7, Abr!D4, 0))+(IF(Abr!C5='Resumo (Abr)'!A7, Abr!D5, 0))+(IF(Abr!C6='Resumo (Abr)'!A7, Abr!D6, 0))+(IF(Abr!C7='Resumo (Abr)'!A7, Abr!D7, 0))+(IF(Abr!C8='Resumo (Abr)'!A7, Abr!D8, 0))+(IF(Abr!C9='Resumo (Abr)'!A7, Abr!D9, 0))+(IF(Abr!C10='Resumo (Abr)'!A7, Abr!D10, 0))+(IF(Abr!C11='Resumo (Abr)'!A7, Abr!D11, 0))+(IF(Abr!C12='Resumo (Abr)'!A7, Abr!D12, 0))+(IF(Abr!C13='Resumo (Abr)'!A7, Abr!D13, 0))+(IF(Abr!C14='Resumo (Abr)'!A7, Abr!D14, 0))+(IF(Abr!C15='Resumo (Abr)'!A7, Abr!D15, 0))+(IF(Abr!C16='Resumo (Abr)'!A7, Abr!D16, 0))+(IF(Abr!C17='Resumo (Abr)'!A7, Abr!D17, 0))+(IF(Abr!C18='Resumo (Abr)'!A7, Abr!D18, 0))+(IF(Abr!C19='Resumo (Abr)'!A7, Abr!D19, 0))+(IF(Abr!C20='Resumo (Abr)'!A7, Abr!D20, 0))+(IF(Abr!C21='Resumo (Abr)'!A7, Abr!D21, 0))+(IF(Abr!C22='Resumo (Abr)'!A7, Abr!D22, 0))+(IF(Abr!C23='Resumo (Abr)'!A7, Abr!D23, 0))+(IF(Abr!C24='Resumo (Abr)'!A7, Abr!D24, 0))+(IF(Abr!C25='Resumo (Abr)'!A7, Abr!D25, 0))+(IF(Abr!C26='Resumo (Abr)'!A7, Abr!D26, 0))+(IF(Abr!C27='Resumo (Abr)'!A7, Abr!D27, 0))+(IF(Abr!C28='Resumo (Abr)'!A7, Abr!D28, 0))+(IF(Abr!C29='Resumo (Abr)'!A7, Abr!D29, 0))+(IF(Abr!C30='Resumo (Abr)'!A7, Abr!D30, 0))+(IF(Abr!C31='Resumo (Abr)'!A7, Abr!D31, 0))+(IF(Abr!C32='Resumo (Abr)'!A7, Abr!D32, 0))+(IF(Abr!C33='Resumo (Abr)'!A7, Abr!D33, 0))</f>
        <v>8097</v>
      </c>
    </row>
    <row r="8" spans="1:5" x14ac:dyDescent="0.25">
      <c r="A8" s="25" t="s">
        <v>48</v>
      </c>
      <c r="B8" s="26">
        <f>COUNTIF(Abr!C4:C33, A8)</f>
        <v>6</v>
      </c>
      <c r="C8" s="9">
        <f>(E8*0.1)+(B8*20)</f>
        <v>479.6</v>
      </c>
      <c r="D8" s="27">
        <f>(IF(Abr!C4='Resumo (Abr)'!A8, Abr!E4, 0))+(IF(Abr!C5='Resumo (Abr)'!A8, Abr!E5, 0))+(IF(Abr!C6='Resumo (Abr)'!A8, Abr!E6, 0))+(IF(Abr!C7='Resumo (Abr)'!A8, Abr!E7, 0))+(IF(Abr!C8='Resumo (Abr)'!A8, Abr!E8, 0))+(IF(Abr!C9='Resumo (Abr)'!A8, Abr!E9, 0))+(IF(Abr!C10='Resumo (Abr)'!A8, Abr!E10, 0))+(IF(Abr!C11='Resumo (Abr)'!A8, Abr!E11, 0))+(IF(Abr!C12='Resumo (Abr)'!A8, Abr!E12, 0))+(IF(Abr!C13='Resumo (Abr)'!A8, Abr!E13, 0))+(IF(Abr!C14='Resumo (Abr)'!A8, Abr!E14, 0))+(IF(Abr!C15='Resumo (Abr)'!A8, Abr!E15, 0))+(IF(Abr!C16='Resumo (Abr)'!A8, Abr!E16, 0))+(IF(Abr!C17='Resumo (Abr)'!A8, Abr!E17, 0))+(IF(Abr!C18='Resumo (Abr)'!A8, Abr!E18, 0))+(IF(Abr!C19='Resumo (Abr)'!A8, Abr!E19, 0))+(IF(Abr!C20='Resumo (Abr)'!A8, Abr!E20, 0))+(IF(Abr!C21='Resumo (Abr)'!A8, Abr!E21, 0))+(IF(Abr!C22='Resumo (Abr)'!A8, Abr!E22, 0))+(IF(Abr!C23='Resumo (Abr)'!A8, Abr!E23, 0))+(IF(Abr!C24='Resumo (Abr)'!A8, Abr!E24, 0))+(IF(Abr!C25='Resumo (Abr)'!A8, Abr!E25, 0))+(IF(Abr!C26='Resumo (Abr)'!A8, Abr!E26, 0))+(IF(Abr!C27='Resumo (Abr)'!A8, Abr!E27, 0))+(IF(Abr!C28='Resumo (Abr)'!A8, Abr!E28, 0))+(IF(Abr!C29='Resumo (Abr)'!A8, Abr!E29, 0))+(IF(Abr!C30='Resumo (Abr)'!A8, Abr!E30, 0))+(IF(Abr!C31='Resumo (Abr)'!A8, Abr!E31, 0))+(IF(Abr!C32='Resumo (Abr)'!A8, Abr!E32, 0))+(IF(Abr!C33='Resumo (Abr)'!A8, Abr!E33, 0))</f>
        <v>0</v>
      </c>
      <c r="E8" s="28">
        <f>(IF(Abr!C4='Resumo (Abr)'!A8, Abr!D4, 0))+(IF(Abr!C5='Resumo (Abr)'!A8, Abr!D5, 0))+(IF(Abr!C6='Resumo (Abr)'!A8, Abr!D6, 0))+(IF(Abr!C7='Resumo (Abr)'!A8, Abr!D7, 0))+(IF(Abr!C8='Resumo (Abr)'!A8, Abr!D8, 0))+(IF(Abr!C9='Resumo (Abr)'!A8, Abr!D9, 0))+(IF(Abr!C10='Resumo (Abr)'!A8, Abr!D10, 0))+(IF(Abr!C11='Resumo (Abr)'!A8, Abr!D11, 0))+(IF(Abr!C12='Resumo (Abr)'!A8, Abr!D12, 0))+(IF(Abr!C13='Resumo (Abr)'!A8, Abr!D13, 0))+(IF(Abr!C14='Resumo (Abr)'!A8, Abr!D14, 0))+(IF(Abr!C15='Resumo (Abr)'!A8, Abr!D15, 0))+(IF(Abr!C16='Resumo (Abr)'!A8, Abr!D16, 0))+(IF(Abr!C17='Resumo (Abr)'!A8, Abr!D17, 0))+(IF(Abr!C18='Resumo (Abr)'!A8, Abr!D18, 0))+(IF(Abr!C19='Resumo (Abr)'!A8, Abr!D19, 0))+(IF(Abr!C20='Resumo (Abr)'!A8, Abr!D20, 0))+(IF(Abr!C21='Resumo (Abr)'!A8, Abr!D21, 0))+(IF(Abr!C22='Resumo (Abr)'!A8, Abr!D22, 0))+(IF(Abr!C23='Resumo (Abr)'!A8, Abr!D23, 0))+(IF(Abr!C24='Resumo (Abr)'!A8, Abr!D24, 0))+(IF(Abr!C25='Resumo (Abr)'!A8, Abr!D25, 0))+(IF(Abr!C26='Resumo (Abr)'!A8, Abr!D26, 0))+(IF(Abr!C27='Resumo (Abr)'!A8, Abr!D27, 0))+(IF(Abr!C28='Resumo (Abr)'!A8, Abr!D28, 0))+(IF(Abr!C29='Resumo (Abr)'!A8, Abr!D29, 0))+(IF(Abr!C30='Resumo (Abr)'!A8, Abr!D30, 0))+(IF(Abr!C31='Resumo (Abr)'!A8, Abr!D31, 0))+(IF(Abr!C32='Resumo (Abr)'!A8, Abr!D32, 0))+(IF(Abr!C33='Resumo (Abr)'!A8, Abr!D33, 0))</f>
        <v>3596</v>
      </c>
    </row>
    <row r="9" spans="1:5" x14ac:dyDescent="0.25">
      <c r="A9" s="29" t="s">
        <v>33</v>
      </c>
      <c r="B9" s="30">
        <f>SUM(B6:B8)</f>
        <v>14</v>
      </c>
      <c r="C9" s="31">
        <f t="shared" ref="C9:D9" si="0">SUM(C6:C8)</f>
        <v>1449.3000000000002</v>
      </c>
      <c r="D9" s="31">
        <f t="shared" si="0"/>
        <v>0</v>
      </c>
      <c r="E9" s="34">
        <f>SUM(E6:E8)</f>
        <v>11693</v>
      </c>
    </row>
    <row r="10" spans="1:5" x14ac:dyDescent="0.25">
      <c r="A10" s="36" t="s">
        <v>34</v>
      </c>
      <c r="B10" s="37"/>
      <c r="C10" s="37"/>
      <c r="D10" s="37"/>
      <c r="E10" s="38"/>
    </row>
    <row r="11" spans="1:5" x14ac:dyDescent="0.25">
      <c r="A11" s="50" t="s">
        <v>35</v>
      </c>
      <c r="B11" s="51"/>
      <c r="C11" s="26" t="s">
        <v>12</v>
      </c>
      <c r="D11" s="51" t="s">
        <v>36</v>
      </c>
      <c r="E11" s="52"/>
    </row>
    <row r="12" spans="1:5" x14ac:dyDescent="0.25">
      <c r="A12" s="53">
        <f>C3</f>
        <v>1416.0629999999999</v>
      </c>
      <c r="B12" s="54"/>
      <c r="C12" s="27">
        <f>SUM(Abr!K4:K33)</f>
        <v>4002.74</v>
      </c>
      <c r="D12" s="55">
        <f>C12/A12</f>
        <v>2.8266680225385454</v>
      </c>
      <c r="E12" s="56"/>
    </row>
    <row r="13" spans="1:5" x14ac:dyDescent="0.25">
      <c r="A13" s="36" t="s">
        <v>2</v>
      </c>
      <c r="B13" s="37"/>
      <c r="C13" s="37"/>
      <c r="D13" s="37"/>
      <c r="E13" s="38"/>
    </row>
    <row r="14" spans="1:5" x14ac:dyDescent="0.25">
      <c r="A14" s="50" t="s">
        <v>37</v>
      </c>
      <c r="B14" s="51"/>
      <c r="C14" s="51"/>
      <c r="D14" s="57">
        <f>SUM(Abr!N4:N33)</f>
        <v>0</v>
      </c>
      <c r="E14" s="58"/>
    </row>
    <row r="15" spans="1:5" x14ac:dyDescent="0.25">
      <c r="A15" s="36" t="s">
        <v>38</v>
      </c>
      <c r="B15" s="37"/>
      <c r="C15" s="37"/>
      <c r="D15" s="37"/>
      <c r="E15" s="38"/>
    </row>
    <row r="16" spans="1:5" x14ac:dyDescent="0.25">
      <c r="A16" s="23" t="s">
        <v>32</v>
      </c>
      <c r="B16" s="43" t="s">
        <v>39</v>
      </c>
      <c r="C16" s="43"/>
      <c r="D16" s="43" t="s">
        <v>40</v>
      </c>
      <c r="E16" s="59"/>
    </row>
    <row r="17" spans="1:5" ht="15.75" thickBot="1" x14ac:dyDescent="0.3">
      <c r="A17" s="33">
        <f>E9</f>
        <v>11693</v>
      </c>
      <c r="B17" s="47">
        <f>C12+C9+D9+D14</f>
        <v>5452.04</v>
      </c>
      <c r="C17" s="47"/>
      <c r="D17" s="48">
        <f>A17-B17</f>
        <v>6240.96</v>
      </c>
      <c r="E17" s="49"/>
    </row>
  </sheetData>
  <mergeCells count="19">
    <mergeCell ref="B17:C17"/>
    <mergeCell ref="D17:E17"/>
    <mergeCell ref="A10:E10"/>
    <mergeCell ref="A11:B11"/>
    <mergeCell ref="D11:E11"/>
    <mergeCell ref="A12:B12"/>
    <mergeCell ref="D12:E12"/>
    <mergeCell ref="A13:E13"/>
    <mergeCell ref="A14:C14"/>
    <mergeCell ref="D14:E14"/>
    <mergeCell ref="A15:E15"/>
    <mergeCell ref="B16:C16"/>
    <mergeCell ref="D16:E16"/>
    <mergeCell ref="A4:E4"/>
    <mergeCell ref="A1:E1"/>
    <mergeCell ref="A2:B2"/>
    <mergeCell ref="C2:D2"/>
    <mergeCell ref="A3:B3"/>
    <mergeCell ref="C3:D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0806-C65F-4E1C-B2F1-5FD962968E18}">
  <dimension ref="A1:P34"/>
  <sheetViews>
    <sheetView workbookViewId="0">
      <selection activeCell="D7" sqref="D7"/>
    </sheetView>
  </sheetViews>
  <sheetFormatPr defaultRowHeight="15" x14ac:dyDescent="0.25"/>
  <cols>
    <col min="1" max="1" width="5" bestFit="1" customWidth="1"/>
    <col min="2" max="2" width="7.85546875" bestFit="1" customWidth="1"/>
    <col min="3" max="3" width="9.5703125" bestFit="1" customWidth="1"/>
    <col min="4" max="4" width="12.140625" bestFit="1" customWidth="1"/>
    <col min="5" max="6" width="9.5703125" bestFit="1" customWidth="1"/>
    <col min="7" max="7" width="8.28515625" bestFit="1" customWidth="1"/>
    <col min="8" max="8" width="9" bestFit="1" customWidth="1"/>
    <col min="9" max="9" width="5" bestFit="1" customWidth="1"/>
    <col min="10" max="10" width="9.7109375" bestFit="1" customWidth="1"/>
    <col min="11" max="11" width="12.140625" bestFit="1" customWidth="1"/>
    <col min="12" max="12" width="7" bestFit="1" customWidth="1"/>
    <col min="13" max="13" width="5" bestFit="1" customWidth="1"/>
    <col min="14" max="14" width="5.7109375" bestFit="1" customWidth="1"/>
    <col min="15" max="15" width="12.140625" bestFit="1" customWidth="1"/>
    <col min="16" max="16" width="8.85546875" bestFit="1" customWidth="1"/>
  </cols>
  <sheetData>
    <row r="1" spans="1:16" ht="16.5" thickTop="1" thickBot="1" x14ac:dyDescent="0.3">
      <c r="A1" s="60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</row>
    <row r="2" spans="1:16" x14ac:dyDescent="0.25">
      <c r="A2" s="63" t="s">
        <v>0</v>
      </c>
      <c r="B2" s="64"/>
      <c r="C2" s="64"/>
      <c r="D2" s="64"/>
      <c r="E2" s="64"/>
      <c r="F2" s="64"/>
      <c r="G2" s="64"/>
      <c r="H2" s="65"/>
      <c r="I2" s="66" t="s">
        <v>1</v>
      </c>
      <c r="J2" s="64"/>
      <c r="K2" s="64"/>
      <c r="L2" s="65"/>
      <c r="M2" s="66" t="s">
        <v>2</v>
      </c>
      <c r="N2" s="64"/>
      <c r="O2" s="64"/>
      <c r="P2" s="67"/>
    </row>
    <row r="3" spans="1:16" x14ac:dyDescent="0.25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3" t="s">
        <v>10</v>
      </c>
      <c r="I3" s="4" t="s">
        <v>3</v>
      </c>
      <c r="J3" s="2" t="s">
        <v>11</v>
      </c>
      <c r="K3" s="2" t="s">
        <v>12</v>
      </c>
      <c r="L3" s="3" t="s">
        <v>13</v>
      </c>
      <c r="M3" s="5" t="s">
        <v>3</v>
      </c>
      <c r="N3" s="2" t="s">
        <v>12</v>
      </c>
      <c r="O3" s="2" t="s">
        <v>14</v>
      </c>
      <c r="P3" s="6" t="s">
        <v>15</v>
      </c>
    </row>
    <row r="4" spans="1:16" x14ac:dyDescent="0.25">
      <c r="A4" s="7">
        <v>43923</v>
      </c>
      <c r="B4" s="2"/>
      <c r="C4" s="2" t="s">
        <v>47</v>
      </c>
      <c r="D4" s="8">
        <v>680</v>
      </c>
      <c r="E4" s="9"/>
      <c r="F4" s="2">
        <v>270137</v>
      </c>
      <c r="G4" s="2">
        <v>270242</v>
      </c>
      <c r="H4" s="3">
        <f>G4-F4</f>
        <v>105</v>
      </c>
      <c r="I4" s="10">
        <v>43932</v>
      </c>
      <c r="J4" s="2">
        <v>453.9</v>
      </c>
      <c r="K4" s="8">
        <v>1321</v>
      </c>
      <c r="L4" s="3">
        <v>271313</v>
      </c>
      <c r="M4" s="11"/>
      <c r="N4" s="8"/>
      <c r="O4" s="2"/>
      <c r="P4" s="6"/>
    </row>
    <row r="5" spans="1:16" x14ac:dyDescent="0.25">
      <c r="A5" s="7">
        <v>43925</v>
      </c>
      <c r="B5" s="2"/>
      <c r="C5" s="2" t="s">
        <v>47</v>
      </c>
      <c r="D5" s="8">
        <v>1130</v>
      </c>
      <c r="E5" s="9"/>
      <c r="F5" s="2">
        <v>270242</v>
      </c>
      <c r="G5" s="2">
        <v>270762</v>
      </c>
      <c r="H5" s="3">
        <f t="shared" ref="H5:H33" si="0">G5-F5</f>
        <v>520</v>
      </c>
      <c r="I5" s="10">
        <v>43937</v>
      </c>
      <c r="J5" s="2">
        <v>168.381</v>
      </c>
      <c r="K5" s="8">
        <v>488.32</v>
      </c>
      <c r="L5" s="3">
        <v>271890</v>
      </c>
      <c r="M5" s="11"/>
      <c r="N5" s="8"/>
      <c r="O5" s="2"/>
      <c r="P5" s="6"/>
    </row>
    <row r="6" spans="1:16" x14ac:dyDescent="0.25">
      <c r="A6" s="7"/>
      <c r="B6" s="2"/>
      <c r="C6" s="2" t="s">
        <v>48</v>
      </c>
      <c r="D6" s="8">
        <v>390</v>
      </c>
      <c r="E6" s="9"/>
      <c r="F6" s="2">
        <v>270762</v>
      </c>
      <c r="G6" s="2">
        <v>270858</v>
      </c>
      <c r="H6" s="3">
        <f t="shared" si="0"/>
        <v>96</v>
      </c>
      <c r="I6" s="10">
        <v>43940</v>
      </c>
      <c r="J6" s="2">
        <v>253.55699999999999</v>
      </c>
      <c r="K6" s="8">
        <v>715.03</v>
      </c>
      <c r="L6" s="3">
        <v>272754</v>
      </c>
      <c r="M6" s="11"/>
      <c r="N6" s="8"/>
      <c r="O6" s="2"/>
      <c r="P6" s="6"/>
    </row>
    <row r="7" spans="1:16" x14ac:dyDescent="0.25">
      <c r="A7" s="7">
        <v>43932</v>
      </c>
      <c r="B7" s="2"/>
      <c r="C7" s="2" t="s">
        <v>48</v>
      </c>
      <c r="D7" s="8">
        <v>1425</v>
      </c>
      <c r="E7" s="9"/>
      <c r="F7" s="2">
        <v>270858</v>
      </c>
      <c r="G7" s="2">
        <v>271403</v>
      </c>
      <c r="H7" s="3">
        <f t="shared" si="0"/>
        <v>545</v>
      </c>
      <c r="I7" s="10">
        <v>43943</v>
      </c>
      <c r="J7" s="2">
        <v>300.51</v>
      </c>
      <c r="K7" s="8">
        <v>814.38</v>
      </c>
      <c r="L7" s="3">
        <v>273786</v>
      </c>
      <c r="M7" s="11"/>
      <c r="N7" s="8"/>
      <c r="O7" s="2"/>
      <c r="P7" s="6"/>
    </row>
    <row r="8" spans="1:16" x14ac:dyDescent="0.25">
      <c r="A8" s="7">
        <v>43935</v>
      </c>
      <c r="B8" s="2"/>
      <c r="C8" s="2" t="s">
        <v>47</v>
      </c>
      <c r="D8" s="8">
        <v>390</v>
      </c>
      <c r="E8" s="9"/>
      <c r="F8" s="2">
        <v>271403</v>
      </c>
      <c r="G8" s="2">
        <v>271500</v>
      </c>
      <c r="H8" s="3">
        <f t="shared" si="0"/>
        <v>97</v>
      </c>
      <c r="I8" s="10">
        <v>43951</v>
      </c>
      <c r="J8" s="2">
        <v>239.715</v>
      </c>
      <c r="K8" s="8">
        <v>664.01</v>
      </c>
      <c r="L8" s="3">
        <v>274575</v>
      </c>
      <c r="M8" s="11"/>
      <c r="N8" s="8"/>
      <c r="O8" s="2"/>
      <c r="P8" s="6"/>
    </row>
    <row r="9" spans="1:16" x14ac:dyDescent="0.25">
      <c r="A9" s="7">
        <v>43936</v>
      </c>
      <c r="B9" s="2"/>
      <c r="C9" s="2" t="s">
        <v>48</v>
      </c>
      <c r="D9" s="8">
        <v>300</v>
      </c>
      <c r="E9" s="9"/>
      <c r="F9" s="2">
        <v>271500</v>
      </c>
      <c r="G9" s="2">
        <v>271538</v>
      </c>
      <c r="H9" s="3">
        <f t="shared" si="0"/>
        <v>38</v>
      </c>
      <c r="I9" s="10"/>
      <c r="J9" s="2"/>
      <c r="K9" s="8"/>
      <c r="L9" s="3"/>
      <c r="M9" s="11"/>
      <c r="N9" s="8"/>
      <c r="O9" s="2"/>
      <c r="P9" s="6"/>
    </row>
    <row r="10" spans="1:16" x14ac:dyDescent="0.25">
      <c r="A10" s="7">
        <v>43936</v>
      </c>
      <c r="B10" s="2"/>
      <c r="C10" s="2" t="s">
        <v>48</v>
      </c>
      <c r="D10" s="8">
        <v>390</v>
      </c>
      <c r="E10" s="9"/>
      <c r="F10" s="2">
        <v>271538</v>
      </c>
      <c r="G10" s="2">
        <v>271639</v>
      </c>
      <c r="H10" s="3">
        <f t="shared" si="0"/>
        <v>101</v>
      </c>
      <c r="I10" s="10"/>
      <c r="J10" s="2"/>
      <c r="K10" s="8"/>
      <c r="L10" s="3"/>
      <c r="M10" s="11"/>
      <c r="N10" s="8"/>
      <c r="O10" s="2"/>
      <c r="P10" s="6"/>
    </row>
    <row r="11" spans="1:16" x14ac:dyDescent="0.25">
      <c r="A11" s="7">
        <v>43937</v>
      </c>
      <c r="B11" s="2"/>
      <c r="C11" s="2" t="s">
        <v>47</v>
      </c>
      <c r="D11" s="8">
        <v>741</v>
      </c>
      <c r="E11" s="9"/>
      <c r="F11" s="2">
        <v>271639</v>
      </c>
      <c r="G11" s="2">
        <v>271964</v>
      </c>
      <c r="H11" s="3">
        <f t="shared" si="0"/>
        <v>325</v>
      </c>
      <c r="I11" s="10"/>
      <c r="J11" s="2"/>
      <c r="K11" s="8"/>
      <c r="L11" s="3"/>
      <c r="M11" s="11"/>
      <c r="N11" s="8"/>
      <c r="O11" s="2"/>
      <c r="P11" s="6"/>
    </row>
    <row r="12" spans="1:16" x14ac:dyDescent="0.25">
      <c r="A12" s="7">
        <v>43938</v>
      </c>
      <c r="B12" s="2"/>
      <c r="C12" s="2" t="s">
        <v>47</v>
      </c>
      <c r="D12" s="8">
        <v>1225</v>
      </c>
      <c r="E12" s="9"/>
      <c r="F12" s="2">
        <v>271964</v>
      </c>
      <c r="G12" s="2">
        <v>272504</v>
      </c>
      <c r="H12" s="3">
        <f t="shared" si="0"/>
        <v>540</v>
      </c>
      <c r="I12" s="10"/>
      <c r="J12" s="2"/>
      <c r="K12" s="8"/>
      <c r="L12" s="3"/>
      <c r="M12" s="11"/>
      <c r="N12" s="8"/>
      <c r="O12" s="2"/>
      <c r="P12" s="6"/>
    </row>
    <row r="13" spans="1:16" x14ac:dyDescent="0.25">
      <c r="A13" s="7">
        <v>43940</v>
      </c>
      <c r="B13" s="2"/>
      <c r="C13" s="2" t="s">
        <v>48</v>
      </c>
      <c r="D13" s="8">
        <v>741</v>
      </c>
      <c r="E13" s="9"/>
      <c r="F13" s="2">
        <v>272504</v>
      </c>
      <c r="G13" s="2">
        <v>272827</v>
      </c>
      <c r="H13" s="3">
        <f t="shared" si="0"/>
        <v>323</v>
      </c>
      <c r="I13" s="10"/>
      <c r="J13" s="2"/>
      <c r="K13" s="8"/>
      <c r="L13" s="3"/>
      <c r="M13" s="11"/>
      <c r="N13" s="8"/>
      <c r="O13" s="2"/>
      <c r="P13" s="6"/>
    </row>
    <row r="14" spans="1:16" x14ac:dyDescent="0.25">
      <c r="A14" s="7">
        <v>43942</v>
      </c>
      <c r="B14" s="2"/>
      <c r="C14" s="2" t="s">
        <v>47</v>
      </c>
      <c r="D14" s="8">
        <v>1149</v>
      </c>
      <c r="E14" s="9"/>
      <c r="F14" s="2">
        <v>272827</v>
      </c>
      <c r="G14" s="2">
        <v>273369</v>
      </c>
      <c r="H14" s="3">
        <f t="shared" si="0"/>
        <v>542</v>
      </c>
      <c r="I14" s="10"/>
      <c r="J14" s="2"/>
      <c r="K14" s="8"/>
      <c r="L14" s="3"/>
      <c r="M14" s="11"/>
      <c r="N14" s="8"/>
      <c r="O14" s="2"/>
      <c r="P14" s="6"/>
    </row>
    <row r="15" spans="1:16" x14ac:dyDescent="0.25">
      <c r="A15" s="7">
        <v>43943</v>
      </c>
      <c r="B15" s="2"/>
      <c r="C15" s="2" t="s">
        <v>47</v>
      </c>
      <c r="D15" s="8">
        <v>1200</v>
      </c>
      <c r="E15" s="9"/>
      <c r="F15" s="2">
        <v>273369</v>
      </c>
      <c r="G15" s="2">
        <v>273859</v>
      </c>
      <c r="H15" s="3">
        <f t="shared" si="0"/>
        <v>490</v>
      </c>
      <c r="I15" s="10"/>
      <c r="J15" s="2"/>
      <c r="K15" s="8"/>
      <c r="L15" s="3"/>
      <c r="M15" s="11"/>
      <c r="N15" s="8"/>
      <c r="O15" s="2"/>
      <c r="P15" s="6"/>
    </row>
    <row r="16" spans="1:16" x14ac:dyDescent="0.25">
      <c r="A16" s="7">
        <v>43948</v>
      </c>
      <c r="B16" s="2"/>
      <c r="C16" s="2" t="s">
        <v>48</v>
      </c>
      <c r="D16" s="8">
        <v>350</v>
      </c>
      <c r="E16" s="9"/>
      <c r="F16" s="2">
        <v>273885</v>
      </c>
      <c r="G16" s="2">
        <v>273975</v>
      </c>
      <c r="H16" s="3">
        <f t="shared" si="0"/>
        <v>90</v>
      </c>
      <c r="I16" s="10"/>
      <c r="J16" s="2"/>
      <c r="K16" s="8"/>
      <c r="L16" s="3"/>
      <c r="M16" s="11"/>
      <c r="N16" s="8"/>
      <c r="O16" s="2"/>
      <c r="P16" s="6"/>
    </row>
    <row r="17" spans="1:16" x14ac:dyDescent="0.25">
      <c r="A17" s="7">
        <v>43951</v>
      </c>
      <c r="B17" s="2"/>
      <c r="C17" s="2" t="s">
        <v>47</v>
      </c>
      <c r="D17" s="8">
        <v>1582</v>
      </c>
      <c r="E17" s="9"/>
      <c r="F17" s="2">
        <v>273975</v>
      </c>
      <c r="G17" s="2">
        <v>274647</v>
      </c>
      <c r="H17" s="3">
        <f t="shared" si="0"/>
        <v>672</v>
      </c>
      <c r="I17" s="10"/>
      <c r="J17" s="2"/>
      <c r="K17" s="8"/>
      <c r="L17" s="3"/>
      <c r="M17" s="11"/>
      <c r="N17" s="8"/>
      <c r="O17" s="2"/>
      <c r="P17" s="6"/>
    </row>
    <row r="18" spans="1:16" x14ac:dyDescent="0.25">
      <c r="A18" s="7"/>
      <c r="B18" s="2"/>
      <c r="C18" s="2"/>
      <c r="D18" s="8"/>
      <c r="E18" s="9"/>
      <c r="F18" s="2"/>
      <c r="G18" s="2"/>
      <c r="H18" s="3">
        <f t="shared" si="0"/>
        <v>0</v>
      </c>
      <c r="I18" s="10"/>
      <c r="J18" s="2"/>
      <c r="K18" s="8"/>
      <c r="L18" s="3"/>
      <c r="M18" s="11"/>
      <c r="N18" s="8"/>
      <c r="O18" s="2"/>
      <c r="P18" s="6"/>
    </row>
    <row r="19" spans="1:16" x14ac:dyDescent="0.25">
      <c r="A19" s="7"/>
      <c r="B19" s="2"/>
      <c r="C19" s="2"/>
      <c r="D19" s="8"/>
      <c r="E19" s="9"/>
      <c r="F19" s="2"/>
      <c r="G19" s="2"/>
      <c r="H19" s="3">
        <f t="shared" si="0"/>
        <v>0</v>
      </c>
      <c r="I19" s="10"/>
      <c r="J19" s="2"/>
      <c r="K19" s="8"/>
      <c r="L19" s="3"/>
      <c r="M19" s="11"/>
      <c r="N19" s="8"/>
      <c r="O19" s="2"/>
      <c r="P19" s="6"/>
    </row>
    <row r="20" spans="1:16" x14ac:dyDescent="0.25">
      <c r="A20" s="7"/>
      <c r="B20" s="2"/>
      <c r="C20" s="2"/>
      <c r="D20" s="8"/>
      <c r="E20" s="9"/>
      <c r="F20" s="2"/>
      <c r="G20" s="2"/>
      <c r="H20" s="3">
        <f t="shared" si="0"/>
        <v>0</v>
      </c>
      <c r="I20" s="10"/>
      <c r="J20" s="2"/>
      <c r="K20" s="8"/>
      <c r="L20" s="3"/>
      <c r="M20" s="11"/>
      <c r="N20" s="8"/>
      <c r="O20" s="2"/>
      <c r="P20" s="6"/>
    </row>
    <row r="21" spans="1:16" x14ac:dyDescent="0.25">
      <c r="A21" s="7"/>
      <c r="B21" s="2"/>
      <c r="C21" s="2"/>
      <c r="D21" s="8"/>
      <c r="E21" s="9"/>
      <c r="F21" s="2"/>
      <c r="G21" s="2"/>
      <c r="H21" s="3">
        <f t="shared" si="0"/>
        <v>0</v>
      </c>
      <c r="I21" s="10"/>
      <c r="J21" s="2"/>
      <c r="K21" s="8"/>
      <c r="L21" s="3"/>
      <c r="M21" s="11"/>
      <c r="N21" s="8"/>
      <c r="O21" s="2"/>
      <c r="P21" s="6"/>
    </row>
    <row r="22" spans="1:16" x14ac:dyDescent="0.25">
      <c r="A22" s="7"/>
      <c r="B22" s="2"/>
      <c r="C22" s="2"/>
      <c r="D22" s="8"/>
      <c r="E22" s="9"/>
      <c r="F22" s="2"/>
      <c r="G22" s="2"/>
      <c r="H22" s="3">
        <f t="shared" si="0"/>
        <v>0</v>
      </c>
      <c r="I22" s="10"/>
      <c r="J22" s="2"/>
      <c r="K22" s="8"/>
      <c r="L22" s="3"/>
      <c r="M22" s="11"/>
      <c r="N22" s="8"/>
      <c r="O22" s="2"/>
      <c r="P22" s="6"/>
    </row>
    <row r="23" spans="1:16" x14ac:dyDescent="0.25">
      <c r="A23" s="7"/>
      <c r="B23" s="2"/>
      <c r="C23" s="2"/>
      <c r="D23" s="8"/>
      <c r="E23" s="9"/>
      <c r="F23" s="2"/>
      <c r="G23" s="2"/>
      <c r="H23" s="3">
        <f t="shared" si="0"/>
        <v>0</v>
      </c>
      <c r="I23" s="10"/>
      <c r="J23" s="2"/>
      <c r="K23" s="8"/>
      <c r="L23" s="3"/>
      <c r="M23" s="11"/>
      <c r="N23" s="8"/>
      <c r="O23" s="2"/>
      <c r="P23" s="6"/>
    </row>
    <row r="24" spans="1:16" x14ac:dyDescent="0.25">
      <c r="A24" s="7"/>
      <c r="B24" s="2"/>
      <c r="C24" s="2"/>
      <c r="D24" s="8"/>
      <c r="E24" s="9"/>
      <c r="F24" s="2"/>
      <c r="G24" s="2"/>
      <c r="H24" s="3">
        <f t="shared" si="0"/>
        <v>0</v>
      </c>
      <c r="I24" s="10"/>
      <c r="J24" s="2"/>
      <c r="K24" s="8"/>
      <c r="L24" s="3"/>
      <c r="M24" s="11"/>
      <c r="N24" s="8"/>
      <c r="O24" s="2"/>
      <c r="P24" s="6"/>
    </row>
    <row r="25" spans="1:16" x14ac:dyDescent="0.25">
      <c r="A25" s="7"/>
      <c r="B25" s="2"/>
      <c r="C25" s="2"/>
      <c r="D25" s="8"/>
      <c r="E25" s="9"/>
      <c r="F25" s="2"/>
      <c r="G25" s="2"/>
      <c r="H25" s="3">
        <f t="shared" si="0"/>
        <v>0</v>
      </c>
      <c r="I25" s="10"/>
      <c r="J25" s="2"/>
      <c r="K25" s="8"/>
      <c r="L25" s="3"/>
      <c r="M25" s="11"/>
      <c r="N25" s="8"/>
      <c r="O25" s="2"/>
      <c r="P25" s="6"/>
    </row>
    <row r="26" spans="1:16" x14ac:dyDescent="0.25">
      <c r="A26" s="7"/>
      <c r="B26" s="2"/>
      <c r="C26" s="2"/>
      <c r="D26" s="8"/>
      <c r="E26" s="9"/>
      <c r="F26" s="2"/>
      <c r="G26" s="2"/>
      <c r="H26" s="3">
        <f t="shared" si="0"/>
        <v>0</v>
      </c>
      <c r="I26" s="10"/>
      <c r="J26" s="2"/>
      <c r="K26" s="8"/>
      <c r="L26" s="3"/>
      <c r="M26" s="11"/>
      <c r="N26" s="8"/>
      <c r="O26" s="2"/>
      <c r="P26" s="6"/>
    </row>
    <row r="27" spans="1:16" x14ac:dyDescent="0.25">
      <c r="A27" s="7"/>
      <c r="B27" s="2"/>
      <c r="C27" s="2"/>
      <c r="D27" s="8"/>
      <c r="E27" s="9"/>
      <c r="F27" s="2"/>
      <c r="G27" s="2"/>
      <c r="H27" s="3">
        <f t="shared" si="0"/>
        <v>0</v>
      </c>
      <c r="I27" s="10"/>
      <c r="J27" s="2"/>
      <c r="K27" s="8"/>
      <c r="L27" s="3"/>
      <c r="M27" s="11"/>
      <c r="N27" s="8"/>
      <c r="O27" s="2"/>
      <c r="P27" s="6"/>
    </row>
    <row r="28" spans="1:16" x14ac:dyDescent="0.25">
      <c r="A28" s="7"/>
      <c r="B28" s="2"/>
      <c r="C28" s="2"/>
      <c r="D28" s="8"/>
      <c r="E28" s="9"/>
      <c r="F28" s="2"/>
      <c r="G28" s="2"/>
      <c r="H28" s="3">
        <f t="shared" si="0"/>
        <v>0</v>
      </c>
      <c r="I28" s="10"/>
      <c r="J28" s="2"/>
      <c r="K28" s="8"/>
      <c r="L28" s="3"/>
      <c r="M28" s="11"/>
      <c r="N28" s="8"/>
      <c r="O28" s="2"/>
      <c r="P28" s="6"/>
    </row>
    <row r="29" spans="1:16" x14ac:dyDescent="0.25">
      <c r="A29" s="7"/>
      <c r="B29" s="2"/>
      <c r="C29" s="2"/>
      <c r="D29" s="8"/>
      <c r="E29" s="9"/>
      <c r="F29" s="2"/>
      <c r="G29" s="2"/>
      <c r="H29" s="3">
        <f t="shared" si="0"/>
        <v>0</v>
      </c>
      <c r="I29" s="10"/>
      <c r="J29" s="2"/>
      <c r="K29" s="8"/>
      <c r="L29" s="3"/>
      <c r="M29" s="11"/>
      <c r="N29" s="8"/>
      <c r="O29" s="2"/>
      <c r="P29" s="6"/>
    </row>
    <row r="30" spans="1:16" x14ac:dyDescent="0.25">
      <c r="A30" s="12"/>
      <c r="B30" s="2"/>
      <c r="C30" s="2"/>
      <c r="D30" s="8"/>
      <c r="E30" s="9"/>
      <c r="F30" s="2"/>
      <c r="G30" s="2"/>
      <c r="H30" s="3">
        <f t="shared" si="0"/>
        <v>0</v>
      </c>
      <c r="I30" s="10"/>
      <c r="J30" s="2"/>
      <c r="K30" s="8"/>
      <c r="L30" s="3"/>
      <c r="M30" s="11"/>
      <c r="N30" s="8"/>
      <c r="O30" s="2"/>
      <c r="P30" s="6"/>
    </row>
    <row r="31" spans="1:16" x14ac:dyDescent="0.25">
      <c r="A31" s="12"/>
      <c r="B31" s="2"/>
      <c r="C31" s="2"/>
      <c r="D31" s="8"/>
      <c r="E31" s="9"/>
      <c r="F31" s="2"/>
      <c r="G31" s="2"/>
      <c r="H31" s="3">
        <f t="shared" si="0"/>
        <v>0</v>
      </c>
      <c r="I31" s="10"/>
      <c r="J31" s="2"/>
      <c r="K31" s="8"/>
      <c r="L31" s="3"/>
      <c r="M31" s="11"/>
      <c r="N31" s="8"/>
      <c r="O31" s="2"/>
      <c r="P31" s="6"/>
    </row>
    <row r="32" spans="1:16" x14ac:dyDescent="0.25">
      <c r="A32" s="12"/>
      <c r="B32" s="2"/>
      <c r="C32" s="2"/>
      <c r="D32" s="8"/>
      <c r="E32" s="9"/>
      <c r="F32" s="2"/>
      <c r="G32" s="2"/>
      <c r="H32" s="3">
        <f t="shared" si="0"/>
        <v>0</v>
      </c>
      <c r="I32" s="10"/>
      <c r="J32" s="2"/>
      <c r="K32" s="8"/>
      <c r="L32" s="3"/>
      <c r="M32" s="11"/>
      <c r="N32" s="8"/>
      <c r="O32" s="2"/>
      <c r="P32" s="6"/>
    </row>
    <row r="33" spans="1:16" ht="15.75" thickBot="1" x14ac:dyDescent="0.3">
      <c r="A33" s="13"/>
      <c r="B33" s="14"/>
      <c r="C33" s="14"/>
      <c r="D33" s="15"/>
      <c r="E33" s="16"/>
      <c r="F33" s="14"/>
      <c r="G33" s="14"/>
      <c r="H33" s="3">
        <f t="shared" si="0"/>
        <v>0</v>
      </c>
      <c r="I33" s="18"/>
      <c r="J33" s="14"/>
      <c r="K33" s="15"/>
      <c r="L33" s="17"/>
      <c r="M33" s="19"/>
      <c r="N33" s="15"/>
      <c r="O33" s="14"/>
      <c r="P33" s="20"/>
    </row>
    <row r="34" spans="1:16" ht="15.75" thickTop="1" x14ac:dyDescent="0.25"/>
  </sheetData>
  <mergeCells count="4">
    <mergeCell ref="A1:P1"/>
    <mergeCell ref="A2:H2"/>
    <mergeCell ref="I2:L2"/>
    <mergeCell ref="M2:P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A9DC-B82C-421B-9F89-F3C5B3D04CC7}">
  <dimension ref="A1:E17"/>
  <sheetViews>
    <sheetView workbookViewId="0">
      <selection activeCell="E19" sqref="E19"/>
    </sheetView>
  </sheetViews>
  <sheetFormatPr defaultRowHeight="15" x14ac:dyDescent="0.25"/>
  <cols>
    <col min="1" max="1" width="12.140625" bestFit="1" customWidth="1"/>
    <col min="2" max="2" width="11.42578125" bestFit="1" customWidth="1"/>
    <col min="3" max="3" width="11" bestFit="1" customWidth="1"/>
    <col min="4" max="4" width="9.5703125" bestFit="1" customWidth="1"/>
    <col min="5" max="5" width="14.5703125" bestFit="1" customWidth="1"/>
  </cols>
  <sheetData>
    <row r="1" spans="1:5" x14ac:dyDescent="0.25">
      <c r="A1" s="39" t="s">
        <v>44</v>
      </c>
      <c r="B1" s="40"/>
      <c r="C1" s="40"/>
      <c r="D1" s="40"/>
      <c r="E1" s="41"/>
    </row>
    <row r="2" spans="1:5" x14ac:dyDescent="0.25">
      <c r="A2" s="42" t="s">
        <v>28</v>
      </c>
      <c r="B2" s="43"/>
      <c r="C2" s="43" t="s">
        <v>1</v>
      </c>
      <c r="D2" s="43"/>
      <c r="E2" s="21" t="s">
        <v>29</v>
      </c>
    </row>
    <row r="3" spans="1:5" x14ac:dyDescent="0.25">
      <c r="A3" s="44">
        <f>SUM(Mai!H4:H33)</f>
        <v>1198</v>
      </c>
      <c r="B3" s="45"/>
      <c r="C3" s="46">
        <f>SUM(Mai!J4:J33)</f>
        <v>181.8</v>
      </c>
      <c r="D3" s="46"/>
      <c r="E3" s="22">
        <f>A3/C3</f>
        <v>6.5896589658965894</v>
      </c>
    </row>
    <row r="4" spans="1:5" x14ac:dyDescent="0.25">
      <c r="A4" s="36" t="s">
        <v>0</v>
      </c>
      <c r="B4" s="37"/>
      <c r="C4" s="37"/>
      <c r="D4" s="37"/>
      <c r="E4" s="38"/>
    </row>
    <row r="5" spans="1:5" x14ac:dyDescent="0.25">
      <c r="A5" s="23" t="s">
        <v>5</v>
      </c>
      <c r="B5" s="24" t="s">
        <v>30</v>
      </c>
      <c r="C5" s="24" t="s">
        <v>31</v>
      </c>
      <c r="D5" s="24" t="s">
        <v>7</v>
      </c>
      <c r="E5" s="21" t="s">
        <v>32</v>
      </c>
    </row>
    <row r="6" spans="1:5" x14ac:dyDescent="0.25">
      <c r="A6" s="25" t="s">
        <v>46</v>
      </c>
      <c r="B6" s="26">
        <f>COUNTIF(Mai!C4:C33, A6)</f>
        <v>0</v>
      </c>
      <c r="C6" s="9">
        <f>(E6*0.1)+(B6*20)</f>
        <v>0</v>
      </c>
      <c r="D6" s="27">
        <f>(IF(Mai!C4='Resumo (Mai)'!A6, Mai!E4, 0))+(IF(Mai!C5='Resumo (Mai)'!A6, Mai!E5, 0))+(IF(Mai!C6='Resumo (Mai)'!A6, Mai!E6, 0))+(IF(Mai!C7='Resumo (Mai)'!A6, Mai!E7, 0))+(IF(Mai!C8='Resumo (Mai)'!A6, Mai!E8, 0))+(IF(Mai!C9='Resumo (Mai)'!A6, Mai!E9, 0))+(IF(Mai!C10='Resumo (Mai)'!A6, Mai!E10, 0))+(IF(Mai!C11='Resumo (Mai)'!A6, Mai!E11, 0))+(IF(Mai!C12='Resumo (Mai)'!A6, Mai!E12, 0))+(IF(Mai!C13='Resumo (Mai)'!A6, Mai!E13, 0))+(IF(Mai!C14='Resumo (Mai)'!A6, Mai!E14, 0))+(IF(Mai!C15='Resumo (Mai)'!A6, Mai!E15, 0))+(IF(Mai!C16='Resumo (Mai)'!A6, Mai!E16, 0))+(IF(Mai!C17='Resumo (Mai)'!A6, Mai!E17, 0))+(IF(Mai!C18='Resumo (Mai)'!A6, Mai!E18, 0))+(IF(Mai!C19='Resumo (Mai)'!A6, Mai!E19, 0))+(IF(Mai!C20='Resumo (Mai)'!A6, Mai!E20, 0))+(IF(Mai!C21='Resumo (Mai)'!A6, Mai!E21, 0))+(IF(Mai!C22='Resumo (Mai)'!A6, Mai!E22, 0))+(IF(Mai!C23='Resumo (Mai)'!A6, Mai!E23, 0))+(IF(Mai!C24='Resumo (Mai)'!A6, Mai!E24, 0))+(IF(Mai!C25='Resumo (Mai)'!A6, Mai!E25, 0))+(IF(Mai!C26='Resumo (Mai)'!A6, Mai!E26, 0))+(IF(Mai!C27='Resumo (Mai)'!A6, Mai!E27, 0))+(IF(Mai!C28='Resumo (Mai)'!A6, Mai!E28, 0))+(IF(Mai!C29='Resumo (Mai)'!A6, Mai!E29, 0))+(IF(Mai!C30='Resumo (Mai)'!A6, Mai!E30, 0))+(IF(Mai!C31='Resumo (Mai)'!A6, Mai!E31, 0))+(IF(Mai!C32='Resumo (Mai)'!A6, Mai!E32, 0))+(IF(Mai!C33='Resumo (Mai)'!A6, Mai!E33, 0))</f>
        <v>0</v>
      </c>
      <c r="E6" s="28">
        <f>(IF(Mai!C4='Resumo (Mai)'!A6, Mai!D4, 0))+(IF(Mai!C5='Resumo (Mai)'!A6, Mai!D5, 0))+(IF(Mai!C6='Resumo (Mai)'!A6, Mai!D6, 0))+(IF(Mai!C7='Resumo (Mai)'!A6, Mai!D7, 0))+(IF(Mai!C8='Resumo (Mai)'!A6, Mai!D8, 0))+(IF(Mai!C9='Resumo (Mai)'!A6, Mai!D9, 0))+(IF(Mai!C10='Resumo (Mai)'!A6, Mai!D10, 0))+(IF(Mai!C11='Resumo (Mai)'!A6, Mai!D11, 0))+(IF(Mai!C12='Resumo (Mai)'!A6, Mai!D12, 0))+(IF(Mai!C13='Resumo (Mai)'!A6, Mai!D13, 0))+(IF(Mai!C14='Resumo (Mai)'!A6, Mai!D14, 0))+(IF(Mai!C15='Resumo (Mai)'!A6, Mai!D15, 0))+(IF(Mai!C16='Resumo (Mai)'!A6, Mai!D16, 0))+(IF(Mai!C17='Resumo (Mai)'!A6, Mai!D17, 0))+(IF(Mai!C18='Resumo (Mai)'!A6, Mai!D18, 0))+(IF(Mai!C19='Resumo (Mai)'!A6, Mai!D19, 0))+(IF(Mai!C20='Resumo (Mai)'!A6, Mai!D20, 0))+(IF(Mai!C21='Resumo (Mai)'!A6, Mai!D21, 0))+(IF(Mai!C22='Resumo (Mai)'!A6, Mai!D22, 0))+(IF(Mai!C23='Resumo (Mai)'!A6, Mai!D23, 0))+(IF(Mai!C24='Resumo (Mai)'!A6, Mai!D24, 0))+(IF(Mai!C25='Resumo (Mai)'!A6, Mai!D25, 0))+(IF(Mai!C26='Resumo (Mai)'!A6, Mai!D26, 0))+(IF(Mai!C27='Resumo (Mai)'!A6, Mai!D27, 0))+(IF(Mai!C28='Resumo (Mai)'!A6, Mai!D28, 0))+(IF(Mai!C29='Resumo (Mai)'!A6, Mai!D29, 0))+(IF(Mai!C30='Resumo (Mai)'!A6, Mai!D30, 0))+(IF(Mai!C31='Resumo (Mai)'!A6, Mai!D31, 0))+(IF(Mai!C32='Resumo (Mai)'!A6, Mai!D32, 0))+(IF(Mai!C33='Resumo (Mai)'!A6, Mai!D33, 0))</f>
        <v>0</v>
      </c>
    </row>
    <row r="7" spans="1:5" x14ac:dyDescent="0.25">
      <c r="A7" s="25" t="s">
        <v>47</v>
      </c>
      <c r="B7" s="26">
        <f>COUNTIF(Mai!C4:C33, A7)</f>
        <v>0</v>
      </c>
      <c r="C7" s="9">
        <f>(E7*0.1)+(B7*20)</f>
        <v>0</v>
      </c>
      <c r="D7" s="27">
        <f>(IF(Mai!C4='Resumo (Mai)'!A7, Mai!E4, 0))+(IF(Mai!C5='Resumo (Mai)'!A7, Mai!E5, 0))+(IF(Mai!C6='Resumo (Mai)'!A7, Mai!E6, 0))+(IF(Mai!C7='Resumo (Mai)'!A7, Mai!E7, 0))+(IF(Mai!C8='Resumo (Mai)'!A7, Mai!E8, 0))+(IF(Mai!C9='Resumo (Mai)'!A7, Mai!E9, 0))+(IF(Mai!C10='Resumo (Mai)'!A7, Mai!E10, 0))+(IF(Mai!C11='Resumo (Mai)'!A7, Mai!E11, 0))+(IF(Mai!C12='Resumo (Mai)'!A7, Mai!E12, 0))+(IF(Mai!C13='Resumo (Mai)'!A7, Mai!E13, 0))+(IF(Mai!C14='Resumo (Mai)'!A7, Mai!E14, 0))+(IF(Mai!C15='Resumo (Mai)'!A7, Mai!E15, 0))+(IF(Mai!C16='Resumo (Mai)'!A7, Mai!E16, 0))+(IF(Mai!C17='Resumo (Mai)'!A7, Mai!E17, 0))+(IF(Mai!C18='Resumo (Mai)'!A7, Mai!E18, 0))+(IF(Mai!C19='Resumo (Mai)'!A7, Mai!E19, 0))+(IF(Mai!C20='Resumo (Mai)'!A7, Mai!E20, 0))+(IF(Mai!C21='Resumo (Mai)'!A7, Mai!E21, 0))+(IF(Mai!C22='Resumo (Mai)'!A7, Mai!E22, 0))+(IF(Mai!C23='Resumo (Mai)'!A7, Mai!E23, 0))+(IF(Mai!C24='Resumo (Mai)'!A7, Mai!E24, 0))+(IF(Mai!C25='Resumo (Mai)'!A7, Mai!E25, 0))+(IF(Mai!C26='Resumo (Mai)'!A7, Mai!E26, 0))+(IF(Mai!C27='Resumo (Mai)'!A7, Mai!E27, 0))+(IF(Mai!C28='Resumo (Mai)'!A7, Mai!E28, 0))+(IF(Mai!C29='Resumo (Mai)'!A7, Mai!E29, 0))+(IF(Mai!C30='Resumo (Mai)'!A7, Mai!E30, 0))+(IF(Mai!C31='Resumo (Mai)'!A7, Mai!E31, 0))+(IF(Mai!C32='Resumo (Mai)'!A7, Mai!E32, 0))+(IF(Mai!C33='Resumo (Mai)'!A7, Mai!E33, 0))</f>
        <v>0</v>
      </c>
      <c r="E7" s="28">
        <f>(IF(Mai!C4='Resumo (Mai)'!A7, Mai!D4, 0))+(IF(Mai!C5='Resumo (Mai)'!A7, Mai!D5, 0))+(IF(Mai!C6='Resumo (Mai)'!A7, Mai!D6, 0))+(IF(Mai!C7='Resumo (Mai)'!A7, Mai!D7, 0))+(IF(Mai!C8='Resumo (Mai)'!A7, Mai!D8, 0))+(IF(Mai!C9='Resumo (Mai)'!A7, Mai!D9, 0))+(IF(Mai!C10='Resumo (Mai)'!A7, Mai!D10, 0))+(IF(Mai!C11='Resumo (Mai)'!A7, Mai!D11, 0))+(IF(Mai!C12='Resumo (Mai)'!A7, Mai!D12, 0))+(IF(Mai!C13='Resumo (Mai)'!A7, Mai!D13, 0))+(IF(Mai!C14='Resumo (Mai)'!A7, Mai!D14, 0))+(IF(Mai!C15='Resumo (Mai)'!A7, Mai!D15, 0))+(IF(Mai!C16='Resumo (Mai)'!A7, Mai!D16, 0))+(IF(Mai!C17='Resumo (Mai)'!A7, Mai!D17, 0))+(IF(Mai!C18='Resumo (Mai)'!A7, Mai!D18, 0))+(IF(Mai!C19='Resumo (Mai)'!A7, Mai!D19, 0))+(IF(Mai!C20='Resumo (Mai)'!A7, Mai!D20, 0))+(IF(Mai!C21='Resumo (Mai)'!A7, Mai!D21, 0))+(IF(Mai!C22='Resumo (Mai)'!A7, Mai!D22, 0))+(IF(Mai!C23='Resumo (Mai)'!A7, Mai!D23, 0))+(IF(Mai!C24='Resumo (Mai)'!A7, Mai!D24, 0))+(IF(Mai!C25='Resumo (Mai)'!A7, Mai!D25, 0))+(IF(Mai!C26='Resumo (Mai)'!A7, Mai!D26, 0))+(IF(Mai!C27='Resumo (Mai)'!A7, Mai!D27, 0))+(IF(Mai!C28='Resumo (Mai)'!A7, Mai!D28, 0))+(IF(Mai!C29='Resumo (Mai)'!A7, Mai!D29, 0))+(IF(Mai!C30='Resumo (Mai)'!A7, Mai!D30, 0))+(IF(Mai!C31='Resumo (Mai)'!A7, Mai!D31, 0))+(IF(Mai!C32='Resumo (Mai)'!A7, Mai!D32, 0))+(IF(Mai!C33='Resumo (Mai)'!A7, Mai!D33, 0))</f>
        <v>0</v>
      </c>
    </row>
    <row r="8" spans="1:5" x14ac:dyDescent="0.25">
      <c r="A8" s="25" t="s">
        <v>48</v>
      </c>
      <c r="B8" s="26">
        <f>COUNTIF(Mai!C4:C33, A8)</f>
        <v>2</v>
      </c>
      <c r="C8" s="9">
        <f>(E8*0.1)+(B8*20)</f>
        <v>312.60000000000002</v>
      </c>
      <c r="D8" s="27">
        <f>(IF(Mai!C4='Resumo (Mai)'!A8, Mai!E4, 0))+(IF(Mai!C5='Resumo (Mai)'!A8, Mai!E5, 0))+(IF(Mai!C6='Resumo (Mai)'!A8, Mai!E6, 0))+(IF(Mai!C7='Resumo (Mai)'!A8, Mai!E7, 0))+(IF(Mai!C8='Resumo (Mai)'!A8, Mai!E8, 0))+(IF(Mai!C9='Resumo (Mai)'!A8, Mai!E9, 0))+(IF(Mai!C10='Resumo (Mai)'!A8, Mai!E10, 0))+(IF(Mai!C11='Resumo (Mai)'!A8, Mai!E11, 0))+(IF(Mai!C12='Resumo (Mai)'!A8, Mai!E12, 0))+(IF(Mai!C13='Resumo (Mai)'!A8, Mai!E13, 0))+(IF(Mai!C14='Resumo (Mai)'!A8, Mai!E14, 0))+(IF(Mai!C15='Resumo (Mai)'!A8, Mai!E15, 0))+(IF(Mai!C16='Resumo (Mai)'!A8, Mai!E16, 0))+(IF(Mai!C17='Resumo (Mai)'!A8, Mai!E17, 0))+(IF(Mai!C18='Resumo (Mai)'!A8, Mai!E18, 0))+(IF(Mai!C19='Resumo (Mai)'!A8, Mai!E19, 0))+(IF(Mai!C20='Resumo (Mai)'!A8, Mai!E20, 0))+(IF(Mai!C21='Resumo (Mai)'!A8, Mai!E21, 0))+(IF(Mai!C22='Resumo (Mai)'!A8, Mai!E22, 0))+(IF(Mai!C23='Resumo (Mai)'!A8, Mai!E23, 0))+(IF(Mai!C24='Resumo (Mai)'!A8, Mai!E24, 0))+(IF(Mai!C25='Resumo (Mai)'!A8, Mai!E25, 0))+(IF(Mai!C26='Resumo (Mai)'!A8, Mai!E26, 0))+(IF(Mai!C27='Resumo (Mai)'!A8, Mai!E27, 0))+(IF(Mai!C28='Resumo (Mai)'!A8, Mai!E28, 0))+(IF(Mai!C29='Resumo (Mai)'!A8, Mai!E29, 0))+(IF(Mai!C30='Resumo (Mai)'!A8, Mai!E30, 0))+(IF(Mai!C31='Resumo (Mai)'!A8, Mai!E31, 0))+(IF(Mai!C32='Resumo (Mai)'!A8, Mai!E32, 0))+(IF(Mai!C33='Resumo (Mai)'!A8, Mai!E33, 0))</f>
        <v>0</v>
      </c>
      <c r="E8" s="28">
        <f>(IF(Mai!C4='Resumo (Mai)'!A8, Mai!D4, 0))+(IF(Mai!C5='Resumo (Mai)'!A8, Mai!D5, 0))+(IF(Mai!C6='Resumo (Mai)'!A8, Mai!D6, 0))+(IF(Mai!C7='Resumo (Mai)'!A8, Mai!D7, 0))+(IF(Mai!C8='Resumo (Mai)'!A8, Mai!D8, 0))+(IF(Mai!C9='Resumo (Mai)'!A8, Mai!D9, 0))+(IF(Mai!C10='Resumo (Mai)'!A8, Mai!D10, 0))+(IF(Mai!C11='Resumo (Mai)'!A8, Mai!D11, 0))+(IF(Mai!C12='Resumo (Mai)'!A8, Mai!D12, 0))+(IF(Mai!C13='Resumo (Mai)'!A8, Mai!D13, 0))+(IF(Mai!C14='Resumo (Mai)'!A8, Mai!D14, 0))+(IF(Mai!C15='Resumo (Mai)'!A8, Mai!D15, 0))+(IF(Mai!C16='Resumo (Mai)'!A8, Mai!D16, 0))+(IF(Mai!C17='Resumo (Mai)'!A8, Mai!D17, 0))+(IF(Mai!C18='Resumo (Mai)'!A8, Mai!D18, 0))+(IF(Mai!C19='Resumo (Mai)'!A8, Mai!D19, 0))+(IF(Mai!C20='Resumo (Mai)'!A8, Mai!D20, 0))+(IF(Mai!C21='Resumo (Mai)'!A8, Mai!D21, 0))+(IF(Mai!C22='Resumo (Mai)'!A8, Mai!D22, 0))+(IF(Mai!C23='Resumo (Mai)'!A8, Mai!D23, 0))+(IF(Mai!C24='Resumo (Mai)'!A8, Mai!D24, 0))+(IF(Mai!C25='Resumo (Mai)'!A8, Mai!D25, 0))+(IF(Mai!C26='Resumo (Mai)'!A8, Mai!D26, 0))+(IF(Mai!C27='Resumo (Mai)'!A8, Mai!D27, 0))+(IF(Mai!C28='Resumo (Mai)'!A8, Mai!D28, 0))+(IF(Mai!C29='Resumo (Mai)'!A8, Mai!D29, 0))+(IF(Mai!C30='Resumo (Mai)'!A8, Mai!D30, 0))+(IF(Mai!C31='Resumo (Mai)'!A8, Mai!D31, 0))+(IF(Mai!C32='Resumo (Mai)'!A8, Mai!D32, 0))+(IF(Mai!C33='Resumo (Mai)'!A8, Mai!D33, 0))</f>
        <v>2726</v>
      </c>
    </row>
    <row r="9" spans="1:5" x14ac:dyDescent="0.25">
      <c r="A9" s="29" t="s">
        <v>33</v>
      </c>
      <c r="B9" s="30">
        <f>SUM(B6:B8)</f>
        <v>2</v>
      </c>
      <c r="C9" s="31">
        <f t="shared" ref="C9:D9" si="0">SUM(C6:C8)</f>
        <v>312.60000000000002</v>
      </c>
      <c r="D9" s="31">
        <f t="shared" si="0"/>
        <v>0</v>
      </c>
      <c r="E9" s="34">
        <f>SUM(E6:E8)</f>
        <v>2726</v>
      </c>
    </row>
    <row r="10" spans="1:5" x14ac:dyDescent="0.25">
      <c r="A10" s="36" t="s">
        <v>34</v>
      </c>
      <c r="B10" s="37"/>
      <c r="C10" s="37"/>
      <c r="D10" s="37"/>
      <c r="E10" s="38"/>
    </row>
    <row r="11" spans="1:5" x14ac:dyDescent="0.25">
      <c r="A11" s="50" t="s">
        <v>35</v>
      </c>
      <c r="B11" s="51"/>
      <c r="C11" s="26" t="s">
        <v>12</v>
      </c>
      <c r="D11" s="51" t="s">
        <v>36</v>
      </c>
      <c r="E11" s="52"/>
    </row>
    <row r="12" spans="1:5" x14ac:dyDescent="0.25">
      <c r="A12" s="53">
        <f>C3</f>
        <v>181.8</v>
      </c>
      <c r="B12" s="54"/>
      <c r="C12" s="27">
        <f>SUM(Mai!K4:K33)</f>
        <v>500.01</v>
      </c>
      <c r="D12" s="55">
        <f>C12/A12</f>
        <v>2.7503300330033</v>
      </c>
      <c r="E12" s="56"/>
    </row>
    <row r="13" spans="1:5" x14ac:dyDescent="0.25">
      <c r="A13" s="36" t="s">
        <v>2</v>
      </c>
      <c r="B13" s="37"/>
      <c r="C13" s="37"/>
      <c r="D13" s="37"/>
      <c r="E13" s="38"/>
    </row>
    <row r="14" spans="1:5" x14ac:dyDescent="0.25">
      <c r="A14" s="50" t="s">
        <v>37</v>
      </c>
      <c r="B14" s="51"/>
      <c r="C14" s="51"/>
      <c r="D14" s="57">
        <f>SUM(Mai!N4:N33)</f>
        <v>0</v>
      </c>
      <c r="E14" s="58"/>
    </row>
    <row r="15" spans="1:5" x14ac:dyDescent="0.25">
      <c r="A15" s="36" t="s">
        <v>38</v>
      </c>
      <c r="B15" s="37"/>
      <c r="C15" s="37"/>
      <c r="D15" s="37"/>
      <c r="E15" s="38"/>
    </row>
    <row r="16" spans="1:5" x14ac:dyDescent="0.25">
      <c r="A16" s="23" t="s">
        <v>32</v>
      </c>
      <c r="B16" s="43" t="s">
        <v>39</v>
      </c>
      <c r="C16" s="43"/>
      <c r="D16" s="43" t="s">
        <v>40</v>
      </c>
      <c r="E16" s="59"/>
    </row>
    <row r="17" spans="1:5" ht="15.75" thickBot="1" x14ac:dyDescent="0.3">
      <c r="A17" s="33">
        <f>E9</f>
        <v>2726</v>
      </c>
      <c r="B17" s="47">
        <f>C12+C9+D9+D14</f>
        <v>812.61</v>
      </c>
      <c r="C17" s="47"/>
      <c r="D17" s="48">
        <f>A17-B17</f>
        <v>1913.3899999999999</v>
      </c>
      <c r="E17" s="49"/>
    </row>
  </sheetData>
  <mergeCells count="19">
    <mergeCell ref="B17:C17"/>
    <mergeCell ref="D17:E17"/>
    <mergeCell ref="A10:E10"/>
    <mergeCell ref="A11:B11"/>
    <mergeCell ref="D11:E11"/>
    <mergeCell ref="A12:B12"/>
    <mergeCell ref="D12:E12"/>
    <mergeCell ref="A13:E13"/>
    <mergeCell ref="A14:C14"/>
    <mergeCell ref="D14:E14"/>
    <mergeCell ref="A15:E15"/>
    <mergeCell ref="B16:C16"/>
    <mergeCell ref="D16:E16"/>
    <mergeCell ref="A4:E4"/>
    <mergeCell ref="A1:E1"/>
    <mergeCell ref="A2:B2"/>
    <mergeCell ref="C2:D2"/>
    <mergeCell ref="A3:B3"/>
    <mergeCell ref="C3:D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Resumo (Jan)</vt:lpstr>
      <vt:lpstr>Jan</vt:lpstr>
      <vt:lpstr>Resumo (Fev)</vt:lpstr>
      <vt:lpstr>Fev</vt:lpstr>
      <vt:lpstr>Resumo (Mar)</vt:lpstr>
      <vt:lpstr>Mar</vt:lpstr>
      <vt:lpstr>Resumo (Abr)</vt:lpstr>
      <vt:lpstr>Abr</vt:lpstr>
      <vt:lpstr>Resumo (Mai)</vt:lpstr>
      <vt:lpstr>Mai</vt:lpstr>
      <vt:lpstr>Resumo (Jun)</vt:lpstr>
      <vt:lpstr>Jun</vt:lpstr>
      <vt:lpstr>Resumo (Jul)</vt:lpstr>
      <vt:lpstr>Jul</vt:lpstr>
      <vt:lpstr>Resumo (Ago)</vt:lpstr>
      <vt:lpstr>Ago</vt:lpstr>
      <vt:lpstr>Resumo (Set)</vt:lpstr>
      <vt:lpstr>Set</vt:lpstr>
      <vt:lpstr>Resumo (Out)</vt:lpstr>
      <vt:lpstr>Out</vt:lpstr>
      <vt:lpstr>Resumo (Nov)</vt:lpstr>
      <vt:lpstr>Nov</vt:lpstr>
      <vt:lpstr>Resumo (Dez)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Freitas</dc:creator>
  <cp:lastModifiedBy>Rodrigo Freitas</cp:lastModifiedBy>
  <cp:lastPrinted>2020-05-06T22:18:03Z</cp:lastPrinted>
  <dcterms:created xsi:type="dcterms:W3CDTF">2020-05-04T20:48:53Z</dcterms:created>
  <dcterms:modified xsi:type="dcterms:W3CDTF">2020-05-25T19:09:25Z</dcterms:modified>
</cp:coreProperties>
</file>