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/>
  </bookViews>
  <sheets>
    <sheet name="2022-23" sheetId="10" r:id="rId1"/>
    <sheet name="2019-20" sheetId="9" r:id="rId2"/>
    <sheet name="2018-19" sheetId="7" r:id="rId3"/>
    <sheet name="2017-18" sheetId="6" r:id="rId4"/>
    <sheet name="2016-17" sheetId="2" r:id="rId5"/>
    <sheet name="2015-16" sheetId="5" r:id="rId6"/>
    <sheet name="2014-15" sheetId="3" r:id="rId7"/>
    <sheet name="2013-14" sheetId="4" r:id="rId8"/>
  </sheets>
  <definedNames>
    <definedName name="_xlnm.Print_Area" localSheetId="3">'2017-18'!$A$1:$E$119</definedName>
  </definedNames>
  <calcPr calcId="145621"/>
</workbook>
</file>

<file path=xl/calcChain.xml><?xml version="1.0" encoding="utf-8"?>
<calcChain xmlns="http://schemas.openxmlformats.org/spreadsheetml/2006/main">
  <c r="B345" i="6" l="1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C64" i="6"/>
  <c r="B64" i="6"/>
  <c r="C63" i="6"/>
  <c r="B63" i="6"/>
  <c r="C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</calcChain>
</file>

<file path=xl/sharedStrings.xml><?xml version="1.0" encoding="utf-8"?>
<sst xmlns="http://schemas.openxmlformats.org/spreadsheetml/2006/main" count="5466" uniqueCount="2052">
  <si>
    <t>Kasturba Kanya Vidhyalaya</t>
  </si>
  <si>
    <t>Charotar Education Society, Anand</t>
  </si>
  <si>
    <t>Student Welfare Fund</t>
  </si>
  <si>
    <t>Following Students get benefit under "Rahotkarsh Fee Fund"</t>
  </si>
  <si>
    <t>Student who are Economical Backward, Child of Widow or Special Case like Medical Problem, etc</t>
  </si>
  <si>
    <t>Academic Year : 2016-17</t>
  </si>
  <si>
    <t>Sr No.</t>
  </si>
  <si>
    <t>Student Name</t>
  </si>
  <si>
    <t>School/College Name</t>
  </si>
  <si>
    <t>Std/Course</t>
  </si>
  <si>
    <t>Refund(%)</t>
  </si>
  <si>
    <t>Rathod shivan prabhatshin</t>
  </si>
  <si>
    <t>Shishuvihar And Nutanshishuvihar, Anand</t>
  </si>
  <si>
    <t>1-A</t>
  </si>
  <si>
    <t>Prajapati Arya Pareshbhai</t>
  </si>
  <si>
    <t>Gohel Harsita sanjaybhai</t>
  </si>
  <si>
    <t>1-B</t>
  </si>
  <si>
    <t>Damor Priyansu nareshbhai</t>
  </si>
  <si>
    <t>Mistri Redhii koishikbhai</t>
  </si>
  <si>
    <t>Parekh pratham sandipbhai</t>
  </si>
  <si>
    <t>2-A</t>
  </si>
  <si>
    <t>Solanki parthi pinalbhai</t>
  </si>
  <si>
    <t>Patel Ridhi ketanbhai</t>
  </si>
  <si>
    <t>2-B</t>
  </si>
  <si>
    <t>Gohel Chirag bhaveshbhai</t>
  </si>
  <si>
    <t>Damor Dax rameshbhai</t>
  </si>
  <si>
    <t>Patel Het dilipbhai</t>
  </si>
  <si>
    <t>Gohel sachin vikrambhai</t>
  </si>
  <si>
    <t>Bhat vanshika devangbhai</t>
  </si>
  <si>
    <t>Mecvan Manan ajaybhai</t>
  </si>
  <si>
    <t>2-C</t>
  </si>
  <si>
    <t>Patel Kavya ghanshyambhai</t>
  </si>
  <si>
    <t>Chuvhan parth vishnubhai</t>
  </si>
  <si>
    <t>Goswami Mahi jayeshbhai</t>
  </si>
  <si>
    <t>2-D</t>
  </si>
  <si>
    <t>Raval jiya narendrabhai</t>
  </si>
  <si>
    <t>Badhel surbhi amitbhai</t>
  </si>
  <si>
    <t>2-E</t>
  </si>
  <si>
    <t>Panchal mishchay dipeshkumar</t>
  </si>
  <si>
    <t>Shitalben jerambhai tank</t>
  </si>
  <si>
    <t>I J Patel Bed College. Mogri</t>
  </si>
  <si>
    <t>Harshadkumar dhulabhai chauhan</t>
  </si>
  <si>
    <t>Vandanaben khusalbhai chavda</t>
  </si>
  <si>
    <t>Rakeshkumar dhirajlal nagala</t>
  </si>
  <si>
    <t>Vijyeta dineshchandra patel</t>
  </si>
  <si>
    <t>Rimpalben vishalkumar kacchiya</t>
  </si>
  <si>
    <t>Khushbuben ashokbhai dave</t>
  </si>
  <si>
    <t>Siddhapura Jigar Jitendrakumar</t>
  </si>
  <si>
    <t>S V Patel High School, Khetivadi</t>
  </si>
  <si>
    <t>Parmar Kartik Manubhai</t>
  </si>
  <si>
    <t>Chavda Mehul Rameshbhai</t>
  </si>
  <si>
    <t>Parmar Rahul Sureshbhai</t>
  </si>
  <si>
    <t>Gohel Kalpesh Jayantibhai</t>
  </si>
  <si>
    <t>Parmar Ajay Chandubhai</t>
  </si>
  <si>
    <t>Vaghela Prem Kaushikbhai</t>
  </si>
  <si>
    <t>Chavda Harshad Arvindbhai</t>
  </si>
  <si>
    <t>Prajapati Jigar Navinchandra</t>
  </si>
  <si>
    <t>Bhatt Khushi Bhaveshbhai</t>
  </si>
  <si>
    <t>Chavda Manisha Nileshbhai</t>
  </si>
  <si>
    <t>Pandya Jay Bhagvatiprasad</t>
  </si>
  <si>
    <t>Raj Dhanrajsinh Dipaksinh</t>
  </si>
  <si>
    <t>Mistri Raj Bhaveshbhai</t>
  </si>
  <si>
    <t>Bansari Arunbhai Patel</t>
  </si>
  <si>
    <t>D N Institute Of Computer Application,Anand</t>
  </si>
  <si>
    <t>F Y BCA</t>
  </si>
  <si>
    <t>Urvishkumar Alpeshbhai Soni</t>
  </si>
  <si>
    <t>Ronak Harendrabhai Soni</t>
  </si>
  <si>
    <t>Vipul Katibhai Gohel</t>
  </si>
  <si>
    <t>S Y BCA</t>
  </si>
  <si>
    <t>Kiran K Parmar</t>
  </si>
  <si>
    <t>Ayushi G Patel</t>
  </si>
  <si>
    <t>T Y BCA</t>
  </si>
  <si>
    <t>Jignesh K Dhobi</t>
  </si>
  <si>
    <t>Kinjal Maheshbhai Prajapati</t>
  </si>
  <si>
    <t>Krunal G Rana</t>
  </si>
  <si>
    <t>Nirbhay Y Chauhan</t>
  </si>
  <si>
    <t>Payal M Valand</t>
  </si>
  <si>
    <t>Viraj A Vaghela</t>
  </si>
  <si>
    <t>Monika J Patel</t>
  </si>
  <si>
    <t>Academic Year : 2014-15</t>
  </si>
  <si>
    <t>Mistri Neha Mehulbhai</t>
  </si>
  <si>
    <t>Kasturba Kanya Vidhyalay</t>
  </si>
  <si>
    <t>6 (A)</t>
  </si>
  <si>
    <t>Damor Priyanshi Dineshbhai</t>
  </si>
  <si>
    <t>Solanki Tisha Ravikumar</t>
  </si>
  <si>
    <t>Vagela Miraba Vijaysing</t>
  </si>
  <si>
    <t>6 (B)</t>
  </si>
  <si>
    <t>Valand Purva Rakeshbhai</t>
  </si>
  <si>
    <t>6 (C)</t>
  </si>
  <si>
    <t>Macvana Priyanshi Arvindbhai</t>
  </si>
  <si>
    <t>Vohra Elma Sohilbhai</t>
  </si>
  <si>
    <t>Dhamecha Vinisha Manojbhai</t>
  </si>
  <si>
    <t>Vohra Amirah Farukbhai</t>
  </si>
  <si>
    <t>6 (D)</t>
  </si>
  <si>
    <t>Mistri Devanshi Rajeshbhai</t>
  </si>
  <si>
    <t>7 (B)</t>
  </si>
  <si>
    <t>Patel Avni Parshotambhai</t>
  </si>
  <si>
    <t>7 (C)</t>
  </si>
  <si>
    <t>Parmar Shaku Chotabhai</t>
  </si>
  <si>
    <t>Bhoi Hiral Pravinbhai</t>
  </si>
  <si>
    <t>7 (D)</t>
  </si>
  <si>
    <t>Bhoi Tannu Vinubhai</t>
  </si>
  <si>
    <t>Rathod Amiben Ashokbhai</t>
  </si>
  <si>
    <t>8 (A)</t>
  </si>
  <si>
    <t>Prajapati Khushi Navinchandra</t>
  </si>
  <si>
    <t>Damor Daxaben Nathubhai</t>
  </si>
  <si>
    <t>Goswami Nandini Prashantgiri</t>
  </si>
  <si>
    <t>8 (B)</t>
  </si>
  <si>
    <t>Sanghvi Zeel Prakashkumar</t>
  </si>
  <si>
    <t>8 (C)</t>
  </si>
  <si>
    <t>Patel Disha Chandrakantbhai</t>
  </si>
  <si>
    <t>8 (D)</t>
  </si>
  <si>
    <t>Gohel Bhumika Arunbhai</t>
  </si>
  <si>
    <t>8 (E)</t>
  </si>
  <si>
    <t>Rohit Disha Sureshbhai</t>
  </si>
  <si>
    <t>Tejal Kirankumar Trivedi</t>
  </si>
  <si>
    <t>Shri I.J.Patel B.Ed. College</t>
  </si>
  <si>
    <t>B.Ed</t>
  </si>
  <si>
    <t>Hardikaben  Jayantibhai  Patel</t>
  </si>
  <si>
    <t>Udit Nayneshkumar Bhatt</t>
  </si>
  <si>
    <t>Swati Ketankumar Gandhi</t>
  </si>
  <si>
    <t>Silkyben Bipinchandra Bhavsar</t>
  </si>
  <si>
    <t>Komalben Dhirajvan Goswami</t>
  </si>
  <si>
    <t xml:space="preserve">Harshaben Jagdishchandra Sindhi </t>
  </si>
  <si>
    <t>Shri Alpesh N. Patel P.G. Institute</t>
  </si>
  <si>
    <t>O.Chem- Sem(1)</t>
  </si>
  <si>
    <t>Jaykumar Indravadan Varia</t>
  </si>
  <si>
    <t>O.Chem- Sem(1-4)</t>
  </si>
  <si>
    <t>Sirin Salim Malek</t>
  </si>
  <si>
    <t>BC- Sem(1,3)</t>
  </si>
  <si>
    <t>Jigneshkumar Ganpatsinh Parmar</t>
  </si>
  <si>
    <t>Mihir Maheshbhai Thakor</t>
  </si>
  <si>
    <t>IT-Sem(1-4)</t>
  </si>
  <si>
    <t>Manisha Brahma Singh</t>
  </si>
  <si>
    <t>O.Chem-Sem(1,3)</t>
  </si>
  <si>
    <t>Bhumika Shaileshbhai Patel</t>
  </si>
  <si>
    <t>BT-Sem(1-4)</t>
  </si>
  <si>
    <t>Unnati Ashokbhai Patel</t>
  </si>
  <si>
    <t>MLT-Sem(1-4)</t>
  </si>
  <si>
    <t>Gauravkumar Prafullbhai</t>
  </si>
  <si>
    <t>O.Chem-Sem(2,4)</t>
  </si>
  <si>
    <t>Yagnesh Dilipbhai Sapkal</t>
  </si>
  <si>
    <t>Shri V J Patel College of Physical Education</t>
  </si>
  <si>
    <t>B.Ped</t>
  </si>
  <si>
    <t>Academic Year : 2013-14</t>
  </si>
  <si>
    <t>Krunal Dilipbhai Shah</t>
  </si>
  <si>
    <t>D.N.High school(Higher Secondary)(com)</t>
  </si>
  <si>
    <t>12-B</t>
  </si>
  <si>
    <t>Mehul Shantilal Valand</t>
  </si>
  <si>
    <t>12-C</t>
  </si>
  <si>
    <t>Pravin Mohanbhai Saragada</t>
  </si>
  <si>
    <t>D.N.High school(Secondary)</t>
  </si>
  <si>
    <t>10-E</t>
  </si>
  <si>
    <t>Amit K. Tikolchandani</t>
  </si>
  <si>
    <t>D.N.High school(Primary)</t>
  </si>
  <si>
    <t>6-A</t>
  </si>
  <si>
    <t>Mihir Pareshbhai Makwana</t>
  </si>
  <si>
    <t>Yashkumar H.Desai</t>
  </si>
  <si>
    <t>6-B</t>
  </si>
  <si>
    <t>Jaymin Khushalbhai Makwana</t>
  </si>
  <si>
    <t>Pratik Kamleshbhai Mistry</t>
  </si>
  <si>
    <t>6-K</t>
  </si>
  <si>
    <t>Jay Priteshbhai Kachiya</t>
  </si>
  <si>
    <t>6-D</t>
  </si>
  <si>
    <t>Akshit Satishbhai Gohel</t>
  </si>
  <si>
    <t>6-E</t>
  </si>
  <si>
    <t>Pranami Auhar Jignesh</t>
  </si>
  <si>
    <t>7-A</t>
  </si>
  <si>
    <t>Meetkumar Pankajbhai Patel</t>
  </si>
  <si>
    <t>7-B</t>
  </si>
  <si>
    <t>Snehal Sandipbhai Patel</t>
  </si>
  <si>
    <t>7-K</t>
  </si>
  <si>
    <t>Ankit Rameshbhai Gohel</t>
  </si>
  <si>
    <t>7-E</t>
  </si>
  <si>
    <t>Sagar Mohanbhai Makwava</t>
  </si>
  <si>
    <t>7-F</t>
  </si>
  <si>
    <t>Jimit Dilipkumar Shah</t>
  </si>
  <si>
    <t>Sagar Vijaykumar Thakor</t>
  </si>
  <si>
    <t>8-B</t>
  </si>
  <si>
    <t>Dhyerya Hiteshkumar Kachiya</t>
  </si>
  <si>
    <t>8-K</t>
  </si>
  <si>
    <t>Jayrajsinh B. Solanki</t>
  </si>
  <si>
    <t>8-E</t>
  </si>
  <si>
    <t>Paresh Madhubhai Khatri</t>
  </si>
  <si>
    <t>8-D</t>
  </si>
  <si>
    <t>Tej Bhupendrabhai Luhar</t>
  </si>
  <si>
    <t>D.N.Institute Of Business Administrator</t>
  </si>
  <si>
    <t>F.Y.BBA(ITM)</t>
  </si>
  <si>
    <t>Agam K. Patel</t>
  </si>
  <si>
    <t>D.N.Institute Of Computer Application</t>
  </si>
  <si>
    <t>T.Y.B.C.A. 6th SEM</t>
  </si>
  <si>
    <t>Harshil S. Patel</t>
  </si>
  <si>
    <t>Hemali R. Patel</t>
  </si>
  <si>
    <t>S.Y.B.C.A.3rd SEM</t>
  </si>
  <si>
    <t>Nandani Rajendrakumar Rajguru</t>
  </si>
  <si>
    <t>11-A(Sci)</t>
  </si>
  <si>
    <t>Dhvani Ketankumar Shah</t>
  </si>
  <si>
    <t>12-C(Sci)</t>
  </si>
  <si>
    <t>Vandana Vijaybhai Rana</t>
  </si>
  <si>
    <t>Mayur Hasmukhbhai Chauhan</t>
  </si>
  <si>
    <t>S.V.Patel High school(sci)</t>
  </si>
  <si>
    <t>11-sci</t>
  </si>
  <si>
    <t>Taksh Ghanshyambhai Patel</t>
  </si>
  <si>
    <t>Shishuvihar/Nutan shishuvihar</t>
  </si>
  <si>
    <t>1-G</t>
  </si>
  <si>
    <t>Jinal Jayeshbhai Chauhan</t>
  </si>
  <si>
    <t>Meet Jayeshbhai Chauhan</t>
  </si>
  <si>
    <t>9-B</t>
  </si>
  <si>
    <t>Shankumar Jagdishbhai Patel</t>
  </si>
  <si>
    <t>T.Y.BBA (GEN)</t>
  </si>
  <si>
    <t>Arva H. Vohra</t>
  </si>
  <si>
    <t>S.Y.B.C.A. 4th SEM</t>
  </si>
  <si>
    <t>Komal C. Parmar</t>
  </si>
  <si>
    <t>S.Y.B.C.A. 3rd SEM</t>
  </si>
  <si>
    <t>Krishna B.Suthar</t>
  </si>
  <si>
    <t>Mansi A. Patel</t>
  </si>
  <si>
    <t>F.Y.B.C.A. 2nd SEM</t>
  </si>
  <si>
    <t>Mit J. Patel</t>
  </si>
  <si>
    <t>Parth K. Purohit</t>
  </si>
  <si>
    <t>Parth M. Vaghela</t>
  </si>
  <si>
    <t>Rahul D. Tabiyad</t>
  </si>
  <si>
    <t>Sushant B. Gavit</t>
  </si>
  <si>
    <t>Daksha Nathubhai Damor</t>
  </si>
  <si>
    <t>Devanshi Mistry</t>
  </si>
  <si>
    <t>Hiral Pravibhai Bhoi</t>
  </si>
  <si>
    <t>Janvi Jigneshbhai Patel</t>
  </si>
  <si>
    <t>Khushi Navinchandra Prajapati</t>
  </si>
  <si>
    <t>Khushibanu Diwan</t>
  </si>
  <si>
    <t>Kinjal Arvindbhai Solanki</t>
  </si>
  <si>
    <t>Mauli Vijaybhai Thakor</t>
  </si>
  <si>
    <t>Nandani Prashantgiri Goswami</t>
  </si>
  <si>
    <t>7-C</t>
  </si>
  <si>
    <t>Rutvi Rajnikant Chritian</t>
  </si>
  <si>
    <t>Kesha Hiteshbhai Patel</t>
  </si>
  <si>
    <t>10-D</t>
  </si>
  <si>
    <t>Anjali K. Chauhan</t>
  </si>
  <si>
    <t>Mahatma Gandhi Vidhyalaya</t>
  </si>
  <si>
    <t>8-A</t>
  </si>
  <si>
    <t>Disha M. Patel</t>
  </si>
  <si>
    <t>Jaymangiri M. Goswami</t>
  </si>
  <si>
    <t>Nilam Ramabhai Damor</t>
  </si>
  <si>
    <t>Ankit Sureshbhai Chavda</t>
  </si>
  <si>
    <t>S.V.Patel Shishuvihar</t>
  </si>
  <si>
    <t>2-A(Nursary)</t>
  </si>
  <si>
    <t>Tirth Jitendrabhai Parekh</t>
  </si>
  <si>
    <t>Krisha Mohitbhai Prajapati</t>
  </si>
  <si>
    <t>S.V.Patel Balshala</t>
  </si>
  <si>
    <t>Jigar Navinbhai Prajapati</t>
  </si>
  <si>
    <t>4-B</t>
  </si>
  <si>
    <t>Chirag Navinbhai Gohel</t>
  </si>
  <si>
    <t>S.V.Patel High school(Arts)</t>
  </si>
  <si>
    <t>Dhara Jitendrabhai Patel</t>
  </si>
  <si>
    <t>Diya Chetanbhai Parmar</t>
  </si>
  <si>
    <t>Hanish Arunbhai Gohel</t>
  </si>
  <si>
    <t>Harsh Chetanbhai Padhiyar</t>
  </si>
  <si>
    <t>2-G</t>
  </si>
  <si>
    <t>Kavya Sunilbhai Sragod</t>
  </si>
  <si>
    <t>Mira Hirenbhai Patel</t>
  </si>
  <si>
    <t>Nursary</t>
  </si>
  <si>
    <t>Mitva Pakeshbhai Panchal</t>
  </si>
  <si>
    <t>Roshni Chatrabhai Damor</t>
  </si>
  <si>
    <t>1-C</t>
  </si>
  <si>
    <t>Shreya Nileshbhai Parmar</t>
  </si>
  <si>
    <t>Vrunda Shaktisinh Zala</t>
  </si>
  <si>
    <t xml:space="preserve">Sem - 1 &amp; 2 </t>
  </si>
  <si>
    <t xml:space="preserve">Sem - 3 &amp; 4 </t>
  </si>
  <si>
    <t>Ravalji Virendrasinh Gopal sinh</t>
  </si>
  <si>
    <t>Mahatma Gandhi Vidhyalay U.Primary, Mogri</t>
  </si>
  <si>
    <t>Patel Jigin Mehulraj</t>
  </si>
  <si>
    <t>Chauhan Aditya Kanubhai</t>
  </si>
  <si>
    <t>Chauhan Vishal Chandrakant bhai</t>
  </si>
  <si>
    <t>Chauhan Chiragkumar Pravinbhai</t>
  </si>
  <si>
    <t>Parekh Yash Janakbhai</t>
  </si>
  <si>
    <t>Patel Khushi Mehulraj</t>
  </si>
  <si>
    <t>Chintan P. Shukla</t>
  </si>
  <si>
    <t>D N Institute Of PG Studies,Anand</t>
  </si>
  <si>
    <t>M.Com.</t>
  </si>
  <si>
    <t>Meha Bhanubhai Patel</t>
  </si>
  <si>
    <t>Shanaparvin Mustakali Saiyad</t>
  </si>
  <si>
    <t>Manoj Rameshbhai Marvadi</t>
  </si>
  <si>
    <t>V.J.Patel College of Physical Education, Mogri</t>
  </si>
  <si>
    <t>Patel Mira Hirenkumar</t>
  </si>
  <si>
    <t>Ambalal Balshala, Anand</t>
  </si>
  <si>
    <t>Chauhan Dipak Vijayprakash</t>
  </si>
  <si>
    <t>Patel Vrushti Anilbhai</t>
  </si>
  <si>
    <t>Prajapati Vyom Vishalkumar</t>
  </si>
  <si>
    <t>Damor Shreyaben Jivabhai</t>
  </si>
  <si>
    <t>Vyas Dev Pareshkumar</t>
  </si>
  <si>
    <t>Parmar Bhavinkumar Shambhubhai</t>
  </si>
  <si>
    <t>1-D</t>
  </si>
  <si>
    <t>Shah Dev Snehalkumar</t>
  </si>
  <si>
    <t>1-E</t>
  </si>
  <si>
    <t>Patel Vrunda Alpeshkumar</t>
  </si>
  <si>
    <t>Vaghela Krishnkumar Pareshbhai</t>
  </si>
  <si>
    <t>Patel Jaydeepkumar Mayurbhai</t>
  </si>
  <si>
    <t>1-F</t>
  </si>
  <si>
    <t>Amin Khushi Nayanbhai</t>
  </si>
  <si>
    <t>Dalwadi Jiya Tejaskumar</t>
  </si>
  <si>
    <t>Solanki Jhanvi Jitendrabhai</t>
  </si>
  <si>
    <t>1-H</t>
  </si>
  <si>
    <t>Gadhavi Yug Hareshbhai</t>
  </si>
  <si>
    <t>Thakor Yashkumar Sanjaybhai</t>
  </si>
  <si>
    <t>Patel Taksh Ghanshyambhai</t>
  </si>
  <si>
    <t>Makvana Ronak Nileshbhai</t>
  </si>
  <si>
    <t>Chavda Prernaben Bharatbhai</t>
  </si>
  <si>
    <t>Mahida Jiyaba Shailendrasinh</t>
  </si>
  <si>
    <t>Dabhi Anjali Jashbhai</t>
  </si>
  <si>
    <t>2-H</t>
  </si>
  <si>
    <t>Damor Roshniben Chatrabhai</t>
  </si>
  <si>
    <t>Parmar Diya Chetnakumar</t>
  </si>
  <si>
    <t>3-A</t>
  </si>
  <si>
    <t>Parmar Prathna Shailendra</t>
  </si>
  <si>
    <t>Patel Nidhi Dilipbhai</t>
  </si>
  <si>
    <t>3-H</t>
  </si>
  <si>
    <t>Thakkar Akshra Alpeshkumar</t>
  </si>
  <si>
    <t>3-B</t>
  </si>
  <si>
    <t>Gupta Vansh Manoj</t>
  </si>
  <si>
    <t>3-D</t>
  </si>
  <si>
    <t>Padhiyar Harsh Chetanbhai</t>
  </si>
  <si>
    <t>Parmar Shruti Shaileshbhai</t>
  </si>
  <si>
    <t>3-E</t>
  </si>
  <si>
    <t>Shrigod Kavy Sunilkumar</t>
  </si>
  <si>
    <t>3-G</t>
  </si>
  <si>
    <t>Patel Jeel Sanjaykumar</t>
  </si>
  <si>
    <t>Makvana Riya Nileshbhai</t>
  </si>
  <si>
    <t>Patel Ishika Jaydeepbhai</t>
  </si>
  <si>
    <t>4-A</t>
  </si>
  <si>
    <t>Talekar Parth Shaileshkumar</t>
  </si>
  <si>
    <t xml:space="preserve">Dhruvil Jitendrabhai Patel </t>
  </si>
  <si>
    <t>Dhobi Archiben Maheshbhai</t>
  </si>
  <si>
    <t>Patel Kush Yatinbhai</t>
  </si>
  <si>
    <t>Patel Aanya Grimeshbhai</t>
  </si>
  <si>
    <t>Patel Ved Pareshbhai</t>
  </si>
  <si>
    <t>4-D</t>
  </si>
  <si>
    <t>Patel Archi Jayeshbhai</t>
  </si>
  <si>
    <t>Parmar Deep Praksahkumar</t>
  </si>
  <si>
    <t>4-F</t>
  </si>
  <si>
    <t>Patel Parth Nitinbhai</t>
  </si>
  <si>
    <t>5-F</t>
  </si>
  <si>
    <t>Vhora MahamadAlfaz Razakbhai</t>
  </si>
  <si>
    <t>4-G</t>
  </si>
  <si>
    <t>Mahida Richaba Shailendrasinh</t>
  </si>
  <si>
    <t>4-H</t>
  </si>
  <si>
    <t>Parekh Het Rakeshbhai</t>
  </si>
  <si>
    <t>Amin Ishika Nayankumar</t>
  </si>
  <si>
    <t>5-A</t>
  </si>
  <si>
    <t>Patel Dhairya Gautambhai</t>
  </si>
  <si>
    <t xml:space="preserve">5-A </t>
  </si>
  <si>
    <t>Parmar Smit Manishkumar</t>
  </si>
  <si>
    <t>Patel Diyaben Chetanbhai</t>
  </si>
  <si>
    <t>Dindor Mitesh Ramjibhai</t>
  </si>
  <si>
    <t>5-B</t>
  </si>
  <si>
    <t>Vhora Armanbhai Yashinbhai</t>
  </si>
  <si>
    <t>5-C</t>
  </si>
  <si>
    <t>Baria Tanmay Snehalsinh</t>
  </si>
  <si>
    <t xml:space="preserve">Christan Shoumya Rajnikant </t>
  </si>
  <si>
    <t>5-D</t>
  </si>
  <si>
    <t>Rahodiya Druvi Harshkumar</t>
  </si>
  <si>
    <t>5-G</t>
  </si>
  <si>
    <t>Chetiyar Ronak Shashikumar</t>
  </si>
  <si>
    <t xml:space="preserve">Pritmani Chiragkumar Govindbhai </t>
  </si>
  <si>
    <t>5-H</t>
  </si>
  <si>
    <t>Patel Bansari Jigneshbhai</t>
  </si>
  <si>
    <t>Patel Parth Dineshbhai</t>
  </si>
  <si>
    <t>Dhobi Pratham Vasantbhai</t>
  </si>
  <si>
    <t>Chauhan Vishal Chandrakant Bhai</t>
  </si>
  <si>
    <t>Kharat Rishad Ashok Bhai</t>
  </si>
  <si>
    <t>Chauhan Chirag Kumar Pravin Bhai</t>
  </si>
  <si>
    <t>Parekh Yash Janak Bhai</t>
  </si>
  <si>
    <t>Patel Khushi Ben Mehulraj</t>
  </si>
  <si>
    <t>Kinjal M. Prajapati</t>
  </si>
  <si>
    <t>S.Y.B.C.A.</t>
  </si>
  <si>
    <t>Krunal G. Rana</t>
  </si>
  <si>
    <t>Nirbhay Y. Chauhan</t>
  </si>
  <si>
    <t>Payal M. Valand</t>
  </si>
  <si>
    <t>Virajben A. Vaghela</t>
  </si>
  <si>
    <t xml:space="preserve">Bhavik B. Patel </t>
  </si>
  <si>
    <t>T.Y.B.C.A.</t>
  </si>
  <si>
    <t>Komalben C. Parmar</t>
  </si>
  <si>
    <t>Jignesh N. Parmar</t>
  </si>
  <si>
    <t>Yash R. Soni</t>
  </si>
  <si>
    <t>Viral K. Gohel</t>
  </si>
  <si>
    <t>F.Y.B.C.A</t>
  </si>
  <si>
    <t>Kiran K. Parmar</t>
  </si>
  <si>
    <t>S.Y.B.C.A</t>
  </si>
  <si>
    <t xml:space="preserve">Ayushi V. Patel </t>
  </si>
  <si>
    <t xml:space="preserve">Harsh R. Patel </t>
  </si>
  <si>
    <t>Yash R. Joshi</t>
  </si>
  <si>
    <t>Academic Year : 2015-16</t>
  </si>
  <si>
    <t>Pal Swagat Priyo</t>
  </si>
  <si>
    <t>M.B.Patel Applied Science,Mogri</t>
  </si>
  <si>
    <t>F.Y.BSc.</t>
  </si>
  <si>
    <t>Sanjaykumar Ajitsinh Sindha</t>
  </si>
  <si>
    <t>M.B.Patel Science College,Anand</t>
  </si>
  <si>
    <t>T.Y.BSc.</t>
  </si>
  <si>
    <t>Nikitaben Vinodbhai Joshi</t>
  </si>
  <si>
    <t>Mansi Prakashbhai Darji</t>
  </si>
  <si>
    <t>Mayurkumar Mohanbhai Patel</t>
  </si>
  <si>
    <t>S.Y.BSc.</t>
  </si>
  <si>
    <t>Radhikaben Abhesinh Damor</t>
  </si>
  <si>
    <t>Kevin Rajendra Parekh</t>
  </si>
  <si>
    <t>Sanjay Ajitsinh Sindha</t>
  </si>
  <si>
    <t xml:space="preserve">Mansi Prakashbhai Darji </t>
  </si>
  <si>
    <t xml:space="preserve">Shivam Ghanshyambhai Patel </t>
  </si>
  <si>
    <t>Prem Harikrushna Patel</t>
  </si>
  <si>
    <t>Priyanka Girishbhai Dabhi</t>
  </si>
  <si>
    <t>Ketan Bhanubhai Sharma</t>
  </si>
  <si>
    <t>Priyesh Manojbhai Patel</t>
  </si>
  <si>
    <t>Dipiksha Mukesh Patel</t>
  </si>
  <si>
    <t>Hiral Sureshbhai Mahida</t>
  </si>
  <si>
    <t>Himank L. Dave</t>
  </si>
  <si>
    <t>Keval Rajendra Parekh</t>
  </si>
  <si>
    <t>Ka.Patel Diya Priteshkumar</t>
  </si>
  <si>
    <t>Charotar English Medium School,Anand</t>
  </si>
  <si>
    <t>Nur.</t>
  </si>
  <si>
    <t>Patel Darsh Miteshkumar</t>
  </si>
  <si>
    <t>Parmar Arush Amitkumar</t>
  </si>
  <si>
    <t>Sr.gk</t>
  </si>
  <si>
    <t xml:space="preserve">Bhatt Dhruvin Keyurbhai </t>
  </si>
  <si>
    <t>Panchal Jaykumar ashokbhai</t>
  </si>
  <si>
    <t>Sec std -9</t>
  </si>
  <si>
    <t>Pandya Dhryv K.</t>
  </si>
  <si>
    <t>Std.4th</t>
  </si>
  <si>
    <t>Patel Dhruv Kalpesh</t>
  </si>
  <si>
    <t>Std. 6</t>
  </si>
  <si>
    <t xml:space="preserve">Yadav apeksha chandrakant </t>
  </si>
  <si>
    <t>Ste.11 Sci.</t>
  </si>
  <si>
    <t>Patel Daivya Harshadbhai</t>
  </si>
  <si>
    <t>Parmar Fiona Rajesh</t>
  </si>
  <si>
    <t>STd 3</t>
  </si>
  <si>
    <t>Christian Glana Rajesh</t>
  </si>
  <si>
    <t>Std 11 Sci.</t>
  </si>
  <si>
    <t>Shelat Krisha Kamal</t>
  </si>
  <si>
    <t>Ste.2nd</t>
  </si>
  <si>
    <t>Jwal Rajen Patel</t>
  </si>
  <si>
    <t>Std.3rd</t>
  </si>
  <si>
    <t xml:space="preserve">Makvana  Yash Jitubhai </t>
  </si>
  <si>
    <t>Std.8th</t>
  </si>
  <si>
    <t>Shah Namrata Jayeshbhai</t>
  </si>
  <si>
    <t xml:space="preserve">Std.5th </t>
  </si>
  <si>
    <t>Shah Shivani Jayeshbhai</t>
  </si>
  <si>
    <t xml:space="preserve">Std. 2th </t>
  </si>
  <si>
    <t>Patel Keya Dhavalkumar</t>
  </si>
  <si>
    <t>Std.Sr.Kg.</t>
  </si>
  <si>
    <t>Mahida Sataypal mahendrasinh</t>
  </si>
  <si>
    <t>Std. 5th</t>
  </si>
  <si>
    <t>Patel Jagdish Dilipbhai</t>
  </si>
  <si>
    <t>Patel Anand Dilipbhai</t>
  </si>
  <si>
    <t xml:space="preserve">Shah Kalp Hirenbhai </t>
  </si>
  <si>
    <t>Std.11th Sci.</t>
  </si>
  <si>
    <t>Patel Vraj Jayminkumar</t>
  </si>
  <si>
    <t>Std.9th</t>
  </si>
  <si>
    <t>Patel Nilay Gautamkumar</t>
  </si>
  <si>
    <t>Std.10th</t>
  </si>
  <si>
    <t>Chaudhari Ansh Bharat</t>
  </si>
  <si>
    <t xml:space="preserve">Std.6th </t>
  </si>
  <si>
    <t>Bhatia Khushbu Ajitbhai</t>
  </si>
  <si>
    <t>Std.11th com</t>
  </si>
  <si>
    <t>Patel Krisha Nileshkumar</t>
  </si>
  <si>
    <t xml:space="preserve">Std.8th </t>
  </si>
  <si>
    <t>Patel Jiya Nileshkumar</t>
  </si>
  <si>
    <t>Std.2nd</t>
  </si>
  <si>
    <t>Patel Jay Snehalkumar</t>
  </si>
  <si>
    <t>Patel Tanisa Snehalkumar</t>
  </si>
  <si>
    <t>Sdt.4th</t>
  </si>
  <si>
    <t>Patel Maharshi Kiranbhai</t>
  </si>
  <si>
    <t>Bhatia Vani Ajitbhai</t>
  </si>
  <si>
    <t>Std.3td</t>
  </si>
  <si>
    <t>Patel Yug Mukeshbhai</t>
  </si>
  <si>
    <t>Sr.Kg.</t>
  </si>
  <si>
    <t>Bhatt Vaidehi Nayneshbhai</t>
  </si>
  <si>
    <t>12th Sci</t>
  </si>
  <si>
    <t>Upadhyay Helley A.</t>
  </si>
  <si>
    <t>Patel Jayraj Bipinbhai</t>
  </si>
  <si>
    <t xml:space="preserve">Std-8th </t>
  </si>
  <si>
    <t>Patel Chintan Sandipbhai</t>
  </si>
  <si>
    <t>Std.12th Sci</t>
  </si>
  <si>
    <r>
      <t xml:space="preserve">Dave Kavin Chiragkumar </t>
    </r>
    <r>
      <rPr>
        <sz val="11"/>
        <color rgb="FFFF0000"/>
        <rFont val="Calibri"/>
        <family val="2"/>
        <scheme val="minor"/>
      </rPr>
      <t xml:space="preserve"> </t>
    </r>
  </si>
  <si>
    <t>STD-6th-B</t>
  </si>
  <si>
    <t xml:space="preserve">Dave Het Chiragkumar  </t>
  </si>
  <si>
    <t>STD-10th- B</t>
  </si>
  <si>
    <t>Patel Kunj Sandipbhai</t>
  </si>
  <si>
    <t>STD-11th-sci</t>
  </si>
  <si>
    <t>Jani Dhrumil Rajeshkumar</t>
  </si>
  <si>
    <t>STD-5th</t>
  </si>
  <si>
    <t>Jani Jinal Rajeshkumar</t>
  </si>
  <si>
    <t>STD-6th</t>
  </si>
  <si>
    <t>Pandya Kathan J.</t>
  </si>
  <si>
    <t>Patel Helly Chaitanya</t>
  </si>
  <si>
    <t>Jur.kg</t>
  </si>
  <si>
    <t>Goswami Kashvi Dharmshgiri</t>
  </si>
  <si>
    <t>Kalgi Shah</t>
  </si>
  <si>
    <t>Sr.K.g</t>
  </si>
  <si>
    <t>Heli Shah</t>
  </si>
  <si>
    <t>STD-7th</t>
  </si>
  <si>
    <t>Vyas Tithi Manishkumar</t>
  </si>
  <si>
    <t>Parmar Arpita Amitkumar</t>
  </si>
  <si>
    <t>STD-1st</t>
  </si>
  <si>
    <t>Patel Keya Dhavlkumar</t>
  </si>
  <si>
    <t>Makwana Yash JituBhai</t>
  </si>
  <si>
    <t>STD-9th</t>
  </si>
  <si>
    <t>Patel Deep Vipulbhai</t>
  </si>
  <si>
    <t>Upaddhyay Heli g.</t>
  </si>
  <si>
    <t>STD-11 Sci.</t>
  </si>
  <si>
    <t>Patel Jay Snehal</t>
  </si>
  <si>
    <t>Patel Snehal Tanisha</t>
  </si>
  <si>
    <t>Patel Rajan H.</t>
  </si>
  <si>
    <t>STD-4th</t>
  </si>
  <si>
    <t>Mistri Jay Anilbhai</t>
  </si>
  <si>
    <t>STD-11th</t>
  </si>
  <si>
    <t>Parmar Maharshi k.</t>
  </si>
  <si>
    <t>Patel Mukeshbhai Jaydeepbhai</t>
  </si>
  <si>
    <t>Std-11th</t>
  </si>
  <si>
    <t>Bhatia Khushboo A.</t>
  </si>
  <si>
    <t>STD-12th</t>
  </si>
  <si>
    <t>Bhatia Nandini A.</t>
  </si>
  <si>
    <t>Bhatia Vani A.</t>
  </si>
  <si>
    <t>Patel Vitangi M.</t>
  </si>
  <si>
    <t>STD-10th</t>
  </si>
  <si>
    <t>Patel Priyesh m.</t>
  </si>
  <si>
    <t>STD-8th</t>
  </si>
  <si>
    <t>Patel Vrijesh p.</t>
  </si>
  <si>
    <t>STD-6TH</t>
  </si>
  <si>
    <t>Patel Jyraj b.</t>
  </si>
  <si>
    <t>Thakkar aditya d.</t>
  </si>
  <si>
    <t>Thakkar Devanshi d.</t>
  </si>
  <si>
    <t>Patel Dhruv Kalog</t>
  </si>
  <si>
    <t>Chaudhari ansh Bharatbhai</t>
  </si>
  <si>
    <t>Miss Birva bHatt</t>
  </si>
  <si>
    <t>STD-5TH</t>
  </si>
  <si>
    <t>Master Dhruvin</t>
  </si>
  <si>
    <t>JR.K.G</t>
  </si>
  <si>
    <t>Pandya Dhruv K.</t>
  </si>
  <si>
    <t>k.P.kachRa (Father)</t>
  </si>
  <si>
    <t>STD</t>
  </si>
  <si>
    <t xml:space="preserve">Patel Mahi Atulkumar </t>
  </si>
  <si>
    <t>STD-3rd</t>
  </si>
  <si>
    <t>Dave Kevin Chiragkumar</t>
  </si>
  <si>
    <t>Dave Het Chiragkumar</t>
  </si>
  <si>
    <t>STD-11 sci</t>
  </si>
  <si>
    <t>Pandya kathan jignesh</t>
  </si>
  <si>
    <t>Nursery</t>
  </si>
  <si>
    <t>Jani Jinal R.</t>
  </si>
  <si>
    <t>Jani Dhrumil R.</t>
  </si>
  <si>
    <t>Patel Nishaben M.(10550)</t>
  </si>
  <si>
    <t>Glana R.Christian</t>
  </si>
  <si>
    <t>Fiona R. Christian</t>
  </si>
  <si>
    <t>STd-4th</t>
  </si>
  <si>
    <t>Dave divya Darshan</t>
  </si>
  <si>
    <t>JR.KG.</t>
  </si>
  <si>
    <t>Patel Kunj Sandip Bhai</t>
  </si>
  <si>
    <t>12-Sci</t>
  </si>
  <si>
    <t>Makwana Sandip Bharatbhai</t>
  </si>
  <si>
    <t>12 -Sci.</t>
  </si>
  <si>
    <t>Sonal Jagdishbhai Solanki</t>
  </si>
  <si>
    <t>V.Z.Patel Commerce College,Anand</t>
  </si>
  <si>
    <t>B.Com.</t>
  </si>
  <si>
    <t>Komalben J. Thakor</t>
  </si>
  <si>
    <t>Bhoi Mihir Pravinbhai</t>
  </si>
  <si>
    <t>D.N.High School - Upper Primary Section,Anand</t>
  </si>
  <si>
    <t>Chavda Parth Kanubhai</t>
  </si>
  <si>
    <t>Patel Yug Jatinkumar</t>
  </si>
  <si>
    <t>Prajapati Aryan Vishalkumar</t>
  </si>
  <si>
    <t>Damor Rahulbhai Nathabhai</t>
  </si>
  <si>
    <t>Gohel Nikhil Maheshbhai</t>
  </si>
  <si>
    <t>Damor Parth Abhesinh</t>
  </si>
  <si>
    <t>Khant Jigarkumar Bharatbhai</t>
  </si>
  <si>
    <t>Pranami Maitray Jigneshkumar</t>
  </si>
  <si>
    <t>Makvana Mihir Pareshbhai</t>
  </si>
  <si>
    <t>Trilokchandani Amitkumar kanaiyalal</t>
  </si>
  <si>
    <t>Desai Yash harishkumar</t>
  </si>
  <si>
    <t>Parekh Vrushil Ketankumar</t>
  </si>
  <si>
    <t>Kachiya Jay Priteshkumar</t>
  </si>
  <si>
    <t>Parmar Gautambhai Kanubhai</t>
  </si>
  <si>
    <t>8-F</t>
  </si>
  <si>
    <t>Pathak Akshat Rudreshkumar</t>
  </si>
  <si>
    <t>6-C</t>
  </si>
  <si>
    <t>Patel Vraj Milankumar</t>
  </si>
  <si>
    <t>Rana Vivek Vijaykumar</t>
  </si>
  <si>
    <t>Solanki Jay Ishvarbhai</t>
  </si>
  <si>
    <t>Makvana Jaymeenkumar khushalbhai</t>
  </si>
  <si>
    <t>Vankar Het Nileshbhai</t>
  </si>
  <si>
    <t>Prajapati Om Jayeshkumar</t>
  </si>
  <si>
    <t>Patel Dhyani Rajnikant</t>
  </si>
  <si>
    <t>SR.KG.</t>
  </si>
  <si>
    <t>Patel Anya Kartikkumar</t>
  </si>
  <si>
    <t>Patel Nishitha Rajendrakumar</t>
  </si>
  <si>
    <t>Dhobi Veer Mitulbhai</t>
  </si>
  <si>
    <t>Singh Deep Sandeep</t>
  </si>
  <si>
    <t>std-1</t>
  </si>
  <si>
    <t>Prabhu Aaayushi Rakesh</t>
  </si>
  <si>
    <t>11-Com</t>
  </si>
  <si>
    <t>Patel Siddh Dilipbhai</t>
  </si>
  <si>
    <t>STD-8</t>
  </si>
  <si>
    <t>12 SCI</t>
  </si>
  <si>
    <t>Patel Krisha N.</t>
  </si>
  <si>
    <t>STD-10</t>
  </si>
  <si>
    <t>Patel Jiya N.</t>
  </si>
  <si>
    <t>STD-4</t>
  </si>
  <si>
    <t>Patel Jwal Rajen</t>
  </si>
  <si>
    <t>STD-5</t>
  </si>
  <si>
    <t>Patel Priyesh Mukeshbhai</t>
  </si>
  <si>
    <t>STD-9</t>
  </si>
  <si>
    <t>Patel Vitangiben Mukeshbhai</t>
  </si>
  <si>
    <t>11 Sci.</t>
  </si>
  <si>
    <t>Patel Jiya Virendrakumar</t>
  </si>
  <si>
    <t>Solanki Hinal Sudhir</t>
  </si>
  <si>
    <t>11 Comm</t>
  </si>
  <si>
    <t>Parekh Jay B.</t>
  </si>
  <si>
    <t>STD-7</t>
  </si>
  <si>
    <t>Parekh Kushal B.</t>
  </si>
  <si>
    <t>Patel Fagun Darshan</t>
  </si>
  <si>
    <t>STD-6</t>
  </si>
  <si>
    <t>Chavda Vidhi Kanubhai</t>
  </si>
  <si>
    <t>STD-1</t>
  </si>
  <si>
    <t>Patel Dhruv K.</t>
  </si>
  <si>
    <t>Patel Aarya B.</t>
  </si>
  <si>
    <t>sr kg.</t>
  </si>
  <si>
    <t>Bhatt Dhruvin</t>
  </si>
  <si>
    <t>Goswami Kashvi D.</t>
  </si>
  <si>
    <t xml:space="preserve">Sr. Kg </t>
  </si>
  <si>
    <t>Patel Luv. Jigneshbhai</t>
  </si>
  <si>
    <t>Jr. Kg</t>
  </si>
  <si>
    <t>Patel Helly C.</t>
  </si>
  <si>
    <t xml:space="preserve">Gupta Jhanvi </t>
  </si>
  <si>
    <t>Sharma Mudit G.</t>
  </si>
  <si>
    <t>Jr Kg</t>
  </si>
  <si>
    <t>Parmar Divya Mahesh</t>
  </si>
  <si>
    <t>Std 1</t>
  </si>
  <si>
    <t>Shroff Ritvi  Vimalkumar</t>
  </si>
  <si>
    <t>Std 2</t>
  </si>
  <si>
    <t>Parmar Arush A.</t>
  </si>
  <si>
    <t xml:space="preserve">Patel Daivya </t>
  </si>
  <si>
    <t>Patel Yug M.</t>
  </si>
  <si>
    <t>Shah Kalgi Hetal</t>
  </si>
  <si>
    <t>Parmar Fiona R.</t>
  </si>
  <si>
    <t>Std 5</t>
  </si>
  <si>
    <t>Parmar Maharshi K.</t>
  </si>
  <si>
    <t>Patel Jay S.</t>
  </si>
  <si>
    <t>Raj Rajdeep Dilipsinh</t>
  </si>
  <si>
    <t>Std 4</t>
  </si>
  <si>
    <t>Sharma Shiv R.</t>
  </si>
  <si>
    <t>Bhatia Vani R.</t>
  </si>
  <si>
    <t>Dhobi Jay Mitulkumar</t>
  </si>
  <si>
    <t xml:space="preserve">Std 2 </t>
  </si>
  <si>
    <t>Patel Helly Purvishbhai</t>
  </si>
  <si>
    <t>Patel Deep V.</t>
  </si>
  <si>
    <t>Std 6</t>
  </si>
  <si>
    <t>Patel Sneha</t>
  </si>
  <si>
    <t>Std 7</t>
  </si>
  <si>
    <t>Bhatt Birva Keyur</t>
  </si>
  <si>
    <t>Shah Heli</t>
  </si>
  <si>
    <t>Std 8</t>
  </si>
  <si>
    <t>Patel Diya Jigneshbhai</t>
  </si>
  <si>
    <t>Jani Jinal R</t>
  </si>
  <si>
    <t>Patel Vrajesh P.</t>
  </si>
  <si>
    <t>Patel Tanisha S</t>
  </si>
  <si>
    <t>Thakkar DEvanshi D.</t>
  </si>
  <si>
    <t>Makwana Yash Jitubhai</t>
  </si>
  <si>
    <t>Std 10</t>
  </si>
  <si>
    <t>Patel Jayrajbhai</t>
  </si>
  <si>
    <t>Thakkar Aditya D.</t>
  </si>
  <si>
    <t>Patel Jaydeep Pulkesh</t>
  </si>
  <si>
    <t>12 Sci</t>
  </si>
  <si>
    <t>Patel Harvi Vipulbhai</t>
  </si>
  <si>
    <t>12 com</t>
  </si>
  <si>
    <t>Mistry Jay Anil</t>
  </si>
  <si>
    <t>Hiren Dineshbhai Patel</t>
  </si>
  <si>
    <t>Heenaben Dilipsinh Chauhan</t>
  </si>
  <si>
    <t>Ravikumar Chandubhai Chavda</t>
  </si>
  <si>
    <t xml:space="preserve">Sagar Arvindbhai Solanki </t>
  </si>
  <si>
    <t>Rajat Rameshbhai Gadhavi</t>
  </si>
  <si>
    <t>Sifaben Ishratbhai Vhora</t>
  </si>
  <si>
    <t>Deep Pankajkumar Ka.Patel</t>
  </si>
  <si>
    <t>Pinku Manubhai Valand</t>
  </si>
  <si>
    <t>Academic Year : 2017-18</t>
  </si>
  <si>
    <t>Chauhan Nisha Chandrakantbhai</t>
  </si>
  <si>
    <t>Mahatma Gandhi Vidhyalaya U.Primary, Mogri</t>
  </si>
  <si>
    <t>Bhalodiya Sanmed Harshadbhai</t>
  </si>
  <si>
    <t>Parekh Nish Janakkumar</t>
  </si>
  <si>
    <t>Chaudhari Vijaybhai Bhurabhai</t>
  </si>
  <si>
    <t>Chauhan Vishal Chandrakantbhai</t>
  </si>
  <si>
    <t>Chauhan Aaditya Kanubhai</t>
  </si>
  <si>
    <t>Ravalji Virendrasinh Gopalsinh</t>
  </si>
  <si>
    <t>Chintal Pankajbhai Sukla</t>
  </si>
  <si>
    <t>Shri D.N. Institute of P.G. Studies in Commerce</t>
  </si>
  <si>
    <t>M.com</t>
  </si>
  <si>
    <t>Nehaba H Padhiyar</t>
  </si>
  <si>
    <t>M.B.Patel Science College</t>
  </si>
  <si>
    <t>T.Y.B.Sc.</t>
  </si>
  <si>
    <t>Radhikaben A Damor</t>
  </si>
  <si>
    <t>Miteshkumar A Damor</t>
  </si>
  <si>
    <t>S.Y.B.Sc.</t>
  </si>
  <si>
    <t>Mohit Berwani</t>
  </si>
  <si>
    <t>Vivek G Dabhi</t>
  </si>
  <si>
    <t>Yodhaben B Sodha</t>
  </si>
  <si>
    <t>B.B.A Gen</t>
  </si>
  <si>
    <t>1000/-</t>
  </si>
  <si>
    <t>100% tuition fee</t>
  </si>
  <si>
    <t>50% tuition fee</t>
  </si>
  <si>
    <t>B.B.A ITM</t>
  </si>
  <si>
    <t>25% tuition fee</t>
  </si>
  <si>
    <t>Shri V Z Patel Commerce College</t>
  </si>
  <si>
    <t>F.Y.B.Com</t>
  </si>
  <si>
    <t>T.Y.B.Com</t>
  </si>
  <si>
    <t>S.Y.B.Com</t>
  </si>
  <si>
    <t>Kapil Mahendrabhai Purohit</t>
  </si>
  <si>
    <t>Vasava Naysha Sandipbhai</t>
  </si>
  <si>
    <t>Charotar English Medium School</t>
  </si>
  <si>
    <t xml:space="preserve">Nur </t>
  </si>
  <si>
    <t>Rathva Tanuj Hiteshbhai</t>
  </si>
  <si>
    <t xml:space="preserve">Sr Kg </t>
  </si>
  <si>
    <t>NO Add. Fees rece</t>
  </si>
  <si>
    <t>Prajapati Kavya Bhaveshbhai</t>
  </si>
  <si>
    <t>Goswami Kashvi Dharmehgiri</t>
  </si>
  <si>
    <t>Rana Shaurya D.</t>
  </si>
  <si>
    <t>Makwana Mitul R</t>
  </si>
  <si>
    <t>Bhoi Diya Prakashbhai</t>
  </si>
  <si>
    <t>Chudasama Harsh Jayeshbhai</t>
  </si>
  <si>
    <t>Bhoi Rudra Rajeshbhai</t>
  </si>
  <si>
    <t>Bhatt Malhar Gayatri</t>
  </si>
  <si>
    <t>Patel Kreya Pankajbhai</t>
  </si>
  <si>
    <t>Singh Deep(50 % less  Yearlly)</t>
  </si>
  <si>
    <t>STD 2</t>
  </si>
  <si>
    <t>Std 3</t>
  </si>
  <si>
    <t>Macwan Devin Sagar(50% less)</t>
  </si>
  <si>
    <t>Sharma Lucky Harish</t>
  </si>
  <si>
    <t>Patel Jwal Rajen(50 % less)</t>
  </si>
  <si>
    <t>Patel Shivani N.</t>
  </si>
  <si>
    <t xml:space="preserve">Std 6 </t>
  </si>
  <si>
    <t>Patel Jeet M</t>
  </si>
  <si>
    <t>Parekh Jay B. ( 50 % less Widow)</t>
  </si>
  <si>
    <t>Jani Dhrumil R.(50 % less Widow)</t>
  </si>
  <si>
    <t>Patel Esha N.</t>
  </si>
  <si>
    <t>Dave Kavin C.</t>
  </si>
  <si>
    <t>Std 9</t>
  </si>
  <si>
    <t>Patel Siddh D.(50% less)</t>
  </si>
  <si>
    <t>Std  9</t>
  </si>
  <si>
    <t>Parekh Kaushal B.( 50 % less)</t>
  </si>
  <si>
    <t>Jani Jinal R.( 50 % less Widow)</t>
  </si>
  <si>
    <t>Patel Priyesh M.</t>
  </si>
  <si>
    <t>Bhoi Jahnvi Sandipkumar</t>
  </si>
  <si>
    <t>11 Sci</t>
  </si>
  <si>
    <t>Solanki Hinal Sudhirbhai</t>
  </si>
  <si>
    <t>12 Com</t>
  </si>
  <si>
    <t>Patel Krisha Nileshbhai</t>
  </si>
  <si>
    <t xml:space="preserve">11 Sci </t>
  </si>
  <si>
    <t>Patel Jayraj Bi[pinbhai</t>
  </si>
  <si>
    <t>Patel Hetvi Bhavinbhai</t>
  </si>
  <si>
    <t>Parekh Kabir Jigneshbhai</t>
  </si>
  <si>
    <t>Solanki Mahir Rajeshbhai</t>
  </si>
  <si>
    <t>Paswan Shubham D.</t>
  </si>
  <si>
    <t>Bhatiya Himani Kalpesh</t>
  </si>
  <si>
    <t>Sota Parmar Dikshaben Arvindbhai</t>
  </si>
  <si>
    <t>Sardar Patel Balshala, Khetivadi</t>
  </si>
  <si>
    <t>Solanki Bhavya Dharmeshbhai</t>
  </si>
  <si>
    <t>Padhiyar Naitikkumar Prakashbhai</t>
  </si>
  <si>
    <t>Thakor Jayraj Dineshbhai</t>
  </si>
  <si>
    <t>Padhiyar Vaishaliben Yogendrasinh</t>
  </si>
  <si>
    <t>Padhiyar Virajsinh Yogendrasinh</t>
  </si>
  <si>
    <t>Padhiyar Vivekkumar Prakashbhai</t>
  </si>
  <si>
    <t>Prajapati Jay Mohitbhai</t>
  </si>
  <si>
    <t>Vasava Om Kamleshbhai</t>
  </si>
  <si>
    <t>Sharma Harsha Kalpeshbhai</t>
  </si>
  <si>
    <t>Parekh Tirth Jitendrabhai</t>
  </si>
  <si>
    <t>Prajapati Siddharth Jaydeep</t>
  </si>
  <si>
    <t>Rajput Rajsing Babubhai</t>
  </si>
  <si>
    <t xml:space="preserve">Gohel Dharti Manubhai </t>
  </si>
  <si>
    <t>Chavda Harshil Arvindbhai</t>
  </si>
  <si>
    <t>Solanki Janvi Dharmeshbhai</t>
  </si>
  <si>
    <t>Parmar Kavya Harshadbhai</t>
  </si>
  <si>
    <t>Parekh Nidhi Nikunj</t>
  </si>
  <si>
    <t>Sharma Nirmal Mukeshbhai</t>
  </si>
  <si>
    <t>Vagela Srushti Anilkumar</t>
  </si>
  <si>
    <t>Gohel Jayraj Alpeshbhai</t>
  </si>
  <si>
    <t>Prajapati Harshil Jaydeep</t>
  </si>
  <si>
    <t>Mansi Bharatbhai Patel</t>
  </si>
  <si>
    <t>Vandanaben Manubhai Bhoi</t>
  </si>
  <si>
    <t>Std 12</t>
  </si>
  <si>
    <t>Diya Darshita Jitendrakumar</t>
  </si>
  <si>
    <t>Vandana Vijaykumar Rana</t>
  </si>
  <si>
    <t>Parekh Divykumar Hashmukhbhai</t>
  </si>
  <si>
    <t>Parekh Divy Brijeshbhai</t>
  </si>
  <si>
    <t>Gohel Khushi Vipulbhai</t>
  </si>
  <si>
    <t>Yadav Kavya Chandreshkumar</t>
  </si>
  <si>
    <t>Pandya Prinshi Vishalkumar</t>
  </si>
  <si>
    <t>Thakor Krunal Sunilbhai</t>
  </si>
  <si>
    <t>Vaghela Tanisha Jigneshbhai</t>
  </si>
  <si>
    <t xml:space="preserve">Gohel Dhruvi Kalpeshbhai </t>
  </si>
  <si>
    <t>Solanki Umang Jayeshbhai</t>
  </si>
  <si>
    <t>Rathod Shivang Prabhatbhai</t>
  </si>
  <si>
    <t>Panchal Nischay Hiteshkumar</t>
  </si>
  <si>
    <t>Thakor Purva Jaiminbhai</t>
  </si>
  <si>
    <t>Mistry Riddhi Kaushikbhai</t>
  </si>
  <si>
    <t>Damor Priyanshu  Maheshbhai</t>
  </si>
  <si>
    <t>Vasava Kirti Saileshbhai</t>
  </si>
  <si>
    <t>Gohel Harshita Sanjaybhai</t>
  </si>
  <si>
    <t>Parmar Shreya Bhavinkumar</t>
  </si>
  <si>
    <t>Chauhan Ansh Jayeshbhai</t>
  </si>
  <si>
    <t>Damor Mahirajsinh Sanjaykumar</t>
  </si>
  <si>
    <t>Patel Riddhi Nileshbhai</t>
  </si>
  <si>
    <t>Sodha Dhrasti Sanjaykumar</t>
  </si>
  <si>
    <t>2-F</t>
  </si>
  <si>
    <t>Suthar Derth Himanshubhai</t>
  </si>
  <si>
    <t>Vohra Asad Saginbhai</t>
  </si>
  <si>
    <t>Bariya Mahiben Mahenbhai</t>
  </si>
  <si>
    <t>Parmar Smit Kiranbhai</t>
  </si>
  <si>
    <t>Patel Bansariben Jigneshbhai</t>
  </si>
  <si>
    <t>Prajapati Vaishali  Mahendrabhai</t>
  </si>
  <si>
    <t>Parmar Rutvi Ghanshyambhai</t>
  </si>
  <si>
    <t>Patel Yashvi Jaydipkumar</t>
  </si>
  <si>
    <t>Patel Hatvi Pareshbhai</t>
  </si>
  <si>
    <t>Patel Riya Hirenkumar</t>
  </si>
  <si>
    <t>Gohel Sarika Arunbhai</t>
  </si>
  <si>
    <t>Makwana Tanvi Jitubhai</t>
  </si>
  <si>
    <t>Patel Hani Jigneshbhai</t>
  </si>
  <si>
    <t>Soni Prachi Rajeshkumar</t>
  </si>
  <si>
    <t>Solanki Hiral Promodbhai</t>
  </si>
  <si>
    <t>Patel Avi Gautambhai</t>
  </si>
  <si>
    <t>Makwana Jaimin Khushalbhai</t>
  </si>
  <si>
    <t>Patel Om Kiranbhai</t>
  </si>
  <si>
    <t>Dave Jay Bhaskarbhai</t>
  </si>
  <si>
    <t>Shetiyar Ronak Shashikumar</t>
  </si>
  <si>
    <t>Pritmani Chirahkumar Govindbhai</t>
  </si>
  <si>
    <t>Bhoi Pruthviraj Govindbhai</t>
  </si>
  <si>
    <t>Chauhan Sachin Vijaykumar</t>
  </si>
  <si>
    <t>Bariya Tanmaykumar Snehalsinh</t>
  </si>
  <si>
    <t>Dindor Mitesh Ramabhai</t>
  </si>
  <si>
    <t>Dindor Vrund Ramabhai</t>
  </si>
  <si>
    <t>Soni Akshay Rajeshbhai</t>
  </si>
  <si>
    <t>Solanki Aaditya Bhagvan</t>
  </si>
  <si>
    <t>Gohel Dipeshkumar Satishbhai</t>
  </si>
  <si>
    <t>Ka.Patel Maan Miteshkumar</t>
  </si>
  <si>
    <t>Parmar Jaydeep Kanubhai</t>
  </si>
  <si>
    <t>Khant Krishbhai Bharatbhai</t>
  </si>
  <si>
    <t>Chavda Nisarg Kamleshbhai</t>
  </si>
  <si>
    <t>Prajapati Aaryan Vishalkumar</t>
  </si>
  <si>
    <t>Shah Jay Yogeshkumar</t>
  </si>
  <si>
    <t>Sargara Devangkumar Govindbhai</t>
  </si>
  <si>
    <t>Patel Vraj Pragnrshbhai</t>
  </si>
  <si>
    <t>Patel Dhairy Gautambhai</t>
  </si>
  <si>
    <t>Bhoi Parth Arvindbhai</t>
  </si>
  <si>
    <t>Damor Ajaybhai Nathabhai</t>
  </si>
  <si>
    <t>Desai Ishanbhai Darshanbhai</t>
  </si>
  <si>
    <t>Janviben P Thakkar</t>
  </si>
  <si>
    <t>Kasturba Kanya Vidhyalaya Sec. &amp; H.Secondary</t>
  </si>
  <si>
    <t>Sakshi Arpitbhai Shah</t>
  </si>
  <si>
    <t>Dhobi Preet Maheshbhai</t>
  </si>
  <si>
    <t>Marvadi Sidhi Manojbhai</t>
  </si>
  <si>
    <t>Panchal Priyans Rakeshkumar</t>
  </si>
  <si>
    <t>Patel Aadhya Rajan</t>
  </si>
  <si>
    <t>Kasturba Kanya Vidhyalaya U.Primary</t>
  </si>
  <si>
    <t>Rodiya Dhruvi Hareshkumar</t>
  </si>
  <si>
    <t>Amin Sarika Nayan</t>
  </si>
  <si>
    <t>Vyas Rutvi Pareshkumar</t>
  </si>
  <si>
    <t>Patel Charmi Pradipkumar</t>
  </si>
  <si>
    <t>Vahora Ashma Rajjakbhai</t>
  </si>
  <si>
    <t>Patel Tulsi Pradipbhai</t>
  </si>
  <si>
    <t>Chauhan Siddhi Vinodbhai</t>
  </si>
  <si>
    <t>Bojwani Kasak Chandrakant</t>
  </si>
  <si>
    <t>Valand Yatri Pankajbhai</t>
  </si>
  <si>
    <t>Shah Ashtha Arpitkumar</t>
  </si>
  <si>
    <t>Raval Nandni Atulbhai</t>
  </si>
  <si>
    <t>Patel Vishwa Grimeshbhai</t>
  </si>
  <si>
    <t>Patel Jiya Anilbhai</t>
  </si>
  <si>
    <t>D N High School Sec. &amp; H.Secondary</t>
  </si>
  <si>
    <t>Std 12 B</t>
  </si>
  <si>
    <t>Std 10 E</t>
  </si>
  <si>
    <t>Std 10 C</t>
  </si>
  <si>
    <t>D N High School U.Primary</t>
  </si>
  <si>
    <t>Vaghari Ravi Raijibhai</t>
  </si>
  <si>
    <t>S.V.Patel U.Primary, Khetivadi</t>
  </si>
  <si>
    <t>Std-6 A</t>
  </si>
  <si>
    <t>Padhiyar Jatin Virendrabhai</t>
  </si>
  <si>
    <t>Prajapati Krishna Mohitbhai</t>
  </si>
  <si>
    <t>Std-6 B</t>
  </si>
  <si>
    <t>Std-7 A</t>
  </si>
  <si>
    <t>Parmar Mansi Rakeshbhai</t>
  </si>
  <si>
    <t>Std-7 B</t>
  </si>
  <si>
    <t>Pandya Jaykumar Bhagvatiprasad</t>
  </si>
  <si>
    <t>Std-7 C</t>
  </si>
  <si>
    <t>Mistry Raj Bhaveshbhai</t>
  </si>
  <si>
    <t>Nai Rahul Kuiaram</t>
  </si>
  <si>
    <t>Chavda Harsad Arvindbhai</t>
  </si>
  <si>
    <t>Std-8 A</t>
  </si>
  <si>
    <t>Std-8 C</t>
  </si>
  <si>
    <t>Patel Maitry Nikunjbhai</t>
  </si>
  <si>
    <t>K.M.Patel Balshala, Mogri</t>
  </si>
  <si>
    <t>Std-1 B</t>
  </si>
  <si>
    <t>Bhokan Kish Amrutsinh</t>
  </si>
  <si>
    <t>Std-2 A</t>
  </si>
  <si>
    <t>Patel Manan Mahendrabhai</t>
  </si>
  <si>
    <t>Std-2 B</t>
  </si>
  <si>
    <t>Suthar Niyati Chetankumar</t>
  </si>
  <si>
    <t>Std-3 B</t>
  </si>
  <si>
    <t>Chavda Priteshkumar Arvindbhai</t>
  </si>
  <si>
    <t>Patel Vishva Nikunjbhai</t>
  </si>
  <si>
    <t>Std-4 A</t>
  </si>
  <si>
    <t>Harijan Priteshkumar Harishbhai</t>
  </si>
  <si>
    <t>Std-4 B</t>
  </si>
  <si>
    <t>Parmar Bhavya Bharatkumar</t>
  </si>
  <si>
    <t>Std-5 A</t>
  </si>
  <si>
    <t>Valand Bhavya Piyushbhai</t>
  </si>
  <si>
    <t>Parmar Twinkal Harshadbhai</t>
  </si>
  <si>
    <t>Std-5 B</t>
  </si>
  <si>
    <t>Parmar Margi Harshadbhai</t>
  </si>
  <si>
    <t>Ambalal Balshala</t>
  </si>
  <si>
    <t>3-C</t>
  </si>
  <si>
    <t>3-F</t>
  </si>
  <si>
    <t>4-E</t>
  </si>
  <si>
    <t>4-C</t>
  </si>
  <si>
    <t>5-E</t>
  </si>
  <si>
    <t>Refund</t>
  </si>
  <si>
    <t>Pritmani Khushbu Govindbhai</t>
  </si>
  <si>
    <t>BSW</t>
  </si>
  <si>
    <t>Patel Jay Jagdishbhai</t>
  </si>
  <si>
    <t>Nimavat Vishakha Prakashbhai</t>
  </si>
  <si>
    <t>MSW</t>
  </si>
  <si>
    <t>Ravikumar Pankajbhai Savani</t>
  </si>
  <si>
    <t>Sem-1 &amp; 2</t>
  </si>
  <si>
    <t>Mrugisha Hashmukhbhai Patel</t>
  </si>
  <si>
    <t xml:space="preserve">Vishakhaben P Jansali </t>
  </si>
  <si>
    <t>Chintalben Pankajbhai Shukal</t>
  </si>
  <si>
    <t>Chiragkumar Navinbhai Gohel</t>
  </si>
  <si>
    <t>Hirkenben Dolatbhai Rajput</t>
  </si>
  <si>
    <t>Bhumiben Kantibhai Vaidh</t>
  </si>
  <si>
    <t>Malade Pujabhai Chandera</t>
  </si>
  <si>
    <t>Mehulkumar Arvindbhai Patel</t>
  </si>
  <si>
    <t>Khushbu B Patel</t>
  </si>
  <si>
    <t>Nehaben M Ka.Patel</t>
  </si>
  <si>
    <t>Nileshkumar Ashokbhai Gohel</t>
  </si>
  <si>
    <t>Rambhuben M Karmur</t>
  </si>
  <si>
    <t>Ratanben Pankajbhai Parmar</t>
  </si>
  <si>
    <t>Sem-2 &amp; 3</t>
  </si>
  <si>
    <t>Rathod Rudhra Prabhatshinh</t>
  </si>
  <si>
    <t>Shishuvihar Nutan Shishuvihar And Nursary</t>
  </si>
  <si>
    <t xml:space="preserve"> Nursary</t>
  </si>
  <si>
    <t>Rajput Greshi Lalbahadur</t>
  </si>
  <si>
    <t>Marvadi Dhruvkumar Mukeshbhai</t>
  </si>
  <si>
    <t>1- A</t>
  </si>
  <si>
    <t>Rajput Aaryan Rajeshbhai</t>
  </si>
  <si>
    <t>Bhoi Divya Mayurbhai</t>
  </si>
  <si>
    <t>Valand Nandini Surajkumar</t>
  </si>
  <si>
    <t xml:space="preserve">Valand Nitya Surajkumar </t>
  </si>
  <si>
    <t>Gohel Taksya Ketanbhai</t>
  </si>
  <si>
    <t>Chauhan Nand Vinodbhai</t>
  </si>
  <si>
    <t>Gohel Prachiben Jaydipbhai</t>
  </si>
  <si>
    <t>Chavda Soumya Bhaveshkumar</t>
  </si>
  <si>
    <t>Prajapati Nayan Kanjibhai</t>
  </si>
  <si>
    <t>Parekh Divyakumar Hasmukhbhai</t>
  </si>
  <si>
    <t>Thakor Kunal Sunilkumar</t>
  </si>
  <si>
    <t>Parekh Mahi Bhaveshkumar</t>
  </si>
  <si>
    <t>Panchal Priyans Rakeshbhai</t>
  </si>
  <si>
    <t>Sargara Prins Bhaveshbhai</t>
  </si>
  <si>
    <t xml:space="preserve">Patel Trisha Nikunjbhai </t>
  </si>
  <si>
    <t>Gohel Dhruvi Kalpeshkumar</t>
  </si>
  <si>
    <t>Gohel Parthkumar Sanjaykumar</t>
  </si>
  <si>
    <t>Marvadi Jiyan Ghanshyambhai</t>
  </si>
  <si>
    <t>Soni Puja Vrajesh</t>
  </si>
  <si>
    <t>Patel Nandkumar Nikunjkumar</t>
  </si>
  <si>
    <t xml:space="preserve">Dabgar Parth Jatin </t>
  </si>
  <si>
    <t>Damor Jay Vanrajsinh</t>
  </si>
  <si>
    <t>Vasava Jaydip Dineshbhai</t>
  </si>
  <si>
    <t>Parmar Deep Prakashbhai</t>
  </si>
  <si>
    <t>Patel Ved Pareshkumar</t>
  </si>
  <si>
    <t>Darji Veer Lakshmanbhai</t>
  </si>
  <si>
    <t>Vhora MahmandAlfaz Razak</t>
  </si>
  <si>
    <t xml:space="preserve">Solanki Keyurkumar Bhupendrabhai </t>
  </si>
  <si>
    <t>Tadekar Parth Shaileshkumar</t>
  </si>
  <si>
    <t>Damor Sunilkumar Rameshbhai</t>
  </si>
  <si>
    <t>6-F</t>
  </si>
  <si>
    <t>Vaghela Nayankumar Rajeshbhai</t>
  </si>
  <si>
    <t>Patel Vraj Pragneshbhai</t>
  </si>
  <si>
    <t>Pritmani Chiragkumar Govindbhai</t>
  </si>
  <si>
    <t>Baria Tanmaykumar Snehalsinh</t>
  </si>
  <si>
    <t>7-D</t>
  </si>
  <si>
    <t>Patel Parthkumar Nitinbhai</t>
  </si>
  <si>
    <t>Tirgar Zeel Amrutbhai</t>
  </si>
  <si>
    <t>Parmar Ajaykumar Anopbhai</t>
  </si>
  <si>
    <t>Parmar Aayush Ajaybhai</t>
  </si>
  <si>
    <t>Parmar Jaydip Kanubhai</t>
  </si>
  <si>
    <t>Patel Vansh Jigneshbhai</t>
  </si>
  <si>
    <t>Thakor Parthkumar Alpeshbhai</t>
  </si>
  <si>
    <t>Ka.Patel Man Mineshkumar</t>
  </si>
  <si>
    <t>8-C</t>
  </si>
  <si>
    <t>Didor Vrund Ramabhai</t>
  </si>
  <si>
    <t>Chintankumar J Mecwan</t>
  </si>
  <si>
    <t>Shri I J Patel M.Ed. Course,Mogri</t>
  </si>
  <si>
    <t>Ilaben M Padhiyar</t>
  </si>
  <si>
    <t>shri I J Patel B.Ed. College,Mogri</t>
  </si>
  <si>
    <t>M.Ed</t>
  </si>
  <si>
    <t>Dharmishthaben P Chavda</t>
  </si>
  <si>
    <t>Parmar Chilman Bharatkumar</t>
  </si>
  <si>
    <t>Rohit Vaibhavi Ashokbhai</t>
  </si>
  <si>
    <t>Harijan Prem Sanjaybhai</t>
  </si>
  <si>
    <t>Bhonkan Krish Amaratbhai</t>
  </si>
  <si>
    <t>Thakor Jaimin Maheshbhai</t>
  </si>
  <si>
    <t>Rathod Harshil Rajubhai</t>
  </si>
  <si>
    <t>Chavda Pritesh Arvindbhai</t>
  </si>
  <si>
    <t>Jadav Mahi Dharmeshbhai</t>
  </si>
  <si>
    <t>Harijan Pritesh Harishbhai</t>
  </si>
  <si>
    <t>Vaghela Mahiben Harishbhai</t>
  </si>
  <si>
    <t>Jr. KG</t>
  </si>
  <si>
    <t>Raj Shivam Shaileshbhai</t>
  </si>
  <si>
    <t>Sr.KG</t>
  </si>
  <si>
    <t>K.M.Patel Balshala and Shishuvihar,Mogri</t>
  </si>
  <si>
    <t>Suthar Pusti Himanshu</t>
  </si>
  <si>
    <t>Kasturba Kanya Vidhyalaya,Anand</t>
  </si>
  <si>
    <t>Patel Aarchu  Jayeshkumar</t>
  </si>
  <si>
    <t>Thakor Ankita Mukeshbhai</t>
  </si>
  <si>
    <t>Patel Ishika Jaydipkumar</t>
  </si>
  <si>
    <t>Parmar Hetviben Yatinkumar</t>
  </si>
  <si>
    <t>Dhobhi Archi Maheshbhai</t>
  </si>
  <si>
    <t>Mahida Richba Shalindrasinh</t>
  </si>
  <si>
    <t>Pujari Diya Ambalal</t>
  </si>
  <si>
    <t>Amin Ishika Nayanbhai</t>
  </si>
  <si>
    <t>Prajapati Vaishali Mahendrabhai</t>
  </si>
  <si>
    <t xml:space="preserve">Parmar Rutvi Ghanshyambhai </t>
  </si>
  <si>
    <t xml:space="preserve">Patel Hetvi Pareshbhai </t>
  </si>
  <si>
    <t>Shathe Rupali Ashokbhai</t>
  </si>
  <si>
    <t>Patel Yashvi Jaydipbhai</t>
  </si>
  <si>
    <t>Ka.Patel Kashish Alpeshkumar</t>
  </si>
  <si>
    <t>Patel Aanyaben Grimeshbhai</t>
  </si>
  <si>
    <t>Patel Anshuben Pankajkumar</t>
  </si>
  <si>
    <t>Patel Riya Hiranbhai</t>
  </si>
  <si>
    <t>Chauhan Shiddhi Vinodbhai</t>
  </si>
  <si>
    <t>D.N. High School (9 to 12)</t>
  </si>
  <si>
    <t>9-A</t>
  </si>
  <si>
    <t>Prajapati Kishan Bhurabhai</t>
  </si>
  <si>
    <t>10-H</t>
  </si>
  <si>
    <t>Sharma Om Mineshbhai</t>
  </si>
  <si>
    <t>Shah Jimit D</t>
  </si>
  <si>
    <t>11-B C.S</t>
  </si>
  <si>
    <t>Makvana Jaimin Khushalbhai</t>
  </si>
  <si>
    <t>12-B C.S</t>
  </si>
  <si>
    <t>Chavda Krishna Kanubhai</t>
  </si>
  <si>
    <t xml:space="preserve">Rajput Rajsing Babubhai </t>
  </si>
  <si>
    <t>S.V.Patel Highschool U.Primary,Khetivadi</t>
  </si>
  <si>
    <t>Pandya Prachi Pravinbhai</t>
  </si>
  <si>
    <t>Vhora Nammadaakib Altafbhai</t>
  </si>
  <si>
    <t>Thakor Harsh Chimanbhai</t>
  </si>
  <si>
    <t>Gohel Dharti Manubhai</t>
  </si>
  <si>
    <t>Padhiyar Chirag Maheshbhai</t>
  </si>
  <si>
    <t>Prajapati Krisha Mohitbhai</t>
  </si>
  <si>
    <t>Chavda Mihir Maheshbhai</t>
  </si>
  <si>
    <t>Chavda Gauri Rasikbhai</t>
  </si>
  <si>
    <t>Chasatiya Jayveersinh Rajendrasinh</t>
  </si>
  <si>
    <t>Rathod Kishan Dineshbhai</t>
  </si>
  <si>
    <t>Bhoi Manav Sanjaykumar</t>
  </si>
  <si>
    <t>Solanki Rudraksh Yogeshbhai</t>
  </si>
  <si>
    <t>Patel Manav Unmeshbhai</t>
  </si>
  <si>
    <t>Parekh Nidhi Nikunjkumar</t>
  </si>
  <si>
    <t>Patel Hetvi Amitbhai</t>
  </si>
  <si>
    <t>Pandya Shaurya Pravinbhai</t>
  </si>
  <si>
    <t>Chavda Vidhi Maheshbhai</t>
  </si>
  <si>
    <t>Vasava Om Kamleshbahi</t>
  </si>
  <si>
    <t>Chavda Dipali Rasikbhai</t>
  </si>
  <si>
    <t>Patel Garv Dipakbhai</t>
  </si>
  <si>
    <t>Patel Dhrashti Dipakbhai</t>
  </si>
  <si>
    <t>Prajapati Siddharth Jaydipbhai</t>
  </si>
  <si>
    <t>Prajapati Harshil Jaydipbhai</t>
  </si>
  <si>
    <t>Parekh Tirth Jitendrakumar</t>
  </si>
  <si>
    <t>S.V.Patel Balshala,Khetivadi</t>
  </si>
  <si>
    <t>Parmar Liza Prakashkumar</t>
  </si>
  <si>
    <t>Patel Vishva Grimeshkumar</t>
  </si>
  <si>
    <t>Patel Disha Arpanbhai</t>
  </si>
  <si>
    <t>Kasturba Kanya Vidhyalaya,Anand(9 to 12)</t>
  </si>
  <si>
    <t>10-C</t>
  </si>
  <si>
    <t>9-C</t>
  </si>
  <si>
    <t>Damor Priyanshubhai Nareshbhai</t>
  </si>
  <si>
    <t>Dabgar Het Jatinkumar</t>
  </si>
  <si>
    <t>Vasava Kirtiben Shaileshbhai</t>
  </si>
  <si>
    <t>Gohel Harshita ben Sanjaykumar</t>
  </si>
  <si>
    <t>Tadpada Aksh Prakashbhai</t>
  </si>
  <si>
    <t>Sharma Yug Rakeshkumar</t>
  </si>
  <si>
    <t>Vohra Ashad Saginbhai</t>
  </si>
  <si>
    <t>Damor Dakshkumar Rameshbhai</t>
  </si>
  <si>
    <t>Mekvan Manan Ajaykumar</t>
  </si>
  <si>
    <t>Patel Heet Dilipkumar</t>
  </si>
  <si>
    <t>Gohel Chirag Bhaveshbhai</t>
  </si>
  <si>
    <t xml:space="preserve">Parmar Aarav Joy </t>
  </si>
  <si>
    <t>Shah Jaival Mehulkumar</t>
  </si>
  <si>
    <t>Raval Jiya Mahendrakumar</t>
  </si>
  <si>
    <t>Gosai Mahiben Jayeshkumar</t>
  </si>
  <si>
    <t>Ravalji Arya Raghuvirsinh</t>
  </si>
  <si>
    <t>Tadekar Diya Shailesh</t>
  </si>
  <si>
    <t>Sargara Niyati Bhaveshbhai</t>
  </si>
  <si>
    <t>Bhatt Vanshika Devangbhai</t>
  </si>
  <si>
    <t>Chavda Nehit Bhailalbhai</t>
  </si>
  <si>
    <t>Patel Meera Hirenkumar</t>
  </si>
  <si>
    <t>Sodha Dhruviben Sandipkumar</t>
  </si>
  <si>
    <t>Tadpada Karan Laljibhai</t>
  </si>
  <si>
    <t>Patel Bhakti Bharatbhai</t>
  </si>
  <si>
    <t>Rathod Hamitsinh Mahendrasinh</t>
  </si>
  <si>
    <t>Shah Dev Snehkumar</t>
  </si>
  <si>
    <t>Vaghela Krishkumar Pareshbhai</t>
  </si>
  <si>
    <t>Patel Shrey Jayeshbhai</t>
  </si>
  <si>
    <t>Thakor Jenil Sunilkumar</t>
  </si>
  <si>
    <t>Amin Khushi Nayan</t>
  </si>
  <si>
    <t>Dhobi Pratham Vasantkumar</t>
  </si>
  <si>
    <t>Thakor Priyanshi Dipakbhai</t>
  </si>
  <si>
    <t>Patel Jaydip Mayurbhai</t>
  </si>
  <si>
    <t>Solanki Janvi Jitendrakumar</t>
  </si>
  <si>
    <t>Chauhan Lakikumar Hiteshbhai</t>
  </si>
  <si>
    <t>Patel Aarya Dharmedrabhai</t>
  </si>
  <si>
    <t>Parmar Kuldip Ashokbhai</t>
  </si>
  <si>
    <t>Sargar Aalok Rambhai</t>
  </si>
  <si>
    <t>Solanki Janvi Jitendrabhai</t>
  </si>
  <si>
    <t>Sanghavi Het Sachinkumar</t>
  </si>
  <si>
    <t>Pashvan Maitry Dharmendrakumar</t>
  </si>
  <si>
    <t>Makvana Ronak Nikeshkumar</t>
  </si>
  <si>
    <t>Damor Hardik Sanjaykumar</t>
  </si>
  <si>
    <t>Thakor Yash Sanjaybhai</t>
  </si>
  <si>
    <t>Chavda Prerna Bharatbhai</t>
  </si>
  <si>
    <t>Palas Megha Vinodbhai</t>
  </si>
  <si>
    <t>Pathan Shafiya Sajidkhan</t>
  </si>
  <si>
    <t>PatelManav Chiragbhai</t>
  </si>
  <si>
    <t>Narkar Dhruv Vipulbhai</t>
  </si>
  <si>
    <t>Patel Mahi Rajanbhai</t>
  </si>
  <si>
    <t>Damor Roshani Chhatrabhai</t>
  </si>
  <si>
    <t>Patel Krish Rakeshbhai</t>
  </si>
  <si>
    <t>Patel Dhara Jitendrabhai</t>
  </si>
  <si>
    <t>Pandya Huma Ramdas</t>
  </si>
  <si>
    <t>Patel Tirth Alpeshkumar</t>
  </si>
  <si>
    <t>Gohel Malavsinh Narsinhbhai</t>
  </si>
  <si>
    <t>Patel Meshv Jasminbhai</t>
  </si>
  <si>
    <t>Parikh Krishna Nikhilbhai</t>
  </si>
  <si>
    <t>Panchal Mitva Rakeshbhai</t>
  </si>
  <si>
    <t>Sargara Maharshi Ghanshyambhai</t>
  </si>
  <si>
    <t>Marvadi Jyoti Nathubhai</t>
  </si>
  <si>
    <t>Marvadi Prakash Nathubhai</t>
  </si>
  <si>
    <t>Patel Krishna Jitubhai</t>
  </si>
  <si>
    <t>Parmar Diya Chetankumar</t>
  </si>
  <si>
    <t>Bhoi Krishavkumar Pintubhai</t>
  </si>
  <si>
    <t>Thakkar Akshara Alpeshkumar</t>
  </si>
  <si>
    <t>Palas Shivani Vinodbhai</t>
  </si>
  <si>
    <t>Saha Krishna Mohitbhai</t>
  </si>
  <si>
    <t>Gupta Vansh Manojbhai</t>
  </si>
  <si>
    <t>Patel Rudra Hasmukhbhai</t>
  </si>
  <si>
    <t>Parmar Shrutiben Shaileshbhai</t>
  </si>
  <si>
    <t>Patel Akshar Bharatbhai</t>
  </si>
  <si>
    <t>Marvadi Shivani Jagdishbhai</t>
  </si>
  <si>
    <t>Chauhan Krunal Hiteshbhai</t>
  </si>
  <si>
    <t>Makvana Riya Nileshkumar</t>
  </si>
  <si>
    <t xml:space="preserve">Patel Zeel Sanjaybhai </t>
  </si>
  <si>
    <t>Bhoi Sajan Govindbhai</t>
  </si>
  <si>
    <t>Damor Monika Dineshbahi</t>
  </si>
  <si>
    <t>Ravat Ami Bharatbhai</t>
  </si>
  <si>
    <t>Prajapati Virendra Navin</t>
  </si>
  <si>
    <t>Sanghavi Riya Sachinkumar</t>
  </si>
  <si>
    <t>Chavda Harshilkumar Ashvinbhai</t>
  </si>
  <si>
    <t>Gohel Jaimin Sureshbhai</t>
  </si>
  <si>
    <t>Mistri Riddhi Kaushikkumar</t>
  </si>
  <si>
    <t>Sargara Shivam Gopalbhai</t>
  </si>
  <si>
    <t>Thakor Devbhai Mukeshbhai</t>
  </si>
  <si>
    <t>Patel Kavy Ghanshyambhai</t>
  </si>
  <si>
    <t>Darji Daksh Lakshambhai</t>
  </si>
  <si>
    <t>Patel Taksha Ghanshyambhai</t>
  </si>
  <si>
    <t>Gohel Charmi Ketanbhai</t>
  </si>
  <si>
    <t>Bhoi Vishakha Arvindbhai</t>
  </si>
  <si>
    <t>Chauhan Bhakti Vinodkumar</t>
  </si>
  <si>
    <t>Sargara Nilesh Gopalji</t>
  </si>
  <si>
    <t xml:space="preserve">Ashviniben Dhirubhai Patel </t>
  </si>
  <si>
    <t>Shreyaben Pravinbhai Panchal</t>
  </si>
  <si>
    <t>Kartikkumar Manubhai Mistry</t>
  </si>
  <si>
    <t>Payalben Manishbhai Valand</t>
  </si>
  <si>
    <t>Kinjal Maheshkumar Prajapati</t>
  </si>
  <si>
    <t>Meetkumar Manjibhai Kalariya</t>
  </si>
  <si>
    <t>Dhrupal Govindbhai Patel</t>
  </si>
  <si>
    <t>Dhara Sureshbhai Devmurari</t>
  </si>
  <si>
    <t>Nilay Vijaykumar Patel</t>
  </si>
  <si>
    <t>Khyati Dipakbhai Dodiya</t>
  </si>
  <si>
    <t>Unnati Mukeshkumar Patel</t>
  </si>
  <si>
    <t>Priyankaben Dipakbhai Prajapati</t>
  </si>
  <si>
    <t>Harnish Madhusudan Patel</t>
  </si>
  <si>
    <t>Shruti Ravjibhai Shukla</t>
  </si>
  <si>
    <t>Vaibhaviben Prakashkumar Shah</t>
  </si>
  <si>
    <t>Divyaben Bhagavanbhai Panseriya</t>
  </si>
  <si>
    <t>Bhoomikaben Harishbhai Parmar</t>
  </si>
  <si>
    <t>Janviben Prakashbhai Thakkar</t>
  </si>
  <si>
    <t>Chitrang Dilipkumar Darji</t>
  </si>
  <si>
    <t>Noopurben Bhaveshkumar Dave</t>
  </si>
  <si>
    <t>Ashta Bharatbhai Borse</t>
  </si>
  <si>
    <t>Dolly Nareshbhai Varma</t>
  </si>
  <si>
    <t>Bhavinbhai Ashvinbhai Valand</t>
  </si>
  <si>
    <t>Vraj Pankajkumar Patel</t>
  </si>
  <si>
    <t>Riddhi Nileshkumar Suthar</t>
  </si>
  <si>
    <t>Radhika Abhesing Damor</t>
  </si>
  <si>
    <t>Jinal Dineshbhai Parmar</t>
  </si>
  <si>
    <t>Jignesh Kamleshkumar Dhobi</t>
  </si>
  <si>
    <t>Mansi Parasar Patel</t>
  </si>
  <si>
    <t>Harshil Shaileshbhai Patel</t>
  </si>
  <si>
    <t>Kavishaben Pankajbhai Patel</t>
  </si>
  <si>
    <t>Shivam Ghanshyambhai Patel</t>
  </si>
  <si>
    <t>Sushantkumar Badambhai Gavit</t>
  </si>
  <si>
    <t>Rahulkumar Dahyabhai Tabiyad</t>
  </si>
  <si>
    <t>Dipali Kamleshbhai Patel</t>
  </si>
  <si>
    <t>Herin Kernelius Christian</t>
  </si>
  <si>
    <t>Shri A.N.Patel P.G.Institute of Science &amp; Research</t>
  </si>
  <si>
    <t>Patel Kanav Dipeshkumar</t>
  </si>
  <si>
    <t>Trivedi Kavya Bhavin</t>
  </si>
  <si>
    <t>Trivedi Dhwani Ashwinbhai</t>
  </si>
  <si>
    <t>Joshi Priyank Bansilal</t>
  </si>
  <si>
    <t>Shaw Crystar</t>
  </si>
  <si>
    <t>Prajapati Brinda Kaushikbhai</t>
  </si>
  <si>
    <t>Rathvi Naksh Chetan</t>
  </si>
  <si>
    <t>Patel Devarsh Himanshu</t>
  </si>
  <si>
    <t>Patel Harsh Dhavalkumar</t>
  </si>
  <si>
    <t>Rana Yash S.</t>
  </si>
  <si>
    <t>Patel Arohi Thakorbhai</t>
  </si>
  <si>
    <t>Shrimali Moksha Ashish</t>
  </si>
  <si>
    <t>Raol Aniruddh Gopalsinh</t>
  </si>
  <si>
    <t>Makwana Neev Yogeshbhai</t>
  </si>
  <si>
    <t>Patel Meera Sandip</t>
  </si>
  <si>
    <t>Patel Taksh Nayankumar</t>
  </si>
  <si>
    <t>Kg</t>
  </si>
  <si>
    <t>Sr Kg</t>
  </si>
  <si>
    <t>Nur B</t>
  </si>
  <si>
    <t>Sr D</t>
  </si>
  <si>
    <t>Nagla Kavya Rakeshbhai</t>
  </si>
  <si>
    <t xml:space="preserve">Shaw Chris </t>
  </si>
  <si>
    <t>Rana Dhyey Pankajkumar</t>
  </si>
  <si>
    <t>Patel Luv Jigneshbhai</t>
  </si>
  <si>
    <t>Raval Jigar Nitinkumar</t>
  </si>
  <si>
    <t>David  Rezon Linus</t>
  </si>
  <si>
    <t>Rajput Deepsingh Sandip</t>
  </si>
  <si>
    <t>Pandya Kathan Jignesh</t>
  </si>
  <si>
    <t>Patel Jay Hiteshkumar</t>
  </si>
  <si>
    <t>Patel Vyom Dipeshbhai</t>
  </si>
  <si>
    <t>Tiwari Abhay Ajaykumar</t>
  </si>
  <si>
    <t>Vadi Smit Miteshbhai</t>
  </si>
  <si>
    <t>Makwan Mahi Yogeshbhai</t>
  </si>
  <si>
    <t>Bhatt Malhar Gayatriben</t>
  </si>
  <si>
    <t>Bhatia Himani Kalpeshkumar</t>
  </si>
  <si>
    <t>Ratanghayara Kirtan Jayeshkumar</t>
  </si>
  <si>
    <t>Patel Kreya Pankajkumar</t>
  </si>
  <si>
    <t>Patel Hetvi Bhavinkumar</t>
  </si>
  <si>
    <t>Bhatt Dhruvin K.</t>
  </si>
  <si>
    <t>Parmar Preet Y.</t>
  </si>
  <si>
    <t>1 D</t>
  </si>
  <si>
    <t>4 B</t>
  </si>
  <si>
    <t>2 C</t>
  </si>
  <si>
    <t>3 B</t>
  </si>
  <si>
    <t>1 B</t>
  </si>
  <si>
    <t>4 D</t>
  </si>
  <si>
    <t>3 C</t>
  </si>
  <si>
    <t>2 New</t>
  </si>
  <si>
    <t>5 New</t>
  </si>
  <si>
    <t>2 D</t>
  </si>
  <si>
    <t>5 C</t>
  </si>
  <si>
    <t>3A</t>
  </si>
  <si>
    <t>5 D</t>
  </si>
  <si>
    <t>2A</t>
  </si>
  <si>
    <t>Patel Jwal Rajenkumar</t>
  </si>
  <si>
    <t>Rana Dev Pankajkumar</t>
  </si>
  <si>
    <t>Patel Dhruvi Himanshu</t>
  </si>
  <si>
    <t>David Lasen Linus</t>
  </si>
  <si>
    <t>Patel Jiya Paresha</t>
  </si>
  <si>
    <t>Pandy Dhruv Kevalkumar</t>
  </si>
  <si>
    <t>Patel Tanisha Snehalkumar</t>
  </si>
  <si>
    <t>Rana Dhruval S.</t>
  </si>
  <si>
    <t>Patel Jeet Mehulkumar</t>
  </si>
  <si>
    <t>Raj Rajdeep Dilipbhai</t>
  </si>
  <si>
    <t>Patel Mahi Atulkumar</t>
  </si>
  <si>
    <t>Parmar Maharshi Kiranbhai</t>
  </si>
  <si>
    <t>Bhatt Birva K.</t>
  </si>
  <si>
    <t>7 C</t>
  </si>
  <si>
    <t>6 C</t>
  </si>
  <si>
    <t>7 B</t>
  </si>
  <si>
    <t>8 B</t>
  </si>
  <si>
    <t>6A</t>
  </si>
  <si>
    <t>7A</t>
  </si>
  <si>
    <t>6 B</t>
  </si>
  <si>
    <t>8 C</t>
  </si>
  <si>
    <t>Vasava Dhruv Rajendrakumar</t>
  </si>
  <si>
    <t>Parekh Kushal Bhavesh</t>
  </si>
  <si>
    <t>Parekh Jay Bhaveshkumar</t>
  </si>
  <si>
    <t>Patel Dhruv Kalpeshkumar</t>
  </si>
  <si>
    <t>Baqui Mushrifabanu M.</t>
  </si>
  <si>
    <t>Tiwari Palak Ajaykumar</t>
  </si>
  <si>
    <t>Rathod Pashwarah Dilipsinh</t>
  </si>
  <si>
    <t>Desai Amee Abhilash</t>
  </si>
  <si>
    <t>Vadi Harsh Miteshbhai</t>
  </si>
  <si>
    <t>Patel Keyur</t>
  </si>
  <si>
    <t>10A</t>
  </si>
  <si>
    <t>10 New</t>
  </si>
  <si>
    <t>9 New</t>
  </si>
  <si>
    <t>10 B</t>
  </si>
  <si>
    <t>Patel Aayush Satishbhai</t>
  </si>
  <si>
    <t>Patel Priyesh</t>
  </si>
  <si>
    <t>Bhavshar Navik Nimeshkumar</t>
  </si>
  <si>
    <t>Pandey Harsh Harishbhai</t>
  </si>
  <si>
    <t>Sarvaiya Mansi Ashokbhai</t>
  </si>
  <si>
    <t>12 S A</t>
  </si>
  <si>
    <t>11 S A</t>
  </si>
  <si>
    <t>12 S B</t>
  </si>
  <si>
    <t xml:space="preserve">12 S B </t>
  </si>
  <si>
    <t>Soni Hiral Prakash</t>
  </si>
  <si>
    <t xml:space="preserve">11 Com </t>
  </si>
  <si>
    <t>M.Sc.</t>
  </si>
  <si>
    <t>shri Bhikhabhai Patel Arts College</t>
  </si>
  <si>
    <t>Academic Year : 2018-19</t>
  </si>
  <si>
    <t>Academic Year : 2019-20</t>
  </si>
  <si>
    <t>Savani Ravikumar Pankajbhai</t>
  </si>
  <si>
    <t>Mrugishaben Hashmukhbhai Patel</t>
  </si>
  <si>
    <t>B.Ed.</t>
  </si>
  <si>
    <t>Vishakhaben V. Jansali</t>
  </si>
  <si>
    <t>Chiragkumar Navinbhai Gohil</t>
  </si>
  <si>
    <t>Dharmishthaben Dineshbhai Suvera</t>
  </si>
  <si>
    <t>Minal Kamleshbhai Parmar</t>
  </si>
  <si>
    <t>Vanitaben Hirabhai Motha</t>
  </si>
  <si>
    <t>Mayursinh Jashvantsinh Sisodiya</t>
  </si>
  <si>
    <t>Priyankaben Girishbhai Dabhi</t>
  </si>
  <si>
    <t>Sargara Arun Yogeshbhai</t>
  </si>
  <si>
    <t>D.N. High school U.Primary</t>
  </si>
  <si>
    <t>Chauhan Krunalbhai Hiteshbhai</t>
  </si>
  <si>
    <t>Gajjar Laksh Bharatbhai</t>
  </si>
  <si>
    <t>Gohel Hanish Arunbhai</t>
  </si>
  <si>
    <t>Gupta Vansh Manojkumar</t>
  </si>
  <si>
    <t xml:space="preserve">6-C </t>
  </si>
  <si>
    <t>Patel Aksharkumar Bharatbhai</t>
  </si>
  <si>
    <t>Bhoi Krishivkumar Pintubhai</t>
  </si>
  <si>
    <t>Dabgar Parth Jatin</t>
  </si>
  <si>
    <t>Parmar Deep Prakashkumar</t>
  </si>
  <si>
    <t xml:space="preserve">Patel Ved Pareshkumar </t>
  </si>
  <si>
    <t>Solanki Ankitkumar Ajitkumar</t>
  </si>
  <si>
    <t>Vahora Mahnmad Alfaz Razak</t>
  </si>
  <si>
    <t>Solanki Keyurkumar Bhupendrabhai</t>
  </si>
  <si>
    <t>Tadekar Parth Saileshkumar</t>
  </si>
  <si>
    <t>8-b</t>
  </si>
  <si>
    <t>Patel Parthkumar Nitinkbhai</t>
  </si>
  <si>
    <t>Bhoi Pruthaviraj Govindbhai</t>
  </si>
  <si>
    <t>Chavda Dhruv Jayantibhai</t>
  </si>
  <si>
    <t>Parmar Prit Pravinbhai</t>
  </si>
  <si>
    <t>Ravat Amiben Bharatbhai</t>
  </si>
  <si>
    <t>Shah Krishnaben Mohitbhai</t>
  </si>
  <si>
    <t>Palas Shivaniben Vinodbhai</t>
  </si>
  <si>
    <t>Sangvi Riya Sachin</t>
  </si>
  <si>
    <t>Bhoi Vishakhaben Arvindbhai</t>
  </si>
  <si>
    <t>Talpada Bhumikaben Girishbhai</t>
  </si>
  <si>
    <t>Solanki Druvikumari Ganpatsinh</t>
  </si>
  <si>
    <t>Pathan Aafrinbanu Aarifkhan</t>
  </si>
  <si>
    <t>Thakor Dhruviben Samir</t>
  </si>
  <si>
    <t>Patel Aarchi Jayeshkumar</t>
  </si>
  <si>
    <t>Parmar Hetvi Yatinkumar</t>
  </si>
  <si>
    <t>Dhobi Archi Maheshbhai</t>
  </si>
  <si>
    <t xml:space="preserve">Mahida Richaba Shalindrasinh </t>
  </si>
  <si>
    <t>Pasvan Saloni Dharmendrakumar</t>
  </si>
  <si>
    <t>Malivad Mansi Ramanbhai</t>
  </si>
  <si>
    <t>Mistry Diya Bhavinkumar</t>
  </si>
  <si>
    <t>Nishaben Ranjitsinh Vaghela</t>
  </si>
  <si>
    <t>Shri Bhikhabhai Patel Arts College</t>
  </si>
  <si>
    <t>SY BA</t>
  </si>
  <si>
    <t>Parmar Chirag Maheshbhai</t>
  </si>
  <si>
    <t>TY BA</t>
  </si>
  <si>
    <t>Saini Mayank Subhashchand</t>
  </si>
  <si>
    <t>Patel Puja Bhvinkumar</t>
  </si>
  <si>
    <t>Patel Prem Bhavinkumar</t>
  </si>
  <si>
    <t>Prajapati Rudra Piyushkumar</t>
  </si>
  <si>
    <t>Prajapati Ruhi Piyushkumar</t>
  </si>
  <si>
    <t>Prajapati Harshin Jayeshkumar</t>
  </si>
  <si>
    <t>Shah Aarav Ankitbhai</t>
  </si>
  <si>
    <t>Patel Anant Tejashkumar</t>
  </si>
  <si>
    <t>Rajput Mandhvi Satishkumar</t>
  </si>
  <si>
    <t>Patel Hetanshi Pankajkumar</t>
  </si>
  <si>
    <t>Pancholi Keya Dhaval</t>
  </si>
  <si>
    <t>Vahora Yasira Yasinbhai</t>
  </si>
  <si>
    <t>Varghese Joison Saji</t>
  </si>
  <si>
    <t>Varghese Janice Saji</t>
  </si>
  <si>
    <t>Pandya Dhruv Kevalkumar</t>
  </si>
  <si>
    <t>Patel Jil Jayeshbhai</t>
  </si>
  <si>
    <t>Patel Dwij Samirbhai</t>
  </si>
  <si>
    <t>Rajput Tejash Rajeshbhai</t>
  </si>
  <si>
    <t>Patel  Dhyey Arunbhai</t>
  </si>
  <si>
    <t>Patel Kosha Maheshbhai</t>
  </si>
  <si>
    <t>Parmar Rajvi Ramjibhai</t>
  </si>
  <si>
    <t>Patel Maitri Rajendrabhai</t>
  </si>
  <si>
    <t>Patel Om Vijaykumar</t>
  </si>
  <si>
    <t>Patel Jwal Rajendrakumar</t>
  </si>
  <si>
    <t>Gupta Piyush Anilkumar</t>
  </si>
  <si>
    <t>Rajput Deepsingh Sandeepsingh</t>
  </si>
  <si>
    <t>Patel Khushi Jigneshkumar</t>
  </si>
  <si>
    <t>Patel Rudra Dhaneshbhai</t>
  </si>
  <si>
    <t>Parmar Ruturaj Chetansinh</t>
  </si>
  <si>
    <t>Parmar Dhanrajsinh Chetansinh</t>
  </si>
  <si>
    <t>Jadeja Dhruvraj B.</t>
  </si>
  <si>
    <t>Thakor Nisha Kamleshbhai</t>
  </si>
  <si>
    <t>Thakor Kirtan Kamleshbhai</t>
  </si>
  <si>
    <t>Thakor Mo. Sohan Tarifmiya</t>
  </si>
  <si>
    <t>Patel Shlok Jayeshbhai</t>
  </si>
  <si>
    <t>Nur</t>
  </si>
  <si>
    <t>11SA</t>
  </si>
  <si>
    <t>11SB</t>
  </si>
  <si>
    <t>11C</t>
  </si>
  <si>
    <t>11 C</t>
  </si>
  <si>
    <t>Ravat Prince Bharatbhai</t>
  </si>
  <si>
    <t>Suthar Neet Sureshbhai</t>
  </si>
  <si>
    <t>Bheel Dhaval Magaji</t>
  </si>
  <si>
    <t>Valand Jatin Sarashvatiben</t>
  </si>
  <si>
    <t>Makvana Jaymin Khushalbhai</t>
  </si>
  <si>
    <t>11 CS</t>
  </si>
  <si>
    <t>12 CS</t>
  </si>
  <si>
    <t>Sharma Om Miteshkumar</t>
  </si>
  <si>
    <t>11 S</t>
  </si>
  <si>
    <t>Prajapati Vivek Mahendrabhai</t>
  </si>
  <si>
    <t>Solanki Tulasi Manubhai</t>
  </si>
  <si>
    <t>Mahatma Gandhi Vidhyalaya U.Primary</t>
  </si>
  <si>
    <t>Dave Rushikesh Gopalbhai</t>
  </si>
  <si>
    <t>Patel Vaishvi Rakeshbhai</t>
  </si>
  <si>
    <t>Valand Bhavy Piyushkumar</t>
  </si>
  <si>
    <t>Solanki Yashkumar Sanjaybhai</t>
  </si>
  <si>
    <t>Ravalji Dhruvrajsinh Gopalsinh</t>
  </si>
  <si>
    <t>Parmar Kishanbhai Ajitbhai</t>
  </si>
  <si>
    <t>Patel Sachin Rajkumar</t>
  </si>
  <si>
    <t>Suthar Unati Chetankumar</t>
  </si>
  <si>
    <t>Vhora Renisaben Samirbhai</t>
  </si>
  <si>
    <t>Parmar Bhavy Bharatkumar</t>
  </si>
  <si>
    <t>Nileshkumar Navinbhai Gohel</t>
  </si>
  <si>
    <t>shri I J Patel M.Ed. Course,Mogri</t>
  </si>
  <si>
    <t>M.Ed.</t>
  </si>
  <si>
    <t>Tushar Parmar</t>
  </si>
  <si>
    <t>Shri D N Institute of Computer Application</t>
  </si>
  <si>
    <t>TY BCA</t>
  </si>
  <si>
    <t>Girish Mandod</t>
  </si>
  <si>
    <t>Ujjval S. Thakkar</t>
  </si>
  <si>
    <t>Vishwa Patel</t>
  </si>
  <si>
    <t>SY BCA</t>
  </si>
  <si>
    <t>Parth Patel</t>
  </si>
  <si>
    <t>Paresh Khatri M.</t>
  </si>
  <si>
    <t>FY BCA</t>
  </si>
  <si>
    <t>K.M. Patel Balshala</t>
  </si>
  <si>
    <t>Rohit Vaibhavi Ashokkumar</t>
  </si>
  <si>
    <t>Pethani Bhavy Jayendrabhai</t>
  </si>
  <si>
    <t>Chauhan Kavya Girishbhai</t>
  </si>
  <si>
    <t>Patel Priyanka Rajkumar</t>
  </si>
  <si>
    <t>Sodha Dhruvi Sandipkumar</t>
  </si>
  <si>
    <t>Sr. KG</t>
  </si>
  <si>
    <t>K.M. Patel Shishuvihar</t>
  </si>
  <si>
    <t>Parmar Kavy Harshadbhai</t>
  </si>
  <si>
    <t>Sardar Patel Balshala</t>
  </si>
  <si>
    <t>Barot Prince Jitendrakumar</t>
  </si>
  <si>
    <t>Chavda Bhavika Arvindbhai</t>
  </si>
  <si>
    <t>Sodhaparmar Diksha Arvindbhai</t>
  </si>
  <si>
    <t>Pandya Shoryan Pravinbhai</t>
  </si>
  <si>
    <t>Prajapati Harshil Jaydeepbhai</t>
  </si>
  <si>
    <t>Parmar Ananya Kamleshbhai</t>
  </si>
  <si>
    <t>Parmar Shivam Hemantbhai</t>
  </si>
  <si>
    <t>Vaghela Shrushti Anilkumar</t>
  </si>
  <si>
    <t>Vaghela Neha Atulbhai</t>
  </si>
  <si>
    <t>V.J.Patel Higher Secondary School</t>
  </si>
  <si>
    <t>12-A</t>
  </si>
  <si>
    <t>Patel Mukund Kamleshbhai</t>
  </si>
  <si>
    <t>Parmar Mihir Chandrakant</t>
  </si>
  <si>
    <t>Parmar Abhishek Dineshbhai</t>
  </si>
  <si>
    <t>11-B</t>
  </si>
  <si>
    <t>Dalwadi Khushi Nileshbhai</t>
  </si>
  <si>
    <t>Bhrambhatt Kush Bhrijeshbhai</t>
  </si>
  <si>
    <t>Rathva Harsh Ravidas</t>
  </si>
  <si>
    <t>Damor Nehalben Nareshbhai</t>
  </si>
  <si>
    <t>Shishuvihar and Nutan shishuvihar</t>
  </si>
  <si>
    <t>Jr Kg A</t>
  </si>
  <si>
    <t>Rajput Gresy Lilbahadur</t>
  </si>
  <si>
    <t>jr kg B</t>
  </si>
  <si>
    <t>Rathod Rudra Prabhatsinh</t>
  </si>
  <si>
    <t>Pandya Divy Vishalkumar</t>
  </si>
  <si>
    <t>Dhobi Raghav Vasantbhai</t>
  </si>
  <si>
    <t>Pancholi Tirth Kirankumar</t>
  </si>
  <si>
    <t>Vasava Devanshu Bhavnaben</t>
  </si>
  <si>
    <t>Raval Pal Sunilkumar</t>
  </si>
  <si>
    <t>Marvadi Kavya Dineshbhai</t>
  </si>
  <si>
    <t>Sargara Shlok Alpeshbhai</t>
  </si>
  <si>
    <t>Mekvan Sufi Sunilbhai</t>
  </si>
  <si>
    <t>Mundhava Fenisa Prakashbhai</t>
  </si>
  <si>
    <t>jr kg C</t>
  </si>
  <si>
    <t>sr kg A</t>
  </si>
  <si>
    <t>Valand Nitya Surajkumar</t>
  </si>
  <si>
    <t>Bhoi Divy Mayubhai</t>
  </si>
  <si>
    <t>Marvadi Dhruv Mukeshbhai</t>
  </si>
  <si>
    <t>Barot Mudra Piyubhai</t>
  </si>
  <si>
    <t>Baria Himanshu Narendra</t>
  </si>
  <si>
    <t>sr kg B</t>
  </si>
  <si>
    <t>Gohel Taksh Ketanbhai</t>
  </si>
  <si>
    <t>Gohel Prachi Jaydeepbhai</t>
  </si>
  <si>
    <t>Lashun Megha Dineshbhai</t>
  </si>
  <si>
    <t>Chaudhari Payal Lubhabhai</t>
  </si>
  <si>
    <t>Prajapati Nayanbhai Kanjibhai</t>
  </si>
  <si>
    <t>Chavda Saumy Bhaveshkumar</t>
  </si>
  <si>
    <t>Patel Diya Janakbhai</t>
  </si>
  <si>
    <t>Patel Jay Rinkeshbhai</t>
  </si>
  <si>
    <t>Parmar Tulsiben Dharmendrabhai</t>
  </si>
  <si>
    <t>sr kg C</t>
  </si>
  <si>
    <t>Sr kg C</t>
  </si>
  <si>
    <t>sr kg D</t>
  </si>
  <si>
    <t>sr kg E</t>
  </si>
  <si>
    <t>jr kg E</t>
  </si>
  <si>
    <t>Marvadi Dev Bharatbhai</t>
  </si>
  <si>
    <t>jr kg F</t>
  </si>
  <si>
    <t>Solanki Dhruv Satishbhai</t>
  </si>
  <si>
    <t>Jr kg G</t>
  </si>
  <si>
    <t>Sodhaparmar Anjali Ashokbhai</t>
  </si>
  <si>
    <t>Sr kg F</t>
  </si>
  <si>
    <t>Prajapati Tanvi Hiteshbhai</t>
  </si>
  <si>
    <t>Sr Kg G</t>
  </si>
  <si>
    <t>Patel Trisha Nikunjkumar</t>
  </si>
  <si>
    <t>Sr kg G</t>
  </si>
  <si>
    <t>Harshraj Bhaveshkumar Chhasatiya</t>
  </si>
  <si>
    <t>Shri D.N.Institute of Bussiness Adminisration</t>
  </si>
  <si>
    <t>FY BBA Gen.</t>
  </si>
  <si>
    <t>Darpakkumar Jayeshkumar Patel</t>
  </si>
  <si>
    <t>Kishankumar Gaurangkumar Makwana</t>
  </si>
  <si>
    <t>Dhruva Hirenbhai Thakar</t>
  </si>
  <si>
    <t>Hipaben Sunilkumar Patel</t>
  </si>
  <si>
    <t>Meghaben Vikramsinh Gohil</t>
  </si>
  <si>
    <t>Ellin Anirudh Christian</t>
  </si>
  <si>
    <t>Mohit Dasharathkumar Chhipa</t>
  </si>
  <si>
    <t>Himanshukumar Rajubhai Joshi</t>
  </si>
  <si>
    <t>Dolly Gordhanbhai Khatavani</t>
  </si>
  <si>
    <t>Gurpreetkaur Mahendrasing Labana</t>
  </si>
  <si>
    <t>Darshan Jigneshkumar Thakkar</t>
  </si>
  <si>
    <t>Janvi Jaiminkumar Mistry</t>
  </si>
  <si>
    <t>Kamleshkumar Rajeshbhai Padhiyar</t>
  </si>
  <si>
    <t>SY BBA Gen.</t>
  </si>
  <si>
    <t>Kashyap Dipakkumar Shah</t>
  </si>
  <si>
    <t>Narendrasinh Mahendrasinh Raj</t>
  </si>
  <si>
    <t>Parthkumar Khushalbhai Makvana</t>
  </si>
  <si>
    <t>Prakashkumar Vishnubhai Parmar</t>
  </si>
  <si>
    <t>Priyalben Kalpeshbhai Patel</t>
  </si>
  <si>
    <t>Priyanshi Pravinkumar Christian</t>
  </si>
  <si>
    <t>Ruchit Rashmikant Parmar</t>
  </si>
  <si>
    <t>Shraddhaben Prakashkumar Macwan</t>
  </si>
  <si>
    <t>Zankhnaben Dixitbhai Patel</t>
  </si>
  <si>
    <t>Harshkumar Kiranbhai Punjabi</t>
  </si>
  <si>
    <t>Jay Hasmukhbhai Dhobi</t>
  </si>
  <si>
    <t>Surbhiben Prafullkumar Patel</t>
  </si>
  <si>
    <t>Aeshaben Navingiri Goswami</t>
  </si>
  <si>
    <t>Jaydipsinh Balvantsinh Chauhan</t>
  </si>
  <si>
    <t>Mehulkumar Atulbhai Chauhan</t>
  </si>
  <si>
    <t>Mihir Pareshkumar Upadhyay</t>
  </si>
  <si>
    <t>TY BBA Gen.</t>
  </si>
  <si>
    <t>Priyaben Bharatbhai Patel</t>
  </si>
  <si>
    <t>Shivangi Jaykrushanbhai Bhatt</t>
  </si>
  <si>
    <t>Shivangi Rakeshkumat Patel</t>
  </si>
  <si>
    <t>Shivani Alpeshbhai Ka.Patel</t>
  </si>
  <si>
    <t>Vanitaben Vijaybhai Vaghela</t>
  </si>
  <si>
    <t>Dhruv Maheshbhai Patel</t>
  </si>
  <si>
    <t>Roochitaben Dheerubhai Patel</t>
  </si>
  <si>
    <t>Vaibhavee Dipakbhai Shadhawani</t>
  </si>
  <si>
    <t>Om Ghanshyambhai Chauhan</t>
  </si>
  <si>
    <t>Darshit Kiritbhai Makadiya</t>
  </si>
  <si>
    <t>Son Kanaksinh Sindha</t>
  </si>
  <si>
    <t>Ravikumar Vinubhai Solanki</t>
  </si>
  <si>
    <t>Shakshi Bhagvandas Nathani</t>
  </si>
  <si>
    <t>Ravikumar Kishorbhai Mistry</t>
  </si>
  <si>
    <t>Jaiminpuri Maheshpuri Goswami</t>
  </si>
  <si>
    <t>Dharam Mahendrakumar Patel</t>
  </si>
  <si>
    <t>Parthkumar Subhashbhai Patel</t>
  </si>
  <si>
    <t>Naiyaben Bhupendrabhai Gohel</t>
  </si>
  <si>
    <t>Badalbhai Bhupendrabhai Parmar</t>
  </si>
  <si>
    <t>FY BBA ITM</t>
  </si>
  <si>
    <t>Krish Miteshbhai Patel</t>
  </si>
  <si>
    <t>Harshil Kuldipbhai Thaker</t>
  </si>
  <si>
    <t>Lakhvindarsingh Davindrasinh Saini</t>
  </si>
  <si>
    <t>Darshan Dilipbhai Patel</t>
  </si>
  <si>
    <t>Deep Manijbhai Shah</t>
  </si>
  <si>
    <t>Mehul Jitendrabhai Chauhan</t>
  </si>
  <si>
    <t>Jagdish Maheshbhai Parmar</t>
  </si>
  <si>
    <t>Sarthak Ashwinbhai Chauhan</t>
  </si>
  <si>
    <t>Yashvi Devendra Patel</t>
  </si>
  <si>
    <t>Akshat Alpesh Shah</t>
  </si>
  <si>
    <t>Chintan Ravikiran Makwana</t>
  </si>
  <si>
    <t>Dipakkumar Jagdishkumar Khatri</t>
  </si>
  <si>
    <t>Jahanvi Sunilkumar Lalwani</t>
  </si>
  <si>
    <t>Jay Anilkumar Mistry</t>
  </si>
  <si>
    <t>Jay Maheshbhai Bhanushali</t>
  </si>
  <si>
    <t>Krunal Rupeshkumar Soni</t>
  </si>
  <si>
    <t>Priyanka Devabhai Parmar</t>
  </si>
  <si>
    <t>Tusharkumar Mohanbhai Prajapati</t>
  </si>
  <si>
    <t>SY BBA ITM</t>
  </si>
  <si>
    <t>Bhavishaben Vijaysinh Rathod</t>
  </si>
  <si>
    <t>Het Rajeshbhai Patel</t>
  </si>
  <si>
    <t>Jankiben Hemantbhai Bhoi</t>
  </si>
  <si>
    <t>Jaykumar Jitendrakumar Patel</t>
  </si>
  <si>
    <t>Prachi Kamleshbhai Patel</t>
  </si>
  <si>
    <t>Rukshanaben Salimbhai Vahora</t>
  </si>
  <si>
    <t>Rushikaba Mahavirsinh Solanki</t>
  </si>
  <si>
    <t>Saxi Pravinbhai Patel</t>
  </si>
  <si>
    <t>Shivani Deepak Kundaliya</t>
  </si>
  <si>
    <t>Vanitaben Harshadbhai Barot</t>
  </si>
  <si>
    <t>Vijaykumar Dileepbhai Rathod</t>
  </si>
  <si>
    <t>Kajalben Govindbhai Thakor</t>
  </si>
  <si>
    <t>TY BBA ITM</t>
  </si>
  <si>
    <t>Harsh Chetankumar Soni</t>
  </si>
  <si>
    <t>Nandkumar Kiritbhai Patel</t>
  </si>
  <si>
    <t>Parth Piyushbhai Patel</t>
  </si>
  <si>
    <t>Chetan Vijaykumar Shah</t>
  </si>
  <si>
    <t>Dhruvilkumar Girishkumar Sharma</t>
  </si>
  <si>
    <t>Keyurkumar Harshadkumar Patel</t>
  </si>
  <si>
    <t>Mitkumar Manubhai Bhoi</t>
  </si>
  <si>
    <t>Tusharkumar Kiranbhai Bhoi</t>
  </si>
  <si>
    <t>Mo. Farhan M Tanzeelurrahaman Shaikh</t>
  </si>
  <si>
    <t>M.B.Patel Applied Science College,Mogri</t>
  </si>
  <si>
    <t>FY BSc sem-1</t>
  </si>
  <si>
    <t>Yashkumar Babubhai Bhinsara</t>
  </si>
  <si>
    <t>Aadesh Girishbhai Rohit</t>
  </si>
  <si>
    <t>Akshaykumar Rajeshbhai Patel</t>
  </si>
  <si>
    <t>Jaimin Vithalbhai Padhiyar</t>
  </si>
  <si>
    <t>Mihirkumar Dineshkumar Raj</t>
  </si>
  <si>
    <t>Mitulkumar Dineshkumar Raj</t>
  </si>
  <si>
    <t>Ajaykumar Balvantbhai Solanki</t>
  </si>
  <si>
    <t>Digvijaykumar Mahendrsinh Raj</t>
  </si>
  <si>
    <t>Jaydeepsinh Dalpatsinh Chavda</t>
  </si>
  <si>
    <t>Narendrakumar Arvindbhai Bhoi</t>
  </si>
  <si>
    <t>Ranjitsinh Ajaysinh Chauhan</t>
  </si>
  <si>
    <t>Nghaben Narpatsinh Parmar</t>
  </si>
  <si>
    <t>Rupalben Bakimchandra Shah</t>
  </si>
  <si>
    <t>SY BSc sem-3</t>
  </si>
  <si>
    <t>Ashishkumar Ashokkumar Parmar</t>
  </si>
  <si>
    <t>Bhargav Yogeshbhai Darji</t>
  </si>
  <si>
    <t>Bhautik Gopalbhai Rohit</t>
  </si>
  <si>
    <t>Mihir Chiragbhai Patel</t>
  </si>
  <si>
    <t>Part Kaniyalal Joshi</t>
  </si>
  <si>
    <t>Purviben Sanjaybhai Rana</t>
  </si>
  <si>
    <t>Ravi Kamlesh Soni</t>
  </si>
  <si>
    <t>Shaktisinh Laghubha Sisodiya</t>
  </si>
  <si>
    <t>Priyansh Dinesh Yadav</t>
  </si>
  <si>
    <t>Nikilkumar Bhanuprashad Desia</t>
  </si>
  <si>
    <t>Parth Mukeshbhai Bhatt</t>
  </si>
  <si>
    <t>TY BSc sem-5</t>
  </si>
  <si>
    <t>Patel Priyesh  Mukeshbhi</t>
  </si>
  <si>
    <t>Trivedi Kavya Bhavinkumar</t>
  </si>
  <si>
    <t>Parmar Arush Amitbhai</t>
  </si>
  <si>
    <t>Bhatiya Himani Kalpeshbhai</t>
  </si>
  <si>
    <t>Vasava Naysa Sandipkumar</t>
  </si>
  <si>
    <t>Rana Dev Pankajbhai</t>
  </si>
  <si>
    <t xml:space="preserve">Ratandharya Kirtan </t>
  </si>
  <si>
    <t>Pandya Kathan Jigneshbhai</t>
  </si>
  <si>
    <t xml:space="preserve">Patel Dhruvi Himanshu </t>
  </si>
  <si>
    <t>David Leron Linus</t>
  </si>
  <si>
    <t>David Rezon Linus</t>
  </si>
  <si>
    <t>Parmar Preet Yashpalbhai</t>
  </si>
  <si>
    <t>Patel Jeet Mehulbhai</t>
  </si>
  <si>
    <t>Trivedi Dhwani Ashvinbhai</t>
  </si>
  <si>
    <t xml:space="preserve">Bhatt Birva </t>
  </si>
  <si>
    <t>Patel Maitry Jigneshbhai</t>
  </si>
  <si>
    <t>Joshi Jiya Sanjaykumar</t>
  </si>
  <si>
    <t xml:space="preserve">Patel Tanisha Snehalkumar </t>
  </si>
  <si>
    <t xml:space="preserve">Tiwari Palak </t>
  </si>
  <si>
    <t>Tiwari Abhay</t>
  </si>
  <si>
    <t>Tiwari Aksh</t>
  </si>
  <si>
    <t>Makwana Neev Yogesh</t>
  </si>
  <si>
    <t>Chheta Harsh Ashokbhai</t>
  </si>
  <si>
    <t>Tandey Vishwapreet Kaur</t>
  </si>
  <si>
    <t>Charotar English Medium School, Anand</t>
  </si>
  <si>
    <t>12SA</t>
  </si>
  <si>
    <t>Jr D</t>
  </si>
  <si>
    <t>5A</t>
  </si>
  <si>
    <t>Sr B</t>
  </si>
  <si>
    <t>Sr C</t>
  </si>
  <si>
    <t>Sr A</t>
  </si>
  <si>
    <t>4 C</t>
  </si>
  <si>
    <t>3 D</t>
  </si>
  <si>
    <t>8A</t>
  </si>
  <si>
    <t xml:space="preserve">Jr </t>
  </si>
  <si>
    <t>Jr B</t>
  </si>
  <si>
    <t>9 B</t>
  </si>
  <si>
    <t>1A</t>
  </si>
  <si>
    <t>Jr N</t>
  </si>
  <si>
    <t>5 B</t>
  </si>
  <si>
    <t>Jr C</t>
  </si>
  <si>
    <t>11B</t>
  </si>
  <si>
    <t>Academic Year : 2022-23</t>
  </si>
  <si>
    <t>Macwan Manan Ajaybhai</t>
  </si>
  <si>
    <t>D N HIGH SCHOOL UPP PRIM SEC</t>
  </si>
  <si>
    <t>Purohit Nileshnbhai Chunaram</t>
  </si>
  <si>
    <t>Sargara Dhruvkumar Shree Sureshbhai</t>
  </si>
  <si>
    <t xml:space="preserve">Sodha Jit Vinubhai </t>
  </si>
  <si>
    <t>Chavda Hasmit Vinubhai</t>
  </si>
  <si>
    <t>Chavda Rudhra Mukeshbhai</t>
  </si>
  <si>
    <t>Makwana Jay Anilbhai</t>
  </si>
  <si>
    <t xml:space="preserve">Patel Hit Dilipkumar </t>
  </si>
  <si>
    <t>Patel Kavya Ghanshyambhai</t>
  </si>
  <si>
    <t>Solanki Pujan Hiteshbhai</t>
  </si>
  <si>
    <t xml:space="preserve">Chavda Nehit Bhailalbhai </t>
  </si>
  <si>
    <t>Dabhi Renil Robinkumar</t>
  </si>
  <si>
    <t>Gohel Sachin Vikrambhai</t>
  </si>
  <si>
    <t>Mistry Akshit Bhavinbhai</t>
  </si>
  <si>
    <t>Padhiyar Jainil Ranjitsinh</t>
  </si>
  <si>
    <t>Patrel Omkumar Upenkumar</t>
  </si>
  <si>
    <t>Thakor Devkumar Mukeshbhai</t>
  </si>
  <si>
    <t>Vyas Meet Priyankkumar</t>
  </si>
  <si>
    <t>GOHEL RAJVIR VIRENDRABHAI</t>
  </si>
  <si>
    <t>Brahmbhatt Rudhra Jayminkumar</t>
  </si>
  <si>
    <t>Makwana Devansh Yogeshkumar</t>
  </si>
  <si>
    <t>Sargara Alok Rambhai</t>
  </si>
  <si>
    <t>Thakkar Het Pankajbhai</t>
  </si>
  <si>
    <t>2000/-</t>
  </si>
  <si>
    <t xml:space="preserve">Sharma Rudhra Sunilbhai </t>
  </si>
  <si>
    <t>Vaghela Krishankumar Pareshbhai</t>
  </si>
  <si>
    <t>Vyas Het Deval</t>
  </si>
  <si>
    <t>Chavda Veer Mahendrasinh</t>
  </si>
  <si>
    <t>Darji Daksh Lakshmanbhai</t>
  </si>
  <si>
    <t>Patel Manthan Mineshbhai</t>
  </si>
  <si>
    <t>Prajapati Vyom Mineshkumar</t>
  </si>
  <si>
    <t>Thakor Ankit Rakeshbhai</t>
  </si>
  <si>
    <t>Patanvadiya Ishan Jigneshbhai</t>
  </si>
  <si>
    <t>Damor Hardik Sanjaybhai</t>
  </si>
  <si>
    <t>Vandara Deep Nayankumar</t>
  </si>
  <si>
    <t>Patel Manav Chiragkumar</t>
  </si>
  <si>
    <t>Thakor Yashkumar Sanjaykumar</t>
  </si>
  <si>
    <t>Raval Jit Girishbhai</t>
  </si>
  <si>
    <t>Makwana Ronak Nileshbhai</t>
  </si>
  <si>
    <t xml:space="preserve">Patel Vansh Amitkumar </t>
  </si>
  <si>
    <t>Prajapati Yuvraj Dhirubhai</t>
  </si>
  <si>
    <t>Vasava Raaj Girishbhai</t>
  </si>
  <si>
    <t>11-C SCI.</t>
  </si>
  <si>
    <t>D.N.HIGH SCHOOL-ANAND.</t>
  </si>
  <si>
    <t>PATEL VRAJ PRAGNESHBHAI</t>
  </si>
  <si>
    <t>11-A SCI.</t>
  </si>
  <si>
    <t>PATEL DHAIRYA GAUTAMBHAI</t>
  </si>
  <si>
    <t>12-B COM.</t>
  </si>
  <si>
    <t xml:space="preserve">SOLANKI MEET </t>
  </si>
  <si>
    <t>12-A COM.</t>
  </si>
  <si>
    <t>DINDOR VRUND RAMABHAI</t>
  </si>
  <si>
    <t>11-C COM.</t>
  </si>
  <si>
    <t>VAGHELA DHRUV NAGINBHAI</t>
  </si>
  <si>
    <t>DARJI VEER LAXMANBHAI</t>
  </si>
  <si>
    <t>SOLANKI PARTH HITESHKUMAR</t>
  </si>
  <si>
    <t>SOLANKI VAIBHAV SURESHBHAI</t>
  </si>
  <si>
    <t>SHRIGOD KAVY SUNILKUMAR</t>
  </si>
  <si>
    <t>9-D</t>
  </si>
  <si>
    <t xml:space="preserve">KATARA AKSHAY DINESHBHAI </t>
  </si>
  <si>
    <t>Barot Drumil  Krupalbhai</t>
  </si>
  <si>
    <t>Narsry</t>
  </si>
  <si>
    <t>Bhoi Shubh Alpeshkumar</t>
  </si>
  <si>
    <t>Bhoi Rudra Ronakbhai</t>
  </si>
  <si>
    <t>Patel Aadhya Maheshbhai</t>
  </si>
  <si>
    <t>Rajput Aarav Rameshsing</t>
  </si>
  <si>
    <t>vashava  Darsan viliyambhai</t>
  </si>
  <si>
    <t>Macvan Sinoy Manojbhai</t>
  </si>
  <si>
    <t>Rohit Hinalben Naranbhai</t>
  </si>
  <si>
    <t>Thakor Nil Jaiminbhai</t>
  </si>
  <si>
    <t>Sargara Sanav Vishalbhai</t>
  </si>
  <si>
    <t>Bhoi Nil Mayurbhai</t>
  </si>
  <si>
    <t>Gosai Dwan Jayeshbhai</t>
  </si>
  <si>
    <t>Patel Ruhi Bhavinbhai</t>
  </si>
  <si>
    <t>Patel Rudra Nikunjbhai</t>
  </si>
  <si>
    <t>Pote Ritvik Subhasbhai</t>
  </si>
  <si>
    <t>Parmar Jay Arjunbhai</t>
  </si>
  <si>
    <t>vashava Priyanshu Anilbhai</t>
  </si>
  <si>
    <t>Damor Aaryan Nareshbhai</t>
  </si>
  <si>
    <t>Harijan Mitali Lakshman</t>
  </si>
  <si>
    <t>Marvadi Shubh Dipakbhai</t>
  </si>
  <si>
    <t>Barot Shaksi  Krupalbhai</t>
  </si>
  <si>
    <t>GOHEL YUVRAJ RAMABHAI</t>
  </si>
  <si>
    <t>K M PATEL BALSHADA MOGRI</t>
  </si>
  <si>
    <t xml:space="preserve">THAKOR KAVYA PARESHBHAI </t>
  </si>
  <si>
    <t xml:space="preserve"> SHISHUVIHAR - ANAND</t>
  </si>
  <si>
    <t>SAROJBEN M.PRAJAPTI</t>
  </si>
  <si>
    <t>Shri I.J.Patel B.Ed college.</t>
  </si>
  <si>
    <t>BE.d</t>
  </si>
  <si>
    <t xml:space="preserve">MITESHAKUMAR A.DAMOR </t>
  </si>
  <si>
    <t>VIVEK GIRISHBHAI DABHI</t>
  </si>
  <si>
    <t>RADHIKABEN A.DAMOR</t>
  </si>
  <si>
    <t>HIMANI RAJUBHAI PATEL</t>
  </si>
  <si>
    <t>AMRUTABEN P. CHAVDA</t>
  </si>
  <si>
    <t>DIPALBEN G.PAREKH</t>
  </si>
  <si>
    <t>BINALBEN J.CHAUHAN</t>
  </si>
  <si>
    <t>MANTHAN S.PATEL</t>
  </si>
  <si>
    <t>AESHABEN POOJABHAI PATEL</t>
  </si>
  <si>
    <t>RACHANABEN MAHENDRAKUMAR PRAJAPATI</t>
  </si>
  <si>
    <t>Shri I.J.Patel M.Ed.Course,Mogri</t>
  </si>
  <si>
    <t>F.Y</t>
  </si>
  <si>
    <t>CHIRAGKUMAR NAVINBHAI GOHEL</t>
  </si>
  <si>
    <t>S.Y</t>
  </si>
  <si>
    <t>Padhiyar Vaishali Yogendrsinh</t>
  </si>
  <si>
    <t>Chavda Navya Jitendrbhai</t>
  </si>
  <si>
    <t>Chauhan Dhruvi Narendrbhai</t>
  </si>
  <si>
    <t>Mahida khushbu Bharatbhai</t>
  </si>
  <si>
    <t>Dave Mansi Pushkarray</t>
  </si>
  <si>
    <t>Bhoi Tilak Mahendrbhai</t>
  </si>
  <si>
    <t>6B</t>
  </si>
  <si>
    <t>6C</t>
  </si>
  <si>
    <t>Prajapti Daksh Hashmukhbhai</t>
  </si>
  <si>
    <t>Tadpada Dakshesh Dipakbhai</t>
  </si>
  <si>
    <t>7B</t>
  </si>
  <si>
    <t>Barot Prince Jitendrbhai</t>
  </si>
  <si>
    <t>Pandya Shaorayan  Pravinbhai</t>
  </si>
  <si>
    <t>Solanki Mayank Vishnubhai</t>
  </si>
  <si>
    <t>Tadpada Daksh Navinbhai</t>
  </si>
  <si>
    <t>Patel Aastha Bhaveshbhai</t>
  </si>
  <si>
    <t>Chavda Bhavin Rajeshbhai</t>
  </si>
  <si>
    <t>8C</t>
  </si>
  <si>
    <t>S.V.PATEL UPPER PRIMARY SECTION KHETIVADI</t>
  </si>
  <si>
    <t>PRITESHKUMAR  Y.  JOSHI</t>
  </si>
  <si>
    <t>Chauhan  Kavy  Girishbhai</t>
  </si>
  <si>
    <t>Harijan Prem  Sanjaybhai</t>
  </si>
  <si>
    <t xml:space="preserve">Bhokan Krish Amaratbhai </t>
  </si>
  <si>
    <t>Vasava Nimesh Vinodbhai</t>
  </si>
  <si>
    <t>MAHATMA  GANDHI VIDHYALAYA UPPER PRI. MOGARI</t>
  </si>
  <si>
    <t>SIIVANI C. BHANDERI</t>
  </si>
  <si>
    <t>M. B. PATEL SCI. COLLEGE</t>
  </si>
  <si>
    <t>PARTH ABHESINH DAMOR</t>
  </si>
  <si>
    <t>DHRUV P. PATEL</t>
  </si>
  <si>
    <t>ZEEL P. SUTHAR</t>
  </si>
  <si>
    <t>CMLT</t>
  </si>
  <si>
    <t>HARSHABEN M. GADHAVI</t>
  </si>
  <si>
    <t>Parmar Dev Rajkamal</t>
  </si>
  <si>
    <t xml:space="preserve">Charotar English Medium School </t>
  </si>
  <si>
    <t>Chauhan Dhanshree Manishkumar</t>
  </si>
  <si>
    <t>Chavda Shivansh Parimalsinh</t>
  </si>
  <si>
    <t>Play Group</t>
  </si>
  <si>
    <t>Bhoi Shivansh Punambhai</t>
  </si>
  <si>
    <t>Pathan Afiyabanu S.</t>
  </si>
  <si>
    <t>Pancholi Yashvi Dhaval</t>
  </si>
  <si>
    <t>1 Std</t>
  </si>
  <si>
    <t>Singh Ansh Sunil</t>
  </si>
  <si>
    <t xml:space="preserve">1 Std </t>
  </si>
  <si>
    <t>Darbar Bhavya Nareshkumar</t>
  </si>
  <si>
    <t>Shah Dhairya Udaykumar</t>
  </si>
  <si>
    <t>Vasava Parthavi Dipakbhai</t>
  </si>
  <si>
    <t>Patel Heli Purvish</t>
  </si>
  <si>
    <t>Vaghela Nivan Akshay</t>
  </si>
  <si>
    <t>Jr K G</t>
  </si>
  <si>
    <t>Dabhi Bhavya Vishalkumar</t>
  </si>
  <si>
    <t>Patel Hetanshi Pankaj</t>
  </si>
  <si>
    <t>Patel Tvisha Kartikkumar</t>
  </si>
  <si>
    <t>Chauhan Jaksh Himanshubhai</t>
  </si>
  <si>
    <t>Patel Tirth Jigneshbhai</t>
  </si>
  <si>
    <t>1D</t>
  </si>
  <si>
    <t>Patel Maitri Jigneshbhai</t>
  </si>
  <si>
    <t>4C</t>
  </si>
  <si>
    <t>Patel Kaira Hardikbhai</t>
  </si>
  <si>
    <t>Patel Yashvi Divyaben</t>
  </si>
  <si>
    <t>Parmar Aayushi Pankajbhai</t>
  </si>
  <si>
    <t>Patel Takshvi Ronak</t>
  </si>
  <si>
    <t>Patel Jigar Manishkumar</t>
  </si>
  <si>
    <t>Desai Trisha Purva</t>
  </si>
  <si>
    <t>Prajapati Pratham Jayeshbhai</t>
  </si>
  <si>
    <t>Sutaria Devyan Mehulkumar</t>
  </si>
  <si>
    <t>Patel Vrushti Ketulkumar</t>
  </si>
  <si>
    <t>Jha Saloni Rupesh</t>
  </si>
  <si>
    <t>Jha Surbhi Rupesh</t>
  </si>
  <si>
    <t>Parmar Mahi Dilipkumar</t>
  </si>
  <si>
    <t>Pancholi Keya D</t>
  </si>
  <si>
    <t xml:space="preserve">Trivedi Kavya Bhavin </t>
  </si>
  <si>
    <t>2D</t>
  </si>
  <si>
    <t>Rohit Harshil Hasmukhbhai</t>
  </si>
  <si>
    <t>8B</t>
  </si>
  <si>
    <t>Leron Linus David</t>
  </si>
  <si>
    <t>10C</t>
  </si>
  <si>
    <t>Rezon Linus David</t>
  </si>
  <si>
    <t>Parmar Fiona Rajeshkuamr</t>
  </si>
  <si>
    <t>9C</t>
  </si>
  <si>
    <t>Patel Vyan Amit</t>
  </si>
  <si>
    <t>Solanki Chitrashila J.</t>
  </si>
  <si>
    <t>Mandal Sakshi Sanjukumar</t>
  </si>
  <si>
    <t>Gosawami Arya Ashishgiri</t>
  </si>
  <si>
    <t>Patel Diya Jigneshkumar</t>
  </si>
  <si>
    <t>12B</t>
  </si>
  <si>
    <t>Patel luv Jigneshkumar</t>
  </si>
  <si>
    <t>Bhatia Himani Kalpeshbhai</t>
  </si>
  <si>
    <t>9B</t>
  </si>
  <si>
    <t>Patel Shaurya Bhargav</t>
  </si>
  <si>
    <t>2B</t>
  </si>
  <si>
    <t>Patel Aarya Bhargav</t>
  </si>
  <si>
    <t>Bhatt Dhruvi Piyushkumar</t>
  </si>
  <si>
    <t>Patel Jay Harikrushna</t>
  </si>
  <si>
    <t>5C</t>
  </si>
  <si>
    <t xml:space="preserve">Patel Jiya Harikrushna </t>
  </si>
  <si>
    <t xml:space="preserve">Patel Dhruvi Harikrushna </t>
  </si>
  <si>
    <t>Patel Dharm Nileshkumar</t>
  </si>
  <si>
    <t>Jr A</t>
  </si>
  <si>
    <t>Patel Gyan Nileshkumar</t>
  </si>
  <si>
    <t>vahora Aksha Samirbhai</t>
  </si>
  <si>
    <t>4D</t>
  </si>
  <si>
    <t>Parmar Tanishka Dipakkumar</t>
  </si>
  <si>
    <t>Patel Jiya Pareshaben</t>
  </si>
  <si>
    <t>Parmar Aarav Pragneshbhai</t>
  </si>
  <si>
    <t>Bhatia Vani Ajitkumar</t>
  </si>
  <si>
    <t>Marvadi Navya Gopalbhai</t>
  </si>
  <si>
    <t>Patel Vian Agamkumar</t>
  </si>
  <si>
    <t>Patel Daivik Rahul</t>
  </si>
  <si>
    <t>Joshi Vedant Arunbhai</t>
  </si>
  <si>
    <t xml:space="preserve">Patel Tapasvi Rakeshkumar </t>
  </si>
  <si>
    <t>5D</t>
  </si>
  <si>
    <t>Pandy Kathan Jignesh</t>
  </si>
  <si>
    <t>Parmar Krishna Deepakbhai</t>
  </si>
  <si>
    <t>Shah Jaitra Hardik</t>
  </si>
  <si>
    <t>Patel Prem Bhavinbhai</t>
  </si>
  <si>
    <t>Patel Puja Bhavinkumar</t>
  </si>
  <si>
    <t>Goswami Aadhya Ashishgiri</t>
  </si>
  <si>
    <t>4A</t>
  </si>
  <si>
    <t>Parmar Mahrashi Kiranbhai</t>
  </si>
  <si>
    <t>Vahora Saniya Farukbhai</t>
  </si>
  <si>
    <t xml:space="preserve">Patel Jay Snehalkumar </t>
  </si>
  <si>
    <t>Patel Tanisha Snehal</t>
  </si>
  <si>
    <t>Patel Krishiv Sujalkumar</t>
  </si>
  <si>
    <t>Nur C</t>
  </si>
  <si>
    <t xml:space="preserve"> Bhatt Malhar Gayatri  (5D)</t>
  </si>
  <si>
    <t>Paswan Shubham Dharmendra</t>
  </si>
  <si>
    <t>12C</t>
  </si>
  <si>
    <t>Rana Dhruval Shailesh</t>
  </si>
  <si>
    <t>Makwana Neev Yogeshkumar</t>
  </si>
  <si>
    <t>2C</t>
  </si>
  <si>
    <t>Dhobi Nandini girishbhai</t>
  </si>
  <si>
    <t>Patel Hetvi Nilaykumar</t>
  </si>
  <si>
    <t>Patel Aksh Nilaykumar</t>
  </si>
  <si>
    <t>4B</t>
  </si>
  <si>
    <t>Patel Panth Manishkumar</t>
  </si>
  <si>
    <t>Nur N</t>
  </si>
  <si>
    <t>NEHASHI GAURANGKUMAR PAREKH</t>
  </si>
  <si>
    <t>AMBALAL BALSHALA</t>
  </si>
  <si>
    <t>YUGKUMAR NILESHBHAI VANKAR</t>
  </si>
  <si>
    <t>HET RAMESHBHAI CHAVDA</t>
  </si>
  <si>
    <t>PRANAV SANJAYBHAI JADAV</t>
  </si>
  <si>
    <t>DHARM MUKESHBHAI KADSHARIYA</t>
  </si>
  <si>
    <t>JINITKUMAR PIYUSHBHAI VAGHELA</t>
  </si>
  <si>
    <t>ANSH PRATIKKUMAR CHAVDA</t>
  </si>
  <si>
    <t>PRISHA LUBHABHAI CHAVDA</t>
  </si>
  <si>
    <t>MITALI PRAKASHBHAI PRAJAPATI</t>
  </si>
  <si>
    <t>KRUNAL JAYNTIBHAI SOLANKI</t>
  </si>
  <si>
    <t>DARSH TARUNBHAI THAKOR</t>
  </si>
  <si>
    <t>JIL HARISHBHAI GOHEL</t>
  </si>
  <si>
    <t>BHAKTI MAHESHBHAI CHAVDA</t>
  </si>
  <si>
    <t>STEFNASH NITESHBHAI BHOJVANI</t>
  </si>
  <si>
    <t>ARUN PRAVINSINH PARMAR</t>
  </si>
  <si>
    <t>SLOK SANJAYBHAI VASHAVA</t>
  </si>
  <si>
    <t>RIYABEN BABUBHAI PARMAR</t>
  </si>
  <si>
    <t>TEJASHKUMAR BABUBHAI PARMAR</t>
  </si>
  <si>
    <t>PAL SUNILKUMAR RAVAL</t>
  </si>
  <si>
    <t>DEV BHARATBHAI MARVADI</t>
  </si>
  <si>
    <t>JAY RAJESHBHAI CHAVDA</t>
  </si>
  <si>
    <t>NEHAL NARESHKUMAR DAMOR</t>
  </si>
  <si>
    <t>HITANSHI AAKASHBHAI GOHEL</t>
  </si>
  <si>
    <t>GRESHI LILBAHADUR RAJPUT</t>
  </si>
  <si>
    <t>RUSHABH JATINBHAI DHOBI</t>
  </si>
  <si>
    <t>TIRTH KIRANKUMAR PANCHOLI</t>
  </si>
  <si>
    <t>KARTIKKUMAR MAHESHBHAI TADPADA</t>
  </si>
  <si>
    <t>DRUVKUMAR SATISHBHAI SOLANKI</t>
  </si>
  <si>
    <t>MISREE ROHITKUMAR KA.PATEL</t>
  </si>
  <si>
    <t>FENISHA PRAKASHBHAI MUNDHAVA</t>
  </si>
  <si>
    <t>ANIRUDH SANJAYBHAI GOHEL</t>
  </si>
  <si>
    <t>PAYAL LUMBHABHAI CHOUDHARY</t>
  </si>
  <si>
    <t>DIYA JANAKBHAI PATEL</t>
  </si>
  <si>
    <t>TAKSH KETANBHAI GOHEL</t>
  </si>
  <si>
    <t>RUDHAR RAKESHBHAI SHUKUNIYA</t>
  </si>
  <si>
    <t>PARINDA PRIYANKKUMAR VYASH</t>
  </si>
  <si>
    <t>MIHIR DHANPAL MATHURIYA</t>
  </si>
  <si>
    <t>SOMYA BHAVESHKUMAR CHAVDA</t>
  </si>
  <si>
    <t>PARTH SANJAYKUMAR GOHEL</t>
  </si>
  <si>
    <t>VANSH RAJUBHAI SARGARA</t>
  </si>
  <si>
    <t>VYOM GAUTAMKUMAR CHOUDHARY</t>
  </si>
  <si>
    <t>TRISHA NIKUNJKUMAR PATEL</t>
  </si>
  <si>
    <t>PURV PRATIKKUMAR DAVE</t>
  </si>
  <si>
    <t>MAHI BHAVESHKUMAR PAREKH</t>
  </si>
  <si>
    <t>DIVYKUMAR HASHMUKH BHAI PAREKH</t>
  </si>
  <si>
    <t>KRUNAL SUNILBHAI THAKOR</t>
  </si>
  <si>
    <t>DHRUVI KALPESHKUMAR GOHEL</t>
  </si>
  <si>
    <t>KYATI MANISHKUMAR DAVE</t>
  </si>
  <si>
    <t>SHREY DEVAL VYASH</t>
  </si>
  <si>
    <t>JAYMIN BADVANTYKUMAR THAKOR</t>
  </si>
  <si>
    <t>CHAVI SURENDRABHAI YADAV</t>
  </si>
  <si>
    <t>VIHAN KEVALKUMAR SONI</t>
  </si>
  <si>
    <t>KHUSHI RAJESHBHAI JOSHI</t>
  </si>
  <si>
    <t>YUVRAJSINH LAKSHMANSINH JADAV</t>
  </si>
  <si>
    <t>ANKITSINH KAMLESHSINH RAJPUT</t>
  </si>
  <si>
    <t>JANVI MAHESHBHAI PARMAR</t>
  </si>
  <si>
    <t>OM SANJAYKUMAR BHATT</t>
  </si>
  <si>
    <t>OM PRAKASHBHAI PIMPUTKAR</t>
  </si>
  <si>
    <t>DAKSH BHAVINKUMAR PATEL</t>
  </si>
  <si>
    <t>HET NILESHBHAI VANKAR</t>
  </si>
  <si>
    <t>PRIYANSHUBHAI NARESHBHAI DAMOR</t>
  </si>
  <si>
    <t>SMIT KIRAN BHAI PARMAR</t>
  </si>
  <si>
    <t>MAHIRAJSINH SANJAYKUMAR DAMOR</t>
  </si>
  <si>
    <t>HET JATINKUMAR DABGAR</t>
  </si>
  <si>
    <t>HARSHITABEN SANJAYKUMAR GOHEL</t>
  </si>
  <si>
    <t>KARN LALJIBHAI TADPADA</t>
  </si>
  <si>
    <t>AKSH PRAKASHBHAI TADPADA</t>
  </si>
  <si>
    <t>ASHAD SAGINBHAI VHORA</t>
  </si>
  <si>
    <t>KRISHNA BADVANTKUMAR THAKOR</t>
  </si>
  <si>
    <t>PURVA JAYMINBHAI THAKOR</t>
  </si>
  <si>
    <t>SHIV SANJAYBHAI SARGARA</t>
  </si>
  <si>
    <t>MANAVRAJ VIKRAMSINH MAHIDA</t>
  </si>
  <si>
    <t>ADITI JAYPALKUMAR RATHOD</t>
  </si>
  <si>
    <t>UMANG MUKESHBHAI VAGHELA</t>
  </si>
  <si>
    <t>KAVYA MUKESHKUMAR PRAJAPATI</t>
  </si>
  <si>
    <t>JAYMIN KAPILBHAI PATEL</t>
  </si>
  <si>
    <t>KHUSHI JAYESHKUMAR CHAUHAN</t>
  </si>
  <si>
    <t>MOKSH AMITKUMAR PATEL</t>
  </si>
  <si>
    <t>JINAL RAMESHBHAI CHAVDA</t>
  </si>
  <si>
    <t>JAYRAJ ALPESHBHI GOHEL</t>
  </si>
  <si>
    <t>MANAN MAHESHBHAI PATEL</t>
  </si>
  <si>
    <t>NAND NIKUNJBHAI PATEL</t>
  </si>
  <si>
    <t>JAINAM VISHNUPRASHAD PUROHIT</t>
  </si>
  <si>
    <t>JAYMIN SHURESHBHAI SARGARA</t>
  </si>
  <si>
    <t>SLOK ALPESHBHAI SARGARA</t>
  </si>
  <si>
    <t>NAND KUMAR VINODKUMAR CHAUHAN</t>
  </si>
  <si>
    <t>VAIBHAV HARISHKUMAR SARGARA</t>
  </si>
  <si>
    <t>PURABSINH RAVIKUMAR VAGHELA</t>
  </si>
  <si>
    <t>DHRUVKUMAR MUKESHBHAI MARVADI</t>
  </si>
  <si>
    <t>AAYUSH JAIMINKUMAR BRAMBHAT</t>
  </si>
  <si>
    <t>PUJA VRAJESHKUMAR SONI</t>
  </si>
  <si>
    <t>RIDHI KAUSHIKKUMAR MISTRY</t>
  </si>
  <si>
    <t>SHIVAM GOPALBHAI SARGARA</t>
  </si>
  <si>
    <t>HEMRAJSINH RAKESHBHAI VAGHELA</t>
  </si>
  <si>
    <t>DRASTI PRADIPBHAI THAKOR</t>
  </si>
  <si>
    <t>BHUPENDRAKUMAR CHUNARAM PUROHIT</t>
  </si>
  <si>
    <t>AJAYBHAI DINESHBHAI KATARA</t>
  </si>
  <si>
    <t>HIMANSHU BHARATBHAI TADVI</t>
  </si>
  <si>
    <t>HEER RAJESHBHAI THAKOR</t>
  </si>
  <si>
    <t>GOHEL MITIKABEN HARISHBHAI</t>
  </si>
  <si>
    <t>K.K.V. ANAND</t>
  </si>
  <si>
    <t xml:space="preserve">PATEL TISHA HARSHABHAI </t>
  </si>
  <si>
    <t>GOHEL TRUSHABEN JAYDEEPBHAI</t>
  </si>
  <si>
    <t>6--D</t>
  </si>
  <si>
    <t>TALEKAR DIYA SHAILESHKUMAR</t>
  </si>
  <si>
    <t>RAVAL JIYA NARESHBHAI</t>
  </si>
  <si>
    <t>SOLANKI BHAVNA GANPATSINH</t>
  </si>
  <si>
    <t>SUTHAR VAISHVI DARSHANBHAI</t>
  </si>
  <si>
    <t>GOSAI MAHIBEN JAYESHKUMAR</t>
  </si>
  <si>
    <t>BHATT VANSHIKA DEVANG</t>
  </si>
  <si>
    <t>SHAH DHWANI KALPESHKUMAR</t>
  </si>
  <si>
    <t>THAKOR KAVYA K.</t>
  </si>
  <si>
    <t>VAGHELA BHUMI B.</t>
  </si>
  <si>
    <t>DAMOR SHREYA JIVABHAI</t>
  </si>
  <si>
    <t>SHAH KAVYA MANOJKUMAR</t>
  </si>
  <si>
    <t>PATEL MEERA HIRANKUMAR</t>
  </si>
  <si>
    <t>PATEL KUSHI MANUBHAI</t>
  </si>
  <si>
    <t>PATEL AKSHARA JANAKBHAI</t>
  </si>
  <si>
    <t>CHAVDA MAHIBA PRATIKKUMAR</t>
  </si>
  <si>
    <t>CHAVDA MAHI JAYNTIBHAI</t>
  </si>
  <si>
    <t>VYAS MAHI KAUSHIKBHAI</t>
  </si>
  <si>
    <t>CHAVDA SWETA R.</t>
  </si>
  <si>
    <t>AMIN KHUSHI N.</t>
  </si>
  <si>
    <t>VAHORA AALIYABEN R.</t>
  </si>
  <si>
    <t>PRAJAPATI BHAKTI V.</t>
  </si>
  <si>
    <t>PASWAN MATRI D.</t>
  </si>
  <si>
    <t>PARMAR MONIKA G.</t>
  </si>
  <si>
    <t>SOLANKI JANVI J.</t>
  </si>
  <si>
    <t>CHUDASAMA VISHVA KAPILBHAI</t>
  </si>
  <si>
    <t>PARIKH KRISHNA NIKHILBHAI</t>
  </si>
  <si>
    <t>SONI VEDANTI DILIPBHAI</t>
  </si>
  <si>
    <t>PATHAN SAFIYABANU SAJIDKHAN</t>
  </si>
  <si>
    <t>PATEL DHARA JITENDRABHAI</t>
  </si>
  <si>
    <t>DAMOR ROSHNI CHATTRABHAI</t>
  </si>
  <si>
    <t>PATANWADIYA DRASTIBEN JIGNESHBHAI</t>
  </si>
  <si>
    <t>SOLANKI PRIYANKABEN SATISHBHAI</t>
  </si>
  <si>
    <t>VAGHELA PRATHA BHARATBHAI</t>
  </si>
  <si>
    <t>SHAH KHUSHI KALPESHKUMAR</t>
  </si>
  <si>
    <t>VASAVA TULSI MAHESHBHAI</t>
  </si>
  <si>
    <t>GOHEL CHARMI K.</t>
  </si>
  <si>
    <t>PLAS MEGHA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</si>
</sst>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7000447]0"/>
    <numFmt numFmtId="165" formatCode="[$-7000447]0.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rgb="FF000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8" fillId="0" borderId="0"/>
    <xf numFmtId="0" fontId="7" fillId="0" borderId="0"/>
    <xf numFmtId="0" fontId="7" fillId="0" borderId="0"/>
    <xf numFmtId="0" fontId="9" fillId="0" borderId="0"/>
    <xf numFmtId="0" fontId="10" fillId="0" borderId="0"/>
  </cellStyleXfs>
  <cellXfs count="1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9" fontId="0" fillId="0" borderId="1" xfId="0" applyNumberForma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/>
    <xf numFmtId="9" fontId="0" fillId="0" borderId="1" xfId="0" applyNumberFormat="1" applyFill="1" applyBorder="1" applyAlignment="1">
      <alignment horizontal="left"/>
    </xf>
    <xf numFmtId="0" fontId="0" fillId="0" borderId="6" xfId="0" applyFont="1" applyFill="1" applyBorder="1"/>
    <xf numFmtId="0" fontId="0" fillId="0" borderId="6" xfId="0" applyFill="1" applyBorder="1"/>
    <xf numFmtId="9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9" fontId="0" fillId="2" borderId="1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/>
    <xf numFmtId="9" fontId="0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/>
    <xf numFmtId="0" fontId="0" fillId="0" borderId="1" xfId="0" applyBorder="1" applyAlignment="1"/>
    <xf numFmtId="0" fontId="1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/>
    </xf>
    <xf numFmtId="18" fontId="0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Font="1" applyBorder="1"/>
    <xf numFmtId="9" fontId="0" fillId="0" borderId="1" xfId="0" applyNumberFormat="1" applyFont="1" applyFill="1" applyBorder="1"/>
    <xf numFmtId="0" fontId="0" fillId="0" borderId="0" xfId="0" applyFont="1"/>
    <xf numFmtId="0" fontId="0" fillId="0" borderId="0" xfId="0" applyFont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164" fontId="0" fillId="0" borderId="1" xfId="2" applyNumberFormat="1" applyFont="1" applyBorder="1" applyAlignment="1">
      <alignment horizontal="left" vertical="center"/>
    </xf>
    <xf numFmtId="9" fontId="0" fillId="0" borderId="1" xfId="0" applyNumberFormat="1" applyFont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0" fillId="0" borderId="1" xfId="3" applyFont="1" applyFill="1" applyBorder="1" applyAlignment="1">
      <alignment horizontal="left" vertical="center" wrapText="1"/>
    </xf>
    <xf numFmtId="0" fontId="5" fillId="0" borderId="1" xfId="4" applyFont="1" applyFill="1" applyBorder="1" applyAlignment="1">
      <alignment horizontal="left" vertical="center" wrapText="1"/>
    </xf>
    <xf numFmtId="49" fontId="5" fillId="0" borderId="1" xfId="4" applyNumberFormat="1" applyFont="1" applyFill="1" applyBorder="1" applyAlignment="1">
      <alignment horizontal="left" vertical="center" wrapText="1"/>
    </xf>
    <xf numFmtId="0" fontId="0" fillId="0" borderId="1" xfId="2" applyNumberFormat="1" applyFont="1" applyBorder="1" applyAlignment="1">
      <alignment horizontal="left" vertical="center"/>
    </xf>
    <xf numFmtId="165" fontId="0" fillId="0" borderId="1" xfId="0" applyNumberFormat="1" applyFont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9" fontId="0" fillId="0" borderId="8" xfId="0" applyNumberFormat="1" applyFont="1" applyFill="1" applyBorder="1" applyAlignment="1">
      <alignment horizontal="left" vertical="center"/>
    </xf>
    <xf numFmtId="9" fontId="0" fillId="0" borderId="1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9" fontId="0" fillId="0" borderId="7" xfId="0" applyNumberFormat="1" applyFont="1" applyFill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9" fontId="5" fillId="0" borderId="1" xfId="5" applyNumberFormat="1" applyFont="1" applyBorder="1" applyAlignment="1">
      <alignment horizontal="left" vertical="center" wrapText="1"/>
    </xf>
    <xf numFmtId="9" fontId="5" fillId="0" borderId="1" xfId="5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/>
    </xf>
    <xf numFmtId="9" fontId="0" fillId="0" borderId="8" xfId="0" applyNumberFormat="1" applyFont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6">
    <cellStyle name="Normal" xfId="0" builtinId="0"/>
    <cellStyle name="Normal 10" xfId="2"/>
    <cellStyle name="Normal 2" xfId="5"/>
    <cellStyle name="Normal 2 2" xfId="4"/>
    <cellStyle name="Normal 2 3" xfId="1"/>
    <cellStyle name="Normal 8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4"/>
  <sheetViews>
    <sheetView tabSelected="1" workbookViewId="0">
      <selection activeCell="C9" sqref="C9"/>
    </sheetView>
  </sheetViews>
  <sheetFormatPr defaultRowHeight="15" x14ac:dyDescent="0.25"/>
  <cols>
    <col min="1" max="1" width="4.5703125" style="78" customWidth="1"/>
    <col min="2" max="2" width="34.28515625" style="78" customWidth="1"/>
    <col min="3" max="3" width="37.85546875" style="78" customWidth="1"/>
    <col min="4" max="4" width="11.85546875" style="78" customWidth="1"/>
    <col min="5" max="5" width="9.85546875" style="78" customWidth="1"/>
    <col min="6" max="16384" width="9.140625" style="78"/>
  </cols>
  <sheetData>
    <row r="1" spans="1:5" x14ac:dyDescent="0.25">
      <c r="A1" s="121" t="s">
        <v>1</v>
      </c>
      <c r="B1" s="121"/>
      <c r="C1" s="121"/>
      <c r="D1" s="121"/>
      <c r="E1" s="121"/>
    </row>
    <row r="2" spans="1:5" x14ac:dyDescent="0.25">
      <c r="A2" s="121" t="s">
        <v>2</v>
      </c>
      <c r="B2" s="121"/>
      <c r="C2" s="121"/>
      <c r="D2" s="121"/>
      <c r="E2" s="121"/>
    </row>
    <row r="3" spans="1:5" x14ac:dyDescent="0.25">
      <c r="A3" s="38"/>
      <c r="B3" s="38"/>
      <c r="C3" s="38"/>
      <c r="D3" s="38"/>
      <c r="E3" s="38"/>
    </row>
    <row r="4" spans="1:5" x14ac:dyDescent="0.25">
      <c r="A4" s="122" t="s">
        <v>3</v>
      </c>
      <c r="B4" s="122"/>
      <c r="C4" s="122"/>
      <c r="D4" s="122"/>
      <c r="E4" s="122"/>
    </row>
    <row r="5" spans="1:5" x14ac:dyDescent="0.25">
      <c r="A5" s="122" t="s">
        <v>4</v>
      </c>
      <c r="B5" s="122"/>
      <c r="C5" s="122"/>
      <c r="D5" s="122"/>
      <c r="E5" s="122"/>
    </row>
    <row r="6" spans="1:5" x14ac:dyDescent="0.25">
      <c r="A6" s="107" t="s">
        <v>1670</v>
      </c>
      <c r="B6" s="107"/>
      <c r="C6" s="107"/>
      <c r="D6" s="107"/>
      <c r="E6" s="107"/>
    </row>
    <row r="7" spans="1:5" x14ac:dyDescent="0.25">
      <c r="A7" s="37" t="s">
        <v>6</v>
      </c>
      <c r="B7" s="37" t="s">
        <v>7</v>
      </c>
      <c r="C7" s="37" t="s">
        <v>8</v>
      </c>
      <c r="D7" s="37" t="s">
        <v>9</v>
      </c>
      <c r="E7" s="37" t="s">
        <v>912</v>
      </c>
    </row>
    <row r="8" spans="1:5" x14ac:dyDescent="0.25">
      <c r="A8" s="37">
        <v>1</v>
      </c>
      <c r="B8" s="79" t="s">
        <v>1671</v>
      </c>
      <c r="C8" s="80" t="s">
        <v>1672</v>
      </c>
      <c r="D8" s="81" t="s">
        <v>155</v>
      </c>
      <c r="E8" s="82">
        <v>0.5</v>
      </c>
    </row>
    <row r="9" spans="1:5" x14ac:dyDescent="0.25">
      <c r="A9" s="37">
        <v>2</v>
      </c>
      <c r="B9" s="79" t="s">
        <v>1673</v>
      </c>
      <c r="C9" s="80" t="s">
        <v>1672</v>
      </c>
      <c r="D9" s="81" t="s">
        <v>155</v>
      </c>
      <c r="E9" s="82">
        <v>1</v>
      </c>
    </row>
    <row r="10" spans="1:5" x14ac:dyDescent="0.25">
      <c r="A10" s="37">
        <v>3</v>
      </c>
      <c r="B10" s="79" t="s">
        <v>1674</v>
      </c>
      <c r="C10" s="80" t="s">
        <v>1672</v>
      </c>
      <c r="D10" s="81" t="s">
        <v>158</v>
      </c>
      <c r="E10" s="82">
        <v>1</v>
      </c>
    </row>
    <row r="11" spans="1:5" x14ac:dyDescent="0.25">
      <c r="A11" s="37">
        <v>4</v>
      </c>
      <c r="B11" s="79" t="s">
        <v>1675</v>
      </c>
      <c r="C11" s="80" t="s">
        <v>1672</v>
      </c>
      <c r="D11" s="81" t="s">
        <v>158</v>
      </c>
      <c r="E11" s="82">
        <v>1</v>
      </c>
    </row>
    <row r="12" spans="1:5" x14ac:dyDescent="0.25">
      <c r="A12" s="37">
        <v>5</v>
      </c>
      <c r="B12" s="79" t="s">
        <v>1676</v>
      </c>
      <c r="C12" s="80" t="s">
        <v>1672</v>
      </c>
      <c r="D12" s="81" t="s">
        <v>576</v>
      </c>
      <c r="E12" s="82">
        <v>0.5</v>
      </c>
    </row>
    <row r="13" spans="1:5" x14ac:dyDescent="0.25">
      <c r="A13" s="37">
        <v>6</v>
      </c>
      <c r="B13" s="79" t="s">
        <v>1677</v>
      </c>
      <c r="C13" s="80" t="s">
        <v>1672</v>
      </c>
      <c r="D13" s="81" t="s">
        <v>576</v>
      </c>
      <c r="E13" s="82">
        <v>0.5</v>
      </c>
    </row>
    <row r="14" spans="1:5" x14ac:dyDescent="0.25">
      <c r="A14" s="37">
        <v>7</v>
      </c>
      <c r="B14" s="83" t="s">
        <v>1678</v>
      </c>
      <c r="C14" s="80" t="s">
        <v>1672</v>
      </c>
      <c r="D14" s="81" t="s">
        <v>576</v>
      </c>
      <c r="E14" s="82">
        <v>0.5</v>
      </c>
    </row>
    <row r="15" spans="1:5" x14ac:dyDescent="0.25">
      <c r="A15" s="37">
        <v>8</v>
      </c>
      <c r="B15" s="84" t="s">
        <v>1679</v>
      </c>
      <c r="C15" s="80" t="s">
        <v>1672</v>
      </c>
      <c r="D15" s="81" t="s">
        <v>576</v>
      </c>
      <c r="E15" s="82">
        <v>0.5</v>
      </c>
    </row>
    <row r="16" spans="1:5" x14ac:dyDescent="0.25">
      <c r="A16" s="37">
        <v>9</v>
      </c>
      <c r="B16" s="83" t="s">
        <v>1680</v>
      </c>
      <c r="C16" s="80" t="s">
        <v>1672</v>
      </c>
      <c r="D16" s="81" t="s">
        <v>576</v>
      </c>
      <c r="E16" s="82">
        <v>1</v>
      </c>
    </row>
    <row r="17" spans="1:5" x14ac:dyDescent="0.25">
      <c r="A17" s="37">
        <v>10</v>
      </c>
      <c r="B17" s="83" t="s">
        <v>1681</v>
      </c>
      <c r="C17" s="80" t="s">
        <v>1672</v>
      </c>
      <c r="D17" s="81" t="s">
        <v>576</v>
      </c>
      <c r="E17" s="82">
        <v>0.5</v>
      </c>
    </row>
    <row r="18" spans="1:5" x14ac:dyDescent="0.25">
      <c r="A18" s="37">
        <v>11</v>
      </c>
      <c r="B18" s="83" t="s">
        <v>1682</v>
      </c>
      <c r="C18" s="80" t="s">
        <v>1672</v>
      </c>
      <c r="D18" s="79" t="s">
        <v>163</v>
      </c>
      <c r="E18" s="82">
        <v>0.5</v>
      </c>
    </row>
    <row r="19" spans="1:5" x14ac:dyDescent="0.25">
      <c r="A19" s="37">
        <v>12</v>
      </c>
      <c r="B19" s="85" t="s">
        <v>1683</v>
      </c>
      <c r="C19" s="80" t="s">
        <v>1672</v>
      </c>
      <c r="D19" s="79" t="s">
        <v>163</v>
      </c>
      <c r="E19" s="82">
        <v>0.5</v>
      </c>
    </row>
    <row r="20" spans="1:5" x14ac:dyDescent="0.25">
      <c r="A20" s="37">
        <v>13</v>
      </c>
      <c r="B20" s="86" t="s">
        <v>1076</v>
      </c>
      <c r="C20" s="80" t="s">
        <v>1672</v>
      </c>
      <c r="D20" s="79" t="s">
        <v>163</v>
      </c>
      <c r="E20" s="82">
        <v>0.5</v>
      </c>
    </row>
    <row r="21" spans="1:5" x14ac:dyDescent="0.25">
      <c r="A21" s="37">
        <v>14</v>
      </c>
      <c r="B21" s="86" t="s">
        <v>1684</v>
      </c>
      <c r="C21" s="80" t="s">
        <v>1672</v>
      </c>
      <c r="D21" s="79" t="s">
        <v>163</v>
      </c>
      <c r="E21" s="82">
        <v>0.5</v>
      </c>
    </row>
    <row r="22" spans="1:5" x14ac:dyDescent="0.25">
      <c r="A22" s="37">
        <v>15</v>
      </c>
      <c r="B22" s="85" t="s">
        <v>1685</v>
      </c>
      <c r="C22" s="80" t="s">
        <v>1672</v>
      </c>
      <c r="D22" s="79" t="s">
        <v>163</v>
      </c>
      <c r="E22" s="82">
        <v>0.5</v>
      </c>
    </row>
    <row r="23" spans="1:5" x14ac:dyDescent="0.25">
      <c r="A23" s="37">
        <v>16</v>
      </c>
      <c r="B23" s="86" t="s">
        <v>1686</v>
      </c>
      <c r="C23" s="80" t="s">
        <v>1672</v>
      </c>
      <c r="D23" s="79" t="s">
        <v>163</v>
      </c>
      <c r="E23" s="82">
        <v>0.5</v>
      </c>
    </row>
    <row r="24" spans="1:5" x14ac:dyDescent="0.25">
      <c r="A24" s="37">
        <v>17</v>
      </c>
      <c r="B24" s="85" t="s">
        <v>1687</v>
      </c>
      <c r="C24" s="80" t="s">
        <v>1672</v>
      </c>
      <c r="D24" s="79" t="s">
        <v>163</v>
      </c>
      <c r="E24" s="82">
        <v>0.5</v>
      </c>
    </row>
    <row r="25" spans="1:5" x14ac:dyDescent="0.25">
      <c r="A25" s="37">
        <v>18</v>
      </c>
      <c r="B25" s="85" t="s">
        <v>1688</v>
      </c>
      <c r="C25" s="80" t="s">
        <v>1672</v>
      </c>
      <c r="D25" s="79" t="s">
        <v>163</v>
      </c>
      <c r="E25" s="82">
        <v>1</v>
      </c>
    </row>
    <row r="26" spans="1:5" x14ac:dyDescent="0.25">
      <c r="A26" s="37">
        <v>19</v>
      </c>
      <c r="B26" s="85" t="s">
        <v>1689</v>
      </c>
      <c r="C26" s="80" t="s">
        <v>1672</v>
      </c>
      <c r="D26" s="79" t="s">
        <v>163</v>
      </c>
      <c r="E26" s="82">
        <v>0.5</v>
      </c>
    </row>
    <row r="27" spans="1:5" x14ac:dyDescent="0.25">
      <c r="A27" s="37">
        <v>20</v>
      </c>
      <c r="B27" s="87" t="s">
        <v>1690</v>
      </c>
      <c r="C27" s="80" t="s">
        <v>1672</v>
      </c>
      <c r="D27" s="79" t="s">
        <v>163</v>
      </c>
      <c r="E27" s="82">
        <v>0.5</v>
      </c>
    </row>
    <row r="28" spans="1:5" x14ac:dyDescent="0.25">
      <c r="A28" s="37">
        <v>21</v>
      </c>
      <c r="B28" s="86" t="s">
        <v>1691</v>
      </c>
      <c r="C28" s="80" t="s">
        <v>1672</v>
      </c>
      <c r="D28" s="79" t="s">
        <v>167</v>
      </c>
      <c r="E28" s="82">
        <v>1</v>
      </c>
    </row>
    <row r="29" spans="1:5" x14ac:dyDescent="0.25">
      <c r="A29" s="37">
        <v>22</v>
      </c>
      <c r="B29" s="85" t="s">
        <v>1099</v>
      </c>
      <c r="C29" s="80" t="s">
        <v>1672</v>
      </c>
      <c r="D29" s="79" t="s">
        <v>167</v>
      </c>
      <c r="E29" s="82">
        <v>0.5</v>
      </c>
    </row>
    <row r="30" spans="1:5" x14ac:dyDescent="0.25">
      <c r="A30" s="37">
        <v>23</v>
      </c>
      <c r="B30" s="42" t="s">
        <v>1692</v>
      </c>
      <c r="C30" s="80" t="s">
        <v>1672</v>
      </c>
      <c r="D30" s="42" t="s">
        <v>169</v>
      </c>
      <c r="E30" s="82">
        <v>0.5</v>
      </c>
    </row>
    <row r="31" spans="1:5" x14ac:dyDescent="0.25">
      <c r="A31" s="37">
        <v>24</v>
      </c>
      <c r="B31" s="37" t="s">
        <v>1693</v>
      </c>
      <c r="C31" s="80" t="s">
        <v>1672</v>
      </c>
      <c r="D31" s="37" t="s">
        <v>169</v>
      </c>
      <c r="E31" s="82">
        <v>0.5</v>
      </c>
    </row>
    <row r="32" spans="1:5" x14ac:dyDescent="0.25">
      <c r="A32" s="37">
        <v>25</v>
      </c>
      <c r="B32" s="37" t="s">
        <v>1161</v>
      </c>
      <c r="C32" s="80" t="s">
        <v>1672</v>
      </c>
      <c r="D32" s="37" t="s">
        <v>169</v>
      </c>
      <c r="E32" s="82">
        <v>0.5</v>
      </c>
    </row>
    <row r="33" spans="1:5" x14ac:dyDescent="0.25">
      <c r="A33" s="37">
        <v>26</v>
      </c>
      <c r="B33" s="37" t="s">
        <v>1694</v>
      </c>
      <c r="C33" s="80" t="s">
        <v>1672</v>
      </c>
      <c r="D33" s="37" t="s">
        <v>169</v>
      </c>
      <c r="E33" s="88" t="s">
        <v>1695</v>
      </c>
    </row>
    <row r="34" spans="1:5" x14ac:dyDescent="0.25">
      <c r="A34" s="37">
        <v>27</v>
      </c>
      <c r="B34" s="37" t="s">
        <v>1696</v>
      </c>
      <c r="C34" s="80" t="s">
        <v>1672</v>
      </c>
      <c r="D34" s="79" t="s">
        <v>231</v>
      </c>
      <c r="E34" s="82">
        <v>0.5</v>
      </c>
    </row>
    <row r="35" spans="1:5" x14ac:dyDescent="0.25">
      <c r="A35" s="37">
        <v>28</v>
      </c>
      <c r="B35" s="37" t="s">
        <v>1697</v>
      </c>
      <c r="C35" s="80" t="s">
        <v>1672</v>
      </c>
      <c r="D35" s="79" t="s">
        <v>231</v>
      </c>
      <c r="E35" s="82">
        <v>0.5</v>
      </c>
    </row>
    <row r="36" spans="1:5" x14ac:dyDescent="0.25">
      <c r="A36" s="37">
        <v>29</v>
      </c>
      <c r="B36" s="37" t="s">
        <v>1698</v>
      </c>
      <c r="C36" s="80" t="s">
        <v>1672</v>
      </c>
      <c r="D36" s="79" t="s">
        <v>231</v>
      </c>
      <c r="E36" s="82">
        <v>0.5</v>
      </c>
    </row>
    <row r="37" spans="1:5" x14ac:dyDescent="0.25">
      <c r="A37" s="37">
        <v>30</v>
      </c>
      <c r="B37" s="37" t="s">
        <v>1699</v>
      </c>
      <c r="C37" s="80" t="s">
        <v>1672</v>
      </c>
      <c r="D37" s="37" t="s">
        <v>975</v>
      </c>
      <c r="E37" s="82">
        <v>0.5</v>
      </c>
    </row>
    <row r="38" spans="1:5" x14ac:dyDescent="0.25">
      <c r="A38" s="37">
        <v>31</v>
      </c>
      <c r="B38" s="37" t="s">
        <v>1700</v>
      </c>
      <c r="C38" s="80" t="s">
        <v>1672</v>
      </c>
      <c r="D38" s="37" t="s">
        <v>975</v>
      </c>
      <c r="E38" s="82">
        <v>1</v>
      </c>
    </row>
    <row r="39" spans="1:5" x14ac:dyDescent="0.25">
      <c r="A39" s="37">
        <v>32</v>
      </c>
      <c r="B39" s="37" t="s">
        <v>288</v>
      </c>
      <c r="C39" s="80" t="s">
        <v>1672</v>
      </c>
      <c r="D39" s="37" t="s">
        <v>975</v>
      </c>
      <c r="E39" s="82">
        <v>0.5</v>
      </c>
    </row>
    <row r="40" spans="1:5" x14ac:dyDescent="0.25">
      <c r="A40" s="37">
        <v>33</v>
      </c>
      <c r="B40" s="37" t="s">
        <v>1701</v>
      </c>
      <c r="C40" s="80" t="s">
        <v>1672</v>
      </c>
      <c r="D40" s="37" t="s">
        <v>975</v>
      </c>
      <c r="E40" s="82">
        <v>1</v>
      </c>
    </row>
    <row r="41" spans="1:5" x14ac:dyDescent="0.25">
      <c r="A41" s="37">
        <v>34</v>
      </c>
      <c r="B41" s="37" t="s">
        <v>1702</v>
      </c>
      <c r="C41" s="80" t="s">
        <v>1672</v>
      </c>
      <c r="D41" s="37" t="s">
        <v>975</v>
      </c>
      <c r="E41" s="82">
        <v>0.5</v>
      </c>
    </row>
    <row r="42" spans="1:5" x14ac:dyDescent="0.25">
      <c r="A42" s="37">
        <v>35</v>
      </c>
      <c r="B42" s="37" t="s">
        <v>1703</v>
      </c>
      <c r="C42" s="80" t="s">
        <v>1672</v>
      </c>
      <c r="D42" s="37" t="s">
        <v>975</v>
      </c>
      <c r="E42" s="82">
        <v>0.5</v>
      </c>
    </row>
    <row r="43" spans="1:5" x14ac:dyDescent="0.25">
      <c r="A43" s="37">
        <v>36</v>
      </c>
      <c r="B43" s="37" t="s">
        <v>1704</v>
      </c>
      <c r="C43" s="80" t="s">
        <v>1672</v>
      </c>
      <c r="D43" s="37" t="s">
        <v>975</v>
      </c>
      <c r="E43" s="82">
        <v>0.5</v>
      </c>
    </row>
    <row r="44" spans="1:5" x14ac:dyDescent="0.25">
      <c r="A44" s="37">
        <v>37</v>
      </c>
      <c r="B44" s="37" t="s">
        <v>1705</v>
      </c>
      <c r="C44" s="80" t="s">
        <v>1672</v>
      </c>
      <c r="D44" s="37" t="s">
        <v>178</v>
      </c>
      <c r="E44" s="82">
        <v>0.5</v>
      </c>
    </row>
    <row r="45" spans="1:5" x14ac:dyDescent="0.25">
      <c r="A45" s="37">
        <v>38</v>
      </c>
      <c r="B45" s="37" t="s">
        <v>1706</v>
      </c>
      <c r="C45" s="80" t="s">
        <v>1672</v>
      </c>
      <c r="D45" s="37" t="s">
        <v>178</v>
      </c>
      <c r="E45" s="82">
        <v>0.5</v>
      </c>
    </row>
    <row r="46" spans="1:5" x14ac:dyDescent="0.25">
      <c r="A46" s="37">
        <v>39</v>
      </c>
      <c r="B46" s="37" t="s">
        <v>1707</v>
      </c>
      <c r="C46" s="80" t="s">
        <v>1672</v>
      </c>
      <c r="D46" s="37" t="s">
        <v>984</v>
      </c>
      <c r="E46" s="82">
        <v>0.5</v>
      </c>
    </row>
    <row r="47" spans="1:5" x14ac:dyDescent="0.25">
      <c r="A47" s="37">
        <v>40</v>
      </c>
      <c r="B47" s="37" t="s">
        <v>1708</v>
      </c>
      <c r="C47" s="80" t="s">
        <v>1672</v>
      </c>
      <c r="D47" s="37" t="s">
        <v>984</v>
      </c>
      <c r="E47" s="82">
        <v>0.5</v>
      </c>
    </row>
    <row r="48" spans="1:5" x14ac:dyDescent="0.25">
      <c r="A48" s="37">
        <v>41</v>
      </c>
      <c r="B48" s="37" t="s">
        <v>1709</v>
      </c>
      <c r="C48" s="80" t="s">
        <v>1672</v>
      </c>
      <c r="D48" s="37" t="s">
        <v>984</v>
      </c>
      <c r="E48" s="82">
        <v>0.5</v>
      </c>
    </row>
    <row r="49" spans="1:5" x14ac:dyDescent="0.25">
      <c r="A49" s="37">
        <v>42</v>
      </c>
      <c r="B49" s="37" t="s">
        <v>1710</v>
      </c>
      <c r="C49" s="80" t="s">
        <v>1672</v>
      </c>
      <c r="D49" s="37" t="s">
        <v>184</v>
      </c>
      <c r="E49" s="82">
        <v>0.5</v>
      </c>
    </row>
    <row r="50" spans="1:5" x14ac:dyDescent="0.25">
      <c r="A50" s="37">
        <v>43</v>
      </c>
      <c r="B50" s="37" t="s">
        <v>363</v>
      </c>
      <c r="C50" s="80" t="s">
        <v>1672</v>
      </c>
      <c r="D50" s="37" t="s">
        <v>184</v>
      </c>
      <c r="E50" s="82">
        <v>0.5</v>
      </c>
    </row>
    <row r="51" spans="1:5" x14ac:dyDescent="0.25">
      <c r="A51" s="37">
        <v>44</v>
      </c>
      <c r="B51" s="37" t="s">
        <v>302</v>
      </c>
      <c r="C51" s="80" t="s">
        <v>1672</v>
      </c>
      <c r="D51" s="37" t="s">
        <v>184</v>
      </c>
      <c r="E51" s="82">
        <v>1</v>
      </c>
    </row>
    <row r="52" spans="1:5" x14ac:dyDescent="0.25">
      <c r="A52" s="37">
        <v>45</v>
      </c>
      <c r="B52" s="37" t="s">
        <v>1711</v>
      </c>
      <c r="C52" s="80" t="s">
        <v>1672</v>
      </c>
      <c r="D52" s="37" t="s">
        <v>184</v>
      </c>
      <c r="E52" s="82">
        <v>0.5</v>
      </c>
    </row>
    <row r="53" spans="1:5" x14ac:dyDescent="0.25">
      <c r="A53" s="37">
        <v>46</v>
      </c>
      <c r="B53" s="37" t="s">
        <v>1712</v>
      </c>
      <c r="C53" s="80" t="s">
        <v>1672</v>
      </c>
      <c r="D53" s="37" t="s">
        <v>184</v>
      </c>
      <c r="E53" s="82">
        <v>0.5</v>
      </c>
    </row>
    <row r="54" spans="1:5" x14ac:dyDescent="0.25">
      <c r="A54" s="37">
        <v>47</v>
      </c>
      <c r="B54" s="37" t="s">
        <v>1713</v>
      </c>
      <c r="C54" s="80" t="s">
        <v>1672</v>
      </c>
      <c r="D54" s="37" t="s">
        <v>184</v>
      </c>
      <c r="E54" s="82">
        <v>0.5</v>
      </c>
    </row>
    <row r="55" spans="1:5" x14ac:dyDescent="0.25">
      <c r="A55" s="37">
        <v>48</v>
      </c>
      <c r="B55" s="89" t="s">
        <v>1730</v>
      </c>
      <c r="C55" s="89" t="s">
        <v>1715</v>
      </c>
      <c r="D55" s="89" t="s">
        <v>1729</v>
      </c>
      <c r="E55" s="90">
        <v>1</v>
      </c>
    </row>
    <row r="56" spans="1:5" x14ac:dyDescent="0.25">
      <c r="A56" s="37">
        <v>49</v>
      </c>
      <c r="B56" s="42" t="s">
        <v>1728</v>
      </c>
      <c r="C56" s="42" t="s">
        <v>1715</v>
      </c>
      <c r="D56" s="42">
        <v>9</v>
      </c>
      <c r="E56" s="91">
        <v>0.5</v>
      </c>
    </row>
    <row r="57" spans="1:5" x14ac:dyDescent="0.25">
      <c r="A57" s="37">
        <v>50</v>
      </c>
      <c r="B57" s="42" t="s">
        <v>1727</v>
      </c>
      <c r="C57" s="42" t="s">
        <v>1715</v>
      </c>
      <c r="D57" s="42">
        <v>9</v>
      </c>
      <c r="E57" s="91">
        <v>0.5</v>
      </c>
    </row>
    <row r="58" spans="1:5" x14ac:dyDescent="0.25">
      <c r="A58" s="37">
        <v>51</v>
      </c>
      <c r="B58" s="42" t="s">
        <v>1726</v>
      </c>
      <c r="C58" s="42" t="s">
        <v>1715</v>
      </c>
      <c r="D58" s="42">
        <v>9</v>
      </c>
      <c r="E58" s="91">
        <v>0.5</v>
      </c>
    </row>
    <row r="59" spans="1:5" x14ac:dyDescent="0.25">
      <c r="A59" s="37">
        <v>52</v>
      </c>
      <c r="B59" s="42" t="s">
        <v>1725</v>
      </c>
      <c r="C59" s="42" t="s">
        <v>1715</v>
      </c>
      <c r="D59" s="42" t="s">
        <v>152</v>
      </c>
      <c r="E59" s="91">
        <v>1</v>
      </c>
    </row>
    <row r="60" spans="1:5" x14ac:dyDescent="0.25">
      <c r="A60" s="37">
        <v>53</v>
      </c>
      <c r="B60" s="42" t="s">
        <v>1724</v>
      </c>
      <c r="C60" s="42" t="s">
        <v>1715</v>
      </c>
      <c r="D60" s="42" t="s">
        <v>1723</v>
      </c>
      <c r="E60" s="91">
        <v>1</v>
      </c>
    </row>
    <row r="61" spans="1:5" x14ac:dyDescent="0.25">
      <c r="A61" s="37">
        <v>54</v>
      </c>
      <c r="B61" s="42" t="s">
        <v>1722</v>
      </c>
      <c r="C61" s="42" t="s">
        <v>1715</v>
      </c>
      <c r="D61" s="42" t="s">
        <v>1721</v>
      </c>
      <c r="E61" s="91">
        <v>1</v>
      </c>
    </row>
    <row r="62" spans="1:5" x14ac:dyDescent="0.25">
      <c r="A62" s="37">
        <v>55</v>
      </c>
      <c r="B62" s="42" t="s">
        <v>1720</v>
      </c>
      <c r="C62" s="42" t="s">
        <v>1715</v>
      </c>
      <c r="D62" s="42" t="s">
        <v>1719</v>
      </c>
      <c r="E62" s="91">
        <v>1</v>
      </c>
    </row>
    <row r="63" spans="1:5" x14ac:dyDescent="0.25">
      <c r="A63" s="37">
        <v>56</v>
      </c>
      <c r="B63" s="42" t="s">
        <v>1718</v>
      </c>
      <c r="C63" s="42" t="s">
        <v>1715</v>
      </c>
      <c r="D63" s="42" t="s">
        <v>1717</v>
      </c>
      <c r="E63" s="91">
        <v>1</v>
      </c>
    </row>
    <row r="64" spans="1:5" ht="15.75" thickBot="1" x14ac:dyDescent="0.3">
      <c r="A64" s="37">
        <v>57</v>
      </c>
      <c r="B64" s="92" t="s">
        <v>1716</v>
      </c>
      <c r="C64" s="92" t="s">
        <v>1715</v>
      </c>
      <c r="D64" s="92" t="s">
        <v>1714</v>
      </c>
      <c r="E64" s="93">
        <v>1</v>
      </c>
    </row>
    <row r="65" spans="1:5" x14ac:dyDescent="0.25">
      <c r="A65" s="37">
        <v>58</v>
      </c>
      <c r="B65" s="94" t="s">
        <v>1731</v>
      </c>
      <c r="C65" s="94" t="s">
        <v>1756</v>
      </c>
      <c r="D65" s="94" t="s">
        <v>1732</v>
      </c>
      <c r="E65" s="95">
        <v>0.5</v>
      </c>
    </row>
    <row r="66" spans="1:5" x14ac:dyDescent="0.25">
      <c r="A66" s="37">
        <v>59</v>
      </c>
      <c r="B66" s="94" t="s">
        <v>1733</v>
      </c>
      <c r="C66" s="94" t="s">
        <v>1756</v>
      </c>
      <c r="D66" s="94" t="s">
        <v>1732</v>
      </c>
      <c r="E66" s="95">
        <v>0.5</v>
      </c>
    </row>
    <row r="67" spans="1:5" x14ac:dyDescent="0.25">
      <c r="A67" s="37">
        <v>60</v>
      </c>
      <c r="B67" s="94" t="s">
        <v>1734</v>
      </c>
      <c r="C67" s="94" t="s">
        <v>1756</v>
      </c>
      <c r="D67" s="94" t="s">
        <v>1732</v>
      </c>
      <c r="E67" s="95">
        <v>0.5</v>
      </c>
    </row>
    <row r="68" spans="1:5" x14ac:dyDescent="0.25">
      <c r="A68" s="37">
        <v>61</v>
      </c>
      <c r="B68" s="94" t="s">
        <v>1735</v>
      </c>
      <c r="C68" s="94" t="s">
        <v>1756</v>
      </c>
      <c r="D68" s="94" t="s">
        <v>1732</v>
      </c>
      <c r="E68" s="95">
        <v>0.5</v>
      </c>
    </row>
    <row r="69" spans="1:5" x14ac:dyDescent="0.25">
      <c r="A69" s="37">
        <v>62</v>
      </c>
      <c r="B69" s="94" t="s">
        <v>1736</v>
      </c>
      <c r="C69" s="94" t="s">
        <v>1756</v>
      </c>
      <c r="D69" s="94" t="s">
        <v>1732</v>
      </c>
      <c r="E69" s="95">
        <v>0.5</v>
      </c>
    </row>
    <row r="70" spans="1:5" x14ac:dyDescent="0.25">
      <c r="A70" s="37">
        <v>63</v>
      </c>
      <c r="B70" s="94" t="s">
        <v>1737</v>
      </c>
      <c r="C70" s="94" t="s">
        <v>1756</v>
      </c>
      <c r="D70" s="94" t="s">
        <v>1732</v>
      </c>
      <c r="E70" s="95">
        <v>0.5</v>
      </c>
    </row>
    <row r="71" spans="1:5" x14ac:dyDescent="0.25">
      <c r="A71" s="37">
        <v>64</v>
      </c>
      <c r="B71" s="94" t="s">
        <v>1738</v>
      </c>
      <c r="C71" s="94" t="s">
        <v>1756</v>
      </c>
      <c r="D71" s="94" t="s">
        <v>1732</v>
      </c>
      <c r="E71" s="95">
        <v>0.5</v>
      </c>
    </row>
    <row r="72" spans="1:5" x14ac:dyDescent="0.25">
      <c r="A72" s="37">
        <v>65</v>
      </c>
      <c r="B72" s="94" t="s">
        <v>1739</v>
      </c>
      <c r="C72" s="94" t="s">
        <v>1756</v>
      </c>
      <c r="D72" s="94" t="s">
        <v>1732</v>
      </c>
      <c r="E72" s="95">
        <v>0.5</v>
      </c>
    </row>
    <row r="73" spans="1:5" x14ac:dyDescent="0.25">
      <c r="A73" s="37">
        <v>66</v>
      </c>
      <c r="B73" s="94" t="s">
        <v>1740</v>
      </c>
      <c r="C73" s="94" t="s">
        <v>1756</v>
      </c>
      <c r="D73" s="94" t="s">
        <v>13</v>
      </c>
      <c r="E73" s="95">
        <v>1</v>
      </c>
    </row>
    <row r="74" spans="1:5" x14ac:dyDescent="0.25">
      <c r="A74" s="37">
        <v>67</v>
      </c>
      <c r="B74" s="94" t="s">
        <v>1741</v>
      </c>
      <c r="C74" s="94" t="s">
        <v>1756</v>
      </c>
      <c r="D74" s="94" t="s">
        <v>13</v>
      </c>
      <c r="E74" s="95">
        <v>1</v>
      </c>
    </row>
    <row r="75" spans="1:5" x14ac:dyDescent="0.25">
      <c r="A75" s="37">
        <v>68</v>
      </c>
      <c r="B75" s="94" t="s">
        <v>1742</v>
      </c>
      <c r="C75" s="94" t="s">
        <v>1756</v>
      </c>
      <c r="D75" s="94" t="s">
        <v>261</v>
      </c>
      <c r="E75" s="95">
        <v>1</v>
      </c>
    </row>
    <row r="76" spans="1:5" x14ac:dyDescent="0.25">
      <c r="A76" s="37">
        <v>69</v>
      </c>
      <c r="B76" s="94" t="s">
        <v>1743</v>
      </c>
      <c r="C76" s="94" t="s">
        <v>1756</v>
      </c>
      <c r="D76" s="94" t="s">
        <v>261</v>
      </c>
      <c r="E76" s="95">
        <v>0.5</v>
      </c>
    </row>
    <row r="77" spans="1:5" x14ac:dyDescent="0.25">
      <c r="A77" s="37">
        <v>70</v>
      </c>
      <c r="B77" s="94" t="s">
        <v>1744</v>
      </c>
      <c r="C77" s="94" t="s">
        <v>1756</v>
      </c>
      <c r="D77" s="94" t="s">
        <v>261</v>
      </c>
      <c r="E77" s="95">
        <v>0.5</v>
      </c>
    </row>
    <row r="78" spans="1:5" x14ac:dyDescent="0.25">
      <c r="A78" s="37">
        <v>71</v>
      </c>
      <c r="B78" s="94" t="s">
        <v>1745</v>
      </c>
      <c r="C78" s="94" t="s">
        <v>1756</v>
      </c>
      <c r="D78" s="94" t="s">
        <v>261</v>
      </c>
      <c r="E78" s="96">
        <v>0.5</v>
      </c>
    </row>
    <row r="79" spans="1:5" x14ac:dyDescent="0.25">
      <c r="A79" s="37">
        <v>72</v>
      </c>
      <c r="B79" s="94" t="s">
        <v>1746</v>
      </c>
      <c r="C79" s="94" t="s">
        <v>1756</v>
      </c>
      <c r="D79" s="94" t="s">
        <v>261</v>
      </c>
      <c r="E79" s="96">
        <v>0.5</v>
      </c>
    </row>
    <row r="80" spans="1:5" x14ac:dyDescent="0.25">
      <c r="A80" s="37">
        <v>73</v>
      </c>
      <c r="B80" s="94" t="s">
        <v>1747</v>
      </c>
      <c r="C80" s="94" t="s">
        <v>1756</v>
      </c>
      <c r="D80" s="94" t="s">
        <v>289</v>
      </c>
      <c r="E80" s="95">
        <v>0.5</v>
      </c>
    </row>
    <row r="81" spans="1:5" x14ac:dyDescent="0.25">
      <c r="A81" s="37">
        <v>74</v>
      </c>
      <c r="B81" s="94" t="s">
        <v>1748</v>
      </c>
      <c r="C81" s="94" t="s">
        <v>1756</v>
      </c>
      <c r="D81" s="94" t="s">
        <v>289</v>
      </c>
      <c r="E81" s="95">
        <v>0.5</v>
      </c>
    </row>
    <row r="82" spans="1:5" x14ac:dyDescent="0.25">
      <c r="A82" s="37">
        <v>75</v>
      </c>
      <c r="B82" s="94" t="s">
        <v>1749</v>
      </c>
      <c r="C82" s="94" t="s">
        <v>1756</v>
      </c>
      <c r="D82" s="94" t="s">
        <v>289</v>
      </c>
      <c r="E82" s="95">
        <v>0.5</v>
      </c>
    </row>
    <row r="83" spans="1:5" x14ac:dyDescent="0.25">
      <c r="A83" s="37">
        <v>76</v>
      </c>
      <c r="B83" s="94" t="s">
        <v>1750</v>
      </c>
      <c r="C83" s="94" t="s">
        <v>1756</v>
      </c>
      <c r="D83" s="94" t="s">
        <v>289</v>
      </c>
      <c r="E83" s="95">
        <v>0.5</v>
      </c>
    </row>
    <row r="84" spans="1:5" x14ac:dyDescent="0.25">
      <c r="A84" s="37">
        <v>77</v>
      </c>
      <c r="B84" s="94" t="s">
        <v>1751</v>
      </c>
      <c r="C84" s="94" t="s">
        <v>1756</v>
      </c>
      <c r="D84" s="94" t="s">
        <v>289</v>
      </c>
      <c r="E84" s="95">
        <v>0.5</v>
      </c>
    </row>
    <row r="85" spans="1:5" x14ac:dyDescent="0.25">
      <c r="A85" s="37">
        <v>78</v>
      </c>
      <c r="B85" s="94" t="s">
        <v>1752</v>
      </c>
      <c r="C85" s="94" t="s">
        <v>1756</v>
      </c>
      <c r="D85" s="94" t="s">
        <v>20</v>
      </c>
      <c r="E85" s="96">
        <v>0.5</v>
      </c>
    </row>
    <row r="86" spans="1:5" x14ac:dyDescent="0.25">
      <c r="A86" s="37">
        <v>79</v>
      </c>
      <c r="B86" s="37" t="s">
        <v>1753</v>
      </c>
      <c r="C86" s="37" t="s">
        <v>1754</v>
      </c>
      <c r="D86" s="37">
        <v>1</v>
      </c>
      <c r="E86" s="51">
        <v>0.5</v>
      </c>
    </row>
    <row r="87" spans="1:5" x14ac:dyDescent="0.25">
      <c r="A87" s="37">
        <v>80</v>
      </c>
      <c r="B87" s="37" t="s">
        <v>1755</v>
      </c>
      <c r="C87" s="37" t="s">
        <v>1754</v>
      </c>
      <c r="D87" s="37">
        <v>4</v>
      </c>
      <c r="E87" s="51">
        <v>0.5</v>
      </c>
    </row>
    <row r="88" spans="1:5" x14ac:dyDescent="0.25">
      <c r="A88" s="37">
        <v>81</v>
      </c>
      <c r="B88" s="80" t="s">
        <v>1757</v>
      </c>
      <c r="C88" s="37" t="s">
        <v>1758</v>
      </c>
      <c r="D88" s="37" t="s">
        <v>1759</v>
      </c>
      <c r="E88" s="51">
        <v>0.5</v>
      </c>
    </row>
    <row r="89" spans="1:5" x14ac:dyDescent="0.25">
      <c r="A89" s="37">
        <v>82</v>
      </c>
      <c r="B89" s="80" t="s">
        <v>1760</v>
      </c>
      <c r="C89" s="37" t="s">
        <v>1758</v>
      </c>
      <c r="D89" s="37" t="s">
        <v>1759</v>
      </c>
      <c r="E89" s="51">
        <v>0.5</v>
      </c>
    </row>
    <row r="90" spans="1:5" x14ac:dyDescent="0.25">
      <c r="A90" s="37">
        <v>83</v>
      </c>
      <c r="B90" s="97" t="s">
        <v>1761</v>
      </c>
      <c r="C90" s="37" t="s">
        <v>1758</v>
      </c>
      <c r="D90" s="37" t="s">
        <v>1759</v>
      </c>
      <c r="E90" s="51">
        <v>0.5</v>
      </c>
    </row>
    <row r="91" spans="1:5" x14ac:dyDescent="0.25">
      <c r="A91" s="37">
        <v>84</v>
      </c>
      <c r="B91" s="97" t="s">
        <v>1762</v>
      </c>
      <c r="C91" s="37" t="s">
        <v>1758</v>
      </c>
      <c r="D91" s="37" t="s">
        <v>1759</v>
      </c>
      <c r="E91" s="51">
        <v>0.5</v>
      </c>
    </row>
    <row r="92" spans="1:5" x14ac:dyDescent="0.25">
      <c r="A92" s="37">
        <v>85</v>
      </c>
      <c r="B92" s="97" t="s">
        <v>1763</v>
      </c>
      <c r="C92" s="37" t="s">
        <v>1758</v>
      </c>
      <c r="D92" s="37" t="s">
        <v>1759</v>
      </c>
      <c r="E92" s="51">
        <v>0.5</v>
      </c>
    </row>
    <row r="93" spans="1:5" x14ac:dyDescent="0.25">
      <c r="A93" s="37">
        <v>86</v>
      </c>
      <c r="B93" s="97" t="s">
        <v>1764</v>
      </c>
      <c r="C93" s="37" t="s">
        <v>1758</v>
      </c>
      <c r="D93" s="37" t="s">
        <v>1759</v>
      </c>
      <c r="E93" s="51">
        <v>0.5</v>
      </c>
    </row>
    <row r="94" spans="1:5" x14ac:dyDescent="0.25">
      <c r="A94" s="37">
        <v>87</v>
      </c>
      <c r="B94" s="97" t="s">
        <v>1765</v>
      </c>
      <c r="C94" s="37" t="s">
        <v>1758</v>
      </c>
      <c r="D94" s="37" t="s">
        <v>1759</v>
      </c>
      <c r="E94" s="51">
        <v>0.5</v>
      </c>
    </row>
    <row r="95" spans="1:5" x14ac:dyDescent="0.25">
      <c r="A95" s="37">
        <v>88</v>
      </c>
      <c r="B95" s="97" t="s">
        <v>1766</v>
      </c>
      <c r="C95" s="37" t="s">
        <v>1758</v>
      </c>
      <c r="D95" s="37" t="s">
        <v>1759</v>
      </c>
      <c r="E95" s="51">
        <v>0.5</v>
      </c>
    </row>
    <row r="96" spans="1:5" x14ac:dyDescent="0.25">
      <c r="A96" s="37">
        <v>89</v>
      </c>
      <c r="B96" s="97" t="s">
        <v>1767</v>
      </c>
      <c r="C96" s="37" t="s">
        <v>1758</v>
      </c>
      <c r="D96" s="37" t="s">
        <v>1759</v>
      </c>
      <c r="E96" s="51">
        <v>0.5</v>
      </c>
    </row>
    <row r="97" spans="1:5" x14ac:dyDescent="0.25">
      <c r="A97" s="98">
        <v>90</v>
      </c>
      <c r="B97" s="99" t="s">
        <v>1768</v>
      </c>
      <c r="C97" s="42" t="s">
        <v>1758</v>
      </c>
      <c r="D97" s="42" t="s">
        <v>1759</v>
      </c>
      <c r="E97" s="51">
        <v>0.5</v>
      </c>
    </row>
    <row r="98" spans="1:5" x14ac:dyDescent="0.25">
      <c r="A98" s="98">
        <v>91</v>
      </c>
      <c r="B98" s="19" t="s">
        <v>1769</v>
      </c>
      <c r="C98" s="37" t="s">
        <v>1770</v>
      </c>
      <c r="D98" s="37" t="s">
        <v>1771</v>
      </c>
      <c r="E98" s="51">
        <v>0.5</v>
      </c>
    </row>
    <row r="99" spans="1:5" x14ac:dyDescent="0.25">
      <c r="A99" s="98">
        <v>92</v>
      </c>
      <c r="B99" s="97" t="s">
        <v>1772</v>
      </c>
      <c r="C99" s="37" t="s">
        <v>1770</v>
      </c>
      <c r="D99" s="37" t="s">
        <v>1771</v>
      </c>
      <c r="E99" s="51">
        <v>0.5</v>
      </c>
    </row>
    <row r="100" spans="1:5" x14ac:dyDescent="0.25">
      <c r="A100" s="98">
        <v>93</v>
      </c>
      <c r="B100" s="80" t="s">
        <v>1793</v>
      </c>
      <c r="C100" s="37" t="s">
        <v>1770</v>
      </c>
      <c r="D100" s="37" t="s">
        <v>1773</v>
      </c>
      <c r="E100" s="51">
        <v>1</v>
      </c>
    </row>
    <row r="101" spans="1:5" x14ac:dyDescent="0.25">
      <c r="A101" s="37">
        <v>94</v>
      </c>
      <c r="B101" s="100" t="s">
        <v>1774</v>
      </c>
      <c r="C101" s="89" t="s">
        <v>1792</v>
      </c>
      <c r="D101" s="100" t="s">
        <v>1270</v>
      </c>
      <c r="E101" s="101">
        <v>0.5</v>
      </c>
    </row>
    <row r="102" spans="1:5" x14ac:dyDescent="0.25">
      <c r="A102" s="37">
        <v>95</v>
      </c>
      <c r="B102" s="37" t="s">
        <v>1775</v>
      </c>
      <c r="C102" s="42" t="s">
        <v>1792</v>
      </c>
      <c r="D102" s="37" t="s">
        <v>1270</v>
      </c>
      <c r="E102" s="51">
        <v>0.5</v>
      </c>
    </row>
    <row r="103" spans="1:5" x14ac:dyDescent="0.25">
      <c r="A103" s="37">
        <v>96</v>
      </c>
      <c r="B103" s="37" t="s">
        <v>1776</v>
      </c>
      <c r="C103" s="42" t="s">
        <v>1792</v>
      </c>
      <c r="D103" s="37" t="s">
        <v>1270</v>
      </c>
      <c r="E103" s="51">
        <v>0.5</v>
      </c>
    </row>
    <row r="104" spans="1:5" x14ac:dyDescent="0.25">
      <c r="A104" s="37">
        <v>97</v>
      </c>
      <c r="B104" s="37" t="s">
        <v>1777</v>
      </c>
      <c r="C104" s="42" t="s">
        <v>1792</v>
      </c>
      <c r="D104" s="37" t="s">
        <v>1270</v>
      </c>
      <c r="E104" s="51">
        <v>0.5</v>
      </c>
    </row>
    <row r="105" spans="1:5" x14ac:dyDescent="0.25">
      <c r="A105" s="37">
        <v>98</v>
      </c>
      <c r="B105" s="37" t="s">
        <v>1778</v>
      </c>
      <c r="C105" s="42" t="s">
        <v>1792</v>
      </c>
      <c r="D105" s="37" t="s">
        <v>1270</v>
      </c>
      <c r="E105" s="51">
        <v>0.5</v>
      </c>
    </row>
    <row r="106" spans="1:5" x14ac:dyDescent="0.25">
      <c r="A106" s="37">
        <v>99</v>
      </c>
      <c r="B106" s="37" t="s">
        <v>1779</v>
      </c>
      <c r="C106" s="42" t="s">
        <v>1792</v>
      </c>
      <c r="D106" s="37" t="s">
        <v>1780</v>
      </c>
      <c r="E106" s="51">
        <v>0.5</v>
      </c>
    </row>
    <row r="107" spans="1:5" x14ac:dyDescent="0.25">
      <c r="A107" s="37">
        <v>100</v>
      </c>
      <c r="B107" s="37" t="s">
        <v>757</v>
      </c>
      <c r="C107" s="42" t="s">
        <v>1792</v>
      </c>
      <c r="D107" s="37" t="s">
        <v>1781</v>
      </c>
      <c r="E107" s="51">
        <v>0.5</v>
      </c>
    </row>
    <row r="108" spans="1:5" x14ac:dyDescent="0.25">
      <c r="A108" s="37">
        <v>101</v>
      </c>
      <c r="B108" s="37" t="s">
        <v>1782</v>
      </c>
      <c r="C108" s="42" t="s">
        <v>1792</v>
      </c>
      <c r="D108" s="37" t="s">
        <v>1781</v>
      </c>
      <c r="E108" s="51">
        <v>0.5</v>
      </c>
    </row>
    <row r="109" spans="1:5" x14ac:dyDescent="0.25">
      <c r="A109" s="37">
        <v>102</v>
      </c>
      <c r="B109" s="37" t="s">
        <v>1783</v>
      </c>
      <c r="C109" s="42" t="s">
        <v>1792</v>
      </c>
      <c r="D109" s="37" t="s">
        <v>1784</v>
      </c>
      <c r="E109" s="51">
        <v>0.5</v>
      </c>
    </row>
    <row r="110" spans="1:5" x14ac:dyDescent="0.25">
      <c r="A110" s="37">
        <v>103</v>
      </c>
      <c r="B110" s="37" t="s">
        <v>1785</v>
      </c>
      <c r="C110" s="42" t="s">
        <v>1792</v>
      </c>
      <c r="D110" s="37" t="s">
        <v>1784</v>
      </c>
      <c r="E110" s="51">
        <v>0.5</v>
      </c>
    </row>
    <row r="111" spans="1:5" x14ac:dyDescent="0.25">
      <c r="A111" s="37">
        <v>104</v>
      </c>
      <c r="B111" s="37" t="s">
        <v>1786</v>
      </c>
      <c r="C111" s="42" t="s">
        <v>1792</v>
      </c>
      <c r="D111" s="37" t="s">
        <v>1784</v>
      </c>
      <c r="E111" s="51">
        <v>0.5</v>
      </c>
    </row>
    <row r="112" spans="1:5" x14ac:dyDescent="0.25">
      <c r="A112" s="37">
        <v>105</v>
      </c>
      <c r="B112" s="37" t="s">
        <v>761</v>
      </c>
      <c r="C112" s="42" t="s">
        <v>1792</v>
      </c>
      <c r="D112" s="37" t="s">
        <v>1784</v>
      </c>
      <c r="E112" s="51">
        <v>0.5</v>
      </c>
    </row>
    <row r="113" spans="1:5" x14ac:dyDescent="0.25">
      <c r="A113" s="37">
        <v>106</v>
      </c>
      <c r="B113" s="37" t="s">
        <v>1787</v>
      </c>
      <c r="C113" s="42" t="s">
        <v>1792</v>
      </c>
      <c r="D113" s="37" t="s">
        <v>1784</v>
      </c>
      <c r="E113" s="51">
        <v>0.5</v>
      </c>
    </row>
    <row r="114" spans="1:5" x14ac:dyDescent="0.25">
      <c r="A114" s="37">
        <v>107</v>
      </c>
      <c r="B114" s="37" t="s">
        <v>1788</v>
      </c>
      <c r="C114" s="42" t="s">
        <v>1792</v>
      </c>
      <c r="D114" s="37" t="s">
        <v>1784</v>
      </c>
      <c r="E114" s="51">
        <v>0.4</v>
      </c>
    </row>
    <row r="115" spans="1:5" x14ac:dyDescent="0.25">
      <c r="A115" s="37">
        <v>108</v>
      </c>
      <c r="B115" s="37" t="s">
        <v>1789</v>
      </c>
      <c r="C115" s="42" t="s">
        <v>1792</v>
      </c>
      <c r="D115" s="37" t="s">
        <v>1661</v>
      </c>
      <c r="E115" s="51">
        <v>0.5</v>
      </c>
    </row>
    <row r="116" spans="1:5" x14ac:dyDescent="0.25">
      <c r="A116" s="37">
        <v>109</v>
      </c>
      <c r="B116" s="37" t="s">
        <v>1058</v>
      </c>
      <c r="C116" s="42" t="s">
        <v>1792</v>
      </c>
      <c r="D116" s="37" t="s">
        <v>1661</v>
      </c>
      <c r="E116" s="51">
        <v>0.5</v>
      </c>
    </row>
    <row r="117" spans="1:5" x14ac:dyDescent="0.25">
      <c r="A117" s="37">
        <v>110</v>
      </c>
      <c r="B117" s="37" t="s">
        <v>1790</v>
      </c>
      <c r="C117" s="42" t="s">
        <v>1792</v>
      </c>
      <c r="D117" s="37" t="s">
        <v>1791</v>
      </c>
      <c r="E117" s="51">
        <v>0.5</v>
      </c>
    </row>
    <row r="118" spans="1:5" x14ac:dyDescent="0.25">
      <c r="A118" s="37">
        <v>111</v>
      </c>
      <c r="B118" s="37" t="s">
        <v>1794</v>
      </c>
      <c r="C118" s="37" t="s">
        <v>1798</v>
      </c>
      <c r="D118" s="37">
        <v>6</v>
      </c>
      <c r="E118" s="51">
        <v>0.5</v>
      </c>
    </row>
    <row r="119" spans="1:5" x14ac:dyDescent="0.25">
      <c r="A119" s="37">
        <v>112</v>
      </c>
      <c r="B119" s="37" t="s">
        <v>1795</v>
      </c>
      <c r="C119" s="37" t="s">
        <v>1798</v>
      </c>
      <c r="D119" s="37">
        <v>7</v>
      </c>
      <c r="E119" s="51">
        <v>0.5</v>
      </c>
    </row>
    <row r="120" spans="1:5" x14ac:dyDescent="0.25">
      <c r="A120" s="37">
        <v>113</v>
      </c>
      <c r="B120" s="37" t="s">
        <v>1796</v>
      </c>
      <c r="C120" s="37" t="s">
        <v>1798</v>
      </c>
      <c r="D120" s="37">
        <v>7</v>
      </c>
      <c r="E120" s="51">
        <v>0.5</v>
      </c>
    </row>
    <row r="121" spans="1:5" x14ac:dyDescent="0.25">
      <c r="A121" s="37">
        <v>114</v>
      </c>
      <c r="B121" s="37" t="s">
        <v>1797</v>
      </c>
      <c r="C121" s="37" t="s">
        <v>1798</v>
      </c>
      <c r="D121" s="37">
        <v>8</v>
      </c>
      <c r="E121" s="51">
        <v>0.5</v>
      </c>
    </row>
    <row r="122" spans="1:5" x14ac:dyDescent="0.25">
      <c r="A122" s="37">
        <v>115</v>
      </c>
      <c r="B122" s="42" t="s">
        <v>1799</v>
      </c>
      <c r="C122" s="42" t="s">
        <v>1800</v>
      </c>
      <c r="D122" s="42" t="s">
        <v>1773</v>
      </c>
      <c r="E122" s="91">
        <v>0.5</v>
      </c>
    </row>
    <row r="123" spans="1:5" x14ac:dyDescent="0.25">
      <c r="A123" s="37">
        <v>116</v>
      </c>
      <c r="B123" s="42" t="s">
        <v>1801</v>
      </c>
      <c r="C123" s="42" t="s">
        <v>1800</v>
      </c>
      <c r="D123" s="42" t="s">
        <v>1773</v>
      </c>
      <c r="E123" s="91">
        <v>1</v>
      </c>
    </row>
    <row r="124" spans="1:5" x14ac:dyDescent="0.25">
      <c r="A124" s="37">
        <v>117</v>
      </c>
      <c r="B124" s="42" t="s">
        <v>1802</v>
      </c>
      <c r="C124" s="42" t="s">
        <v>1800</v>
      </c>
      <c r="D124" s="42" t="s">
        <v>1773</v>
      </c>
      <c r="E124" s="91">
        <v>0.5</v>
      </c>
    </row>
    <row r="125" spans="1:5" x14ac:dyDescent="0.25">
      <c r="A125" s="37">
        <v>118</v>
      </c>
      <c r="B125" s="42" t="s">
        <v>1803</v>
      </c>
      <c r="C125" s="42" t="s">
        <v>1800</v>
      </c>
      <c r="D125" s="42" t="s">
        <v>1804</v>
      </c>
      <c r="E125" s="91">
        <v>0.5</v>
      </c>
    </row>
    <row r="126" spans="1:5" x14ac:dyDescent="0.25">
      <c r="A126" s="37">
        <v>119</v>
      </c>
      <c r="B126" s="42" t="s">
        <v>1805</v>
      </c>
      <c r="C126" s="42" t="s">
        <v>1800</v>
      </c>
      <c r="D126" s="42" t="s">
        <v>1804</v>
      </c>
      <c r="E126" s="91">
        <v>0.5</v>
      </c>
    </row>
    <row r="127" spans="1:5" x14ac:dyDescent="0.25">
      <c r="A127" s="37">
        <v>120</v>
      </c>
      <c r="B127" s="7" t="s">
        <v>1806</v>
      </c>
      <c r="C127" s="7" t="s">
        <v>1807</v>
      </c>
      <c r="D127" s="7" t="s">
        <v>709</v>
      </c>
      <c r="E127" s="8">
        <v>0.5</v>
      </c>
    </row>
    <row r="128" spans="1:5" x14ac:dyDescent="0.25">
      <c r="A128" s="37">
        <v>121</v>
      </c>
      <c r="B128" s="7" t="s">
        <v>1808</v>
      </c>
      <c r="C128" s="7" t="s">
        <v>1807</v>
      </c>
      <c r="D128" s="7" t="s">
        <v>709</v>
      </c>
      <c r="E128" s="8">
        <v>0.5</v>
      </c>
    </row>
    <row r="129" spans="1:5" x14ac:dyDescent="0.25">
      <c r="A129" s="37">
        <v>122</v>
      </c>
      <c r="B129" s="7" t="s">
        <v>1809</v>
      </c>
      <c r="C129" s="7" t="s">
        <v>1807</v>
      </c>
      <c r="D129" s="7" t="s">
        <v>1810</v>
      </c>
      <c r="E129" s="8">
        <v>0.5</v>
      </c>
    </row>
    <row r="130" spans="1:5" x14ac:dyDescent="0.25">
      <c r="A130" s="37">
        <v>123</v>
      </c>
      <c r="B130" s="7" t="s">
        <v>1811</v>
      </c>
      <c r="C130" s="7" t="s">
        <v>1807</v>
      </c>
      <c r="D130" s="7" t="s">
        <v>709</v>
      </c>
      <c r="E130" s="8">
        <v>0.5</v>
      </c>
    </row>
    <row r="131" spans="1:5" x14ac:dyDescent="0.25">
      <c r="A131" s="37">
        <v>124</v>
      </c>
      <c r="B131" s="7" t="s">
        <v>1812</v>
      </c>
      <c r="C131" s="7" t="s">
        <v>1807</v>
      </c>
      <c r="D131" s="7" t="s">
        <v>1216</v>
      </c>
      <c r="E131" s="8">
        <v>0.5</v>
      </c>
    </row>
    <row r="132" spans="1:5" x14ac:dyDescent="0.25">
      <c r="A132" s="37">
        <v>125</v>
      </c>
      <c r="B132" s="7" t="s">
        <v>1813</v>
      </c>
      <c r="C132" s="7" t="s">
        <v>1807</v>
      </c>
      <c r="D132" s="7" t="s">
        <v>1814</v>
      </c>
      <c r="E132" s="8">
        <v>0.5</v>
      </c>
    </row>
    <row r="133" spans="1:5" x14ac:dyDescent="0.25">
      <c r="A133" s="37">
        <v>126</v>
      </c>
      <c r="B133" s="7" t="s">
        <v>1815</v>
      </c>
      <c r="C133" s="7" t="s">
        <v>1807</v>
      </c>
      <c r="D133" s="7" t="s">
        <v>1816</v>
      </c>
      <c r="E133" s="8">
        <v>0.5</v>
      </c>
    </row>
    <row r="134" spans="1:5" x14ac:dyDescent="0.25">
      <c r="A134" s="37">
        <v>127</v>
      </c>
      <c r="B134" s="7" t="s">
        <v>1817</v>
      </c>
      <c r="C134" s="7" t="s">
        <v>1807</v>
      </c>
      <c r="D134" s="7" t="s">
        <v>709</v>
      </c>
      <c r="E134" s="8">
        <v>0.5</v>
      </c>
    </row>
    <row r="135" spans="1:5" x14ac:dyDescent="0.25">
      <c r="A135" s="37">
        <v>128</v>
      </c>
      <c r="B135" s="7" t="s">
        <v>1818</v>
      </c>
      <c r="C135" s="7" t="s">
        <v>1807</v>
      </c>
      <c r="D135" s="7">
        <v>1</v>
      </c>
      <c r="E135" s="8">
        <v>0.5</v>
      </c>
    </row>
    <row r="136" spans="1:5" x14ac:dyDescent="0.25">
      <c r="A136" s="37">
        <v>129</v>
      </c>
      <c r="B136" s="7" t="s">
        <v>1819</v>
      </c>
      <c r="C136" s="7" t="s">
        <v>1807</v>
      </c>
      <c r="D136" s="7" t="s">
        <v>709</v>
      </c>
      <c r="E136" s="8">
        <v>0.5</v>
      </c>
    </row>
    <row r="137" spans="1:5" x14ac:dyDescent="0.25">
      <c r="A137" s="37">
        <v>130</v>
      </c>
      <c r="B137" s="7" t="s">
        <v>1820</v>
      </c>
      <c r="C137" s="7" t="s">
        <v>1807</v>
      </c>
      <c r="D137" s="7" t="s">
        <v>1669</v>
      </c>
      <c r="E137" s="8">
        <v>1</v>
      </c>
    </row>
    <row r="138" spans="1:5" x14ac:dyDescent="0.25">
      <c r="A138" s="37">
        <v>131</v>
      </c>
      <c r="B138" s="7" t="s">
        <v>1236</v>
      </c>
      <c r="C138" s="7" t="s">
        <v>1807</v>
      </c>
      <c r="D138" s="7">
        <v>9</v>
      </c>
      <c r="E138" s="8">
        <v>0.5</v>
      </c>
    </row>
    <row r="139" spans="1:5" x14ac:dyDescent="0.25">
      <c r="A139" s="37">
        <v>132</v>
      </c>
      <c r="B139" s="7" t="s">
        <v>1382</v>
      </c>
      <c r="C139" s="7" t="s">
        <v>1807</v>
      </c>
      <c r="D139" s="7">
        <v>9</v>
      </c>
      <c r="E139" s="8">
        <v>1</v>
      </c>
    </row>
    <row r="140" spans="1:5" x14ac:dyDescent="0.25">
      <c r="A140" s="37">
        <v>133</v>
      </c>
      <c r="B140" s="7" t="s">
        <v>1821</v>
      </c>
      <c r="C140" s="7" t="s">
        <v>1807</v>
      </c>
      <c r="D140" s="7" t="s">
        <v>1822</v>
      </c>
      <c r="E140" s="8">
        <v>0.5</v>
      </c>
    </row>
    <row r="141" spans="1:5" x14ac:dyDescent="0.25">
      <c r="A141" s="37">
        <v>134</v>
      </c>
      <c r="B141" s="7" t="s">
        <v>1823</v>
      </c>
      <c r="C141" s="7" t="s">
        <v>1807</v>
      </c>
      <c r="D141" s="7" t="s">
        <v>1216</v>
      </c>
      <c r="E141" s="8">
        <v>1</v>
      </c>
    </row>
    <row r="142" spans="1:5" x14ac:dyDescent="0.25">
      <c r="A142" s="37">
        <v>135</v>
      </c>
      <c r="B142" s="7" t="s">
        <v>605</v>
      </c>
      <c r="C142" s="7" t="s">
        <v>1807</v>
      </c>
      <c r="D142" s="7">
        <v>4</v>
      </c>
      <c r="E142" s="8">
        <v>1</v>
      </c>
    </row>
    <row r="143" spans="1:5" x14ac:dyDescent="0.25">
      <c r="A143" s="37">
        <v>136</v>
      </c>
      <c r="B143" s="7" t="s">
        <v>1824</v>
      </c>
      <c r="C143" s="7" t="s">
        <v>1807</v>
      </c>
      <c r="D143" s="7">
        <v>4</v>
      </c>
      <c r="E143" s="8">
        <v>1</v>
      </c>
    </row>
    <row r="144" spans="1:5" x14ac:dyDescent="0.25">
      <c r="A144" s="37">
        <v>137</v>
      </c>
      <c r="B144" s="7" t="s">
        <v>1825</v>
      </c>
      <c r="C144" s="7" t="s">
        <v>1807</v>
      </c>
      <c r="D144" s="7">
        <v>1</v>
      </c>
      <c r="E144" s="8">
        <v>1</v>
      </c>
    </row>
    <row r="145" spans="1:5" x14ac:dyDescent="0.25">
      <c r="A145" s="37">
        <v>138</v>
      </c>
      <c r="B145" s="7" t="s">
        <v>1826</v>
      </c>
      <c r="C145" s="7" t="s">
        <v>1807</v>
      </c>
      <c r="D145" s="7" t="s">
        <v>1822</v>
      </c>
      <c r="E145" s="8">
        <v>0.5</v>
      </c>
    </row>
    <row r="146" spans="1:5" x14ac:dyDescent="0.25">
      <c r="A146" s="37">
        <v>139</v>
      </c>
      <c r="B146" s="7" t="s">
        <v>1827</v>
      </c>
      <c r="C146" s="7" t="s">
        <v>1807</v>
      </c>
      <c r="D146" s="7" t="s">
        <v>1828</v>
      </c>
      <c r="E146" s="8">
        <v>0.5</v>
      </c>
    </row>
    <row r="147" spans="1:5" x14ac:dyDescent="0.25">
      <c r="A147" s="37">
        <v>140</v>
      </c>
      <c r="B147" s="7" t="s">
        <v>1829</v>
      </c>
      <c r="C147" s="7" t="s">
        <v>1807</v>
      </c>
      <c r="D147" s="7" t="s">
        <v>1830</v>
      </c>
      <c r="E147" s="8">
        <v>0.5</v>
      </c>
    </row>
    <row r="148" spans="1:5" x14ac:dyDescent="0.25">
      <c r="A148" s="37">
        <v>141</v>
      </c>
      <c r="B148" s="7" t="s">
        <v>1831</v>
      </c>
      <c r="C148" s="7" t="s">
        <v>1807</v>
      </c>
      <c r="D148" s="7" t="s">
        <v>1822</v>
      </c>
      <c r="E148" s="8">
        <v>0.5</v>
      </c>
    </row>
    <row r="149" spans="1:5" x14ac:dyDescent="0.25">
      <c r="A149" s="37">
        <v>142</v>
      </c>
      <c r="B149" s="7" t="s">
        <v>1832</v>
      </c>
      <c r="C149" s="7" t="s">
        <v>1807</v>
      </c>
      <c r="D149" s="7" t="s">
        <v>1665</v>
      </c>
      <c r="E149" s="8">
        <v>0.5</v>
      </c>
    </row>
    <row r="150" spans="1:5" x14ac:dyDescent="0.25">
      <c r="A150" s="37">
        <v>143</v>
      </c>
      <c r="B150" s="7" t="s">
        <v>1833</v>
      </c>
      <c r="C150" s="7" t="s">
        <v>1807</v>
      </c>
      <c r="D150" s="7" t="s">
        <v>1669</v>
      </c>
      <c r="E150" s="8">
        <v>0.5</v>
      </c>
    </row>
    <row r="151" spans="1:5" x14ac:dyDescent="0.25">
      <c r="A151" s="37">
        <v>144</v>
      </c>
      <c r="B151" s="7" t="s">
        <v>1834</v>
      </c>
      <c r="C151" s="7" t="s">
        <v>1807</v>
      </c>
      <c r="D151" s="7" t="s">
        <v>1810</v>
      </c>
      <c r="E151" s="8">
        <v>0.5</v>
      </c>
    </row>
    <row r="152" spans="1:5" x14ac:dyDescent="0.25">
      <c r="A152" s="37">
        <v>145</v>
      </c>
      <c r="B152" s="7" t="s">
        <v>1835</v>
      </c>
      <c r="C152" s="7" t="s">
        <v>1807</v>
      </c>
      <c r="D152" s="7">
        <v>5</v>
      </c>
      <c r="E152" s="8">
        <v>0.5</v>
      </c>
    </row>
    <row r="153" spans="1:5" x14ac:dyDescent="0.25">
      <c r="A153" s="37">
        <v>146</v>
      </c>
      <c r="B153" s="7" t="s">
        <v>1836</v>
      </c>
      <c r="C153" s="7" t="s">
        <v>1807</v>
      </c>
      <c r="D153" s="7">
        <v>5</v>
      </c>
      <c r="E153" s="8">
        <v>0.5</v>
      </c>
    </row>
    <row r="154" spans="1:5" x14ac:dyDescent="0.25">
      <c r="A154" s="37">
        <v>147</v>
      </c>
      <c r="B154" s="7" t="s">
        <v>1837</v>
      </c>
      <c r="C154" s="7" t="s">
        <v>1807</v>
      </c>
      <c r="D154" s="7">
        <v>3</v>
      </c>
      <c r="E154" s="8">
        <v>0.5</v>
      </c>
    </row>
    <row r="155" spans="1:5" x14ac:dyDescent="0.25">
      <c r="A155" s="37">
        <v>148</v>
      </c>
      <c r="B155" s="7" t="s">
        <v>1838</v>
      </c>
      <c r="C155" s="7" t="s">
        <v>1807</v>
      </c>
      <c r="D155" s="7" t="s">
        <v>1822</v>
      </c>
      <c r="E155" s="8">
        <v>0.5</v>
      </c>
    </row>
    <row r="156" spans="1:5" x14ac:dyDescent="0.25">
      <c r="A156" s="37">
        <v>149</v>
      </c>
      <c r="B156" s="7" t="s">
        <v>1839</v>
      </c>
      <c r="C156" s="7" t="s">
        <v>1807</v>
      </c>
      <c r="D156" s="7" t="s">
        <v>1393</v>
      </c>
      <c r="E156" s="8">
        <v>1</v>
      </c>
    </row>
    <row r="157" spans="1:5" x14ac:dyDescent="0.25">
      <c r="A157" s="37">
        <v>150</v>
      </c>
      <c r="B157" s="7" t="s">
        <v>1840</v>
      </c>
      <c r="C157" s="7" t="s">
        <v>1807</v>
      </c>
      <c r="D157" s="7">
        <v>1</v>
      </c>
      <c r="E157" s="8">
        <v>0.5</v>
      </c>
    </row>
    <row r="158" spans="1:5" x14ac:dyDescent="0.25">
      <c r="A158" s="37">
        <v>151</v>
      </c>
      <c r="B158" s="7" t="s">
        <v>1841</v>
      </c>
      <c r="C158" s="7" t="s">
        <v>1807</v>
      </c>
      <c r="D158" s="7">
        <v>1</v>
      </c>
      <c r="E158" s="8">
        <v>0.5</v>
      </c>
    </row>
    <row r="159" spans="1:5" x14ac:dyDescent="0.25">
      <c r="A159" s="37">
        <v>152</v>
      </c>
      <c r="B159" s="10" t="s">
        <v>1842</v>
      </c>
      <c r="C159" s="7" t="s">
        <v>1807</v>
      </c>
      <c r="D159" s="10">
        <v>5</v>
      </c>
      <c r="E159" s="8">
        <v>0.5</v>
      </c>
    </row>
    <row r="160" spans="1:5" x14ac:dyDescent="0.25">
      <c r="A160" s="37">
        <v>153</v>
      </c>
      <c r="B160" s="10" t="s">
        <v>1843</v>
      </c>
      <c r="C160" s="7" t="s">
        <v>1807</v>
      </c>
      <c r="D160" s="10">
        <v>8</v>
      </c>
      <c r="E160" s="8">
        <v>0.5</v>
      </c>
    </row>
    <row r="161" spans="1:5" x14ac:dyDescent="0.25">
      <c r="A161" s="37">
        <v>154</v>
      </c>
      <c r="B161" s="7" t="s">
        <v>1844</v>
      </c>
      <c r="C161" s="7" t="s">
        <v>1807</v>
      </c>
      <c r="D161" s="10" t="s">
        <v>1845</v>
      </c>
      <c r="E161" s="8">
        <v>0.5</v>
      </c>
    </row>
    <row r="162" spans="1:5" x14ac:dyDescent="0.25">
      <c r="A162" s="37">
        <v>155</v>
      </c>
      <c r="B162" s="7" t="s">
        <v>1846</v>
      </c>
      <c r="C162" s="7" t="s">
        <v>1807</v>
      </c>
      <c r="D162" s="10" t="s">
        <v>1847</v>
      </c>
      <c r="E162" s="8">
        <v>1</v>
      </c>
    </row>
    <row r="163" spans="1:5" x14ac:dyDescent="0.25">
      <c r="A163" s="37">
        <v>156</v>
      </c>
      <c r="B163" s="10" t="s">
        <v>1848</v>
      </c>
      <c r="C163" s="7" t="s">
        <v>1807</v>
      </c>
      <c r="D163" s="10" t="s">
        <v>1849</v>
      </c>
      <c r="E163" s="8">
        <v>0.5</v>
      </c>
    </row>
    <row r="164" spans="1:5" x14ac:dyDescent="0.25">
      <c r="A164" s="37">
        <v>157</v>
      </c>
      <c r="B164" s="7" t="s">
        <v>1850</v>
      </c>
      <c r="C164" s="7" t="s">
        <v>1807</v>
      </c>
      <c r="D164" s="10" t="s">
        <v>1781</v>
      </c>
      <c r="E164" s="8">
        <v>0.5</v>
      </c>
    </row>
    <row r="165" spans="1:5" x14ac:dyDescent="0.25">
      <c r="A165" s="37">
        <v>158</v>
      </c>
      <c r="B165" s="7" t="s">
        <v>1851</v>
      </c>
      <c r="C165" s="7" t="s">
        <v>1807</v>
      </c>
      <c r="D165" s="10" t="s">
        <v>1669</v>
      </c>
      <c r="E165" s="8">
        <v>0.5</v>
      </c>
    </row>
    <row r="166" spans="1:5" x14ac:dyDescent="0.25">
      <c r="A166" s="37">
        <v>159</v>
      </c>
      <c r="B166" s="7" t="s">
        <v>1366</v>
      </c>
      <c r="C166" s="7" t="s">
        <v>1807</v>
      </c>
      <c r="D166" s="10" t="s">
        <v>1852</v>
      </c>
      <c r="E166" s="8">
        <v>0.5</v>
      </c>
    </row>
    <row r="167" spans="1:5" x14ac:dyDescent="0.25">
      <c r="A167" s="37">
        <v>160</v>
      </c>
      <c r="B167" s="7" t="s">
        <v>1853</v>
      </c>
      <c r="C167" s="7" t="s">
        <v>1807</v>
      </c>
      <c r="D167" s="10" t="s">
        <v>1658</v>
      </c>
      <c r="E167" s="8">
        <v>0.5</v>
      </c>
    </row>
    <row r="168" spans="1:5" x14ac:dyDescent="0.25">
      <c r="A168" s="37">
        <v>161</v>
      </c>
      <c r="B168" s="7" t="s">
        <v>1854</v>
      </c>
      <c r="C168" s="7" t="s">
        <v>1807</v>
      </c>
      <c r="D168" s="10" t="s">
        <v>1656</v>
      </c>
      <c r="E168" s="8">
        <v>0.5</v>
      </c>
    </row>
    <row r="169" spans="1:5" x14ac:dyDescent="0.25">
      <c r="A169" s="37">
        <v>162</v>
      </c>
      <c r="B169" s="10" t="s">
        <v>1855</v>
      </c>
      <c r="C169" s="7" t="s">
        <v>1807</v>
      </c>
      <c r="D169" s="10" t="s">
        <v>1828</v>
      </c>
      <c r="E169" s="35">
        <v>0.5</v>
      </c>
    </row>
    <row r="170" spans="1:5" x14ac:dyDescent="0.25">
      <c r="A170" s="37">
        <v>163</v>
      </c>
      <c r="B170" s="7" t="s">
        <v>1856</v>
      </c>
      <c r="C170" s="7" t="s">
        <v>1807</v>
      </c>
      <c r="D170" s="10" t="s">
        <v>1852</v>
      </c>
      <c r="E170" s="35">
        <v>0.5</v>
      </c>
    </row>
    <row r="171" spans="1:5" x14ac:dyDescent="0.25">
      <c r="A171" s="37">
        <v>164</v>
      </c>
      <c r="B171" s="7" t="s">
        <v>1857</v>
      </c>
      <c r="C171" s="7" t="s">
        <v>1807</v>
      </c>
      <c r="D171" s="10" t="s">
        <v>1858</v>
      </c>
      <c r="E171" s="35">
        <v>1</v>
      </c>
    </row>
    <row r="172" spans="1:5" x14ac:dyDescent="0.25">
      <c r="A172" s="37">
        <v>165</v>
      </c>
      <c r="B172" s="10" t="s">
        <v>1859</v>
      </c>
      <c r="C172" s="7" t="s">
        <v>1807</v>
      </c>
      <c r="D172" s="10" t="s">
        <v>1655</v>
      </c>
      <c r="E172" s="35">
        <v>1</v>
      </c>
    </row>
    <row r="173" spans="1:5" x14ac:dyDescent="0.25">
      <c r="A173" s="37">
        <v>166</v>
      </c>
      <c r="B173" s="7" t="s">
        <v>1860</v>
      </c>
      <c r="C173" s="7" t="s">
        <v>1807</v>
      </c>
      <c r="D173" s="10" t="s">
        <v>1861</v>
      </c>
      <c r="E173" s="35">
        <v>0.5</v>
      </c>
    </row>
    <row r="174" spans="1:5" x14ac:dyDescent="0.25">
      <c r="A174" s="37">
        <v>167</v>
      </c>
      <c r="B174" s="7" t="s">
        <v>1862</v>
      </c>
      <c r="C174" s="7" t="s">
        <v>1807</v>
      </c>
      <c r="D174" s="10" t="s">
        <v>1863</v>
      </c>
      <c r="E174" s="35">
        <v>0.5</v>
      </c>
    </row>
    <row r="175" spans="1:5" x14ac:dyDescent="0.25">
      <c r="A175" s="37">
        <v>168</v>
      </c>
      <c r="B175" s="7" t="s">
        <v>1864</v>
      </c>
      <c r="C175" s="7" t="s">
        <v>1807</v>
      </c>
      <c r="D175" s="10" t="s">
        <v>1863</v>
      </c>
      <c r="E175" s="35">
        <v>0.5</v>
      </c>
    </row>
    <row r="176" spans="1:5" x14ac:dyDescent="0.25">
      <c r="A176" s="37">
        <v>169</v>
      </c>
      <c r="B176" s="7" t="s">
        <v>1865</v>
      </c>
      <c r="C176" s="7" t="s">
        <v>1807</v>
      </c>
      <c r="D176" s="10" t="s">
        <v>1852</v>
      </c>
      <c r="E176" s="35">
        <v>0.5</v>
      </c>
    </row>
    <row r="177" spans="1:5" x14ac:dyDescent="0.25">
      <c r="A177" s="37">
        <v>170</v>
      </c>
      <c r="B177" s="10" t="s">
        <v>1866</v>
      </c>
      <c r="C177" s="7" t="s">
        <v>1807</v>
      </c>
      <c r="D177" s="10" t="s">
        <v>1867</v>
      </c>
      <c r="E177" s="35">
        <v>0.5</v>
      </c>
    </row>
    <row r="178" spans="1:5" x14ac:dyDescent="0.25">
      <c r="A178" s="37">
        <v>171</v>
      </c>
      <c r="B178" s="10" t="s">
        <v>1868</v>
      </c>
      <c r="C178" s="7" t="s">
        <v>1807</v>
      </c>
      <c r="D178" s="10" t="s">
        <v>1867</v>
      </c>
      <c r="E178" s="35">
        <v>0.5</v>
      </c>
    </row>
    <row r="179" spans="1:5" x14ac:dyDescent="0.25">
      <c r="A179" s="37">
        <v>172</v>
      </c>
      <c r="B179" s="10" t="s">
        <v>1869</v>
      </c>
      <c r="C179" s="7" t="s">
        <v>1807</v>
      </c>
      <c r="D179" s="10" t="s">
        <v>1852</v>
      </c>
      <c r="E179" s="35">
        <v>0.5</v>
      </c>
    </row>
    <row r="180" spans="1:5" x14ac:dyDescent="0.25">
      <c r="A180" s="37">
        <v>173</v>
      </c>
      <c r="B180" s="7" t="s">
        <v>1870</v>
      </c>
      <c r="C180" s="7" t="s">
        <v>1807</v>
      </c>
      <c r="D180" s="10" t="s">
        <v>1871</v>
      </c>
      <c r="E180" s="35">
        <v>0.5</v>
      </c>
    </row>
    <row r="181" spans="1:5" x14ac:dyDescent="0.25">
      <c r="A181" s="37">
        <v>174</v>
      </c>
      <c r="B181" s="7" t="s">
        <v>1872</v>
      </c>
      <c r="C181" s="7" t="s">
        <v>1807</v>
      </c>
      <c r="D181" s="10" t="s">
        <v>1871</v>
      </c>
      <c r="E181" s="35">
        <v>0.5</v>
      </c>
    </row>
    <row r="182" spans="1:5" x14ac:dyDescent="0.25">
      <c r="A182" s="37">
        <v>175</v>
      </c>
      <c r="B182" s="10" t="s">
        <v>1873</v>
      </c>
      <c r="C182" s="7" t="s">
        <v>1807</v>
      </c>
      <c r="D182" s="10" t="s">
        <v>1393</v>
      </c>
      <c r="E182" s="35">
        <v>0.5</v>
      </c>
    </row>
    <row r="183" spans="1:5" x14ac:dyDescent="0.25">
      <c r="A183" s="37">
        <v>176</v>
      </c>
      <c r="B183" s="10" t="s">
        <v>1214</v>
      </c>
      <c r="C183" s="7" t="s">
        <v>1807</v>
      </c>
      <c r="D183" s="10" t="s">
        <v>1874</v>
      </c>
      <c r="E183" s="35">
        <v>0.5</v>
      </c>
    </row>
    <row r="184" spans="1:5" x14ac:dyDescent="0.25">
      <c r="A184" s="37">
        <v>177</v>
      </c>
      <c r="B184" s="7" t="s">
        <v>1875</v>
      </c>
      <c r="C184" s="7" t="s">
        <v>1807</v>
      </c>
      <c r="D184" s="10" t="s">
        <v>1657</v>
      </c>
      <c r="E184" s="35">
        <v>0.5</v>
      </c>
    </row>
    <row r="185" spans="1:5" x14ac:dyDescent="0.25">
      <c r="A185" s="37">
        <v>178</v>
      </c>
      <c r="B185" s="10" t="s">
        <v>1876</v>
      </c>
      <c r="C185" s="7" t="s">
        <v>1807</v>
      </c>
      <c r="D185" s="10" t="s">
        <v>1284</v>
      </c>
      <c r="E185" s="35">
        <v>0.5</v>
      </c>
    </row>
    <row r="186" spans="1:5" x14ac:dyDescent="0.25">
      <c r="A186" s="37">
        <v>179</v>
      </c>
      <c r="B186" s="10" t="s">
        <v>1877</v>
      </c>
      <c r="C186" s="7" t="s">
        <v>1807</v>
      </c>
      <c r="D186" s="10" t="s">
        <v>1781</v>
      </c>
      <c r="E186" s="35">
        <v>0.5</v>
      </c>
    </row>
    <row r="187" spans="1:5" x14ac:dyDescent="0.25">
      <c r="A187" s="37">
        <v>180</v>
      </c>
      <c r="B187" s="10" t="s">
        <v>1261</v>
      </c>
      <c r="C187" s="7" t="s">
        <v>1807</v>
      </c>
      <c r="D187" s="10" t="s">
        <v>1393</v>
      </c>
      <c r="E187" s="35">
        <v>0.5</v>
      </c>
    </row>
    <row r="188" spans="1:5" x14ac:dyDescent="0.25">
      <c r="A188" s="37">
        <v>181</v>
      </c>
      <c r="B188" s="10" t="s">
        <v>1253</v>
      </c>
      <c r="C188" s="7" t="s">
        <v>1807</v>
      </c>
      <c r="D188" s="10" t="s">
        <v>1393</v>
      </c>
      <c r="E188" s="35">
        <v>0.5</v>
      </c>
    </row>
    <row r="189" spans="1:5" x14ac:dyDescent="0.25">
      <c r="A189" s="37">
        <v>182</v>
      </c>
      <c r="B189" s="10" t="s">
        <v>1878</v>
      </c>
      <c r="C189" s="7" t="s">
        <v>1807</v>
      </c>
      <c r="D189" s="10" t="s">
        <v>1393</v>
      </c>
      <c r="E189" s="35">
        <v>0.5</v>
      </c>
    </row>
    <row r="190" spans="1:5" x14ac:dyDescent="0.25">
      <c r="A190" s="37">
        <v>183</v>
      </c>
      <c r="B190" s="10" t="s">
        <v>1879</v>
      </c>
      <c r="C190" s="7" t="s">
        <v>1807</v>
      </c>
      <c r="D190" s="10" t="s">
        <v>1665</v>
      </c>
      <c r="E190" s="35">
        <v>0.5</v>
      </c>
    </row>
    <row r="191" spans="1:5" x14ac:dyDescent="0.25">
      <c r="A191" s="37">
        <v>184</v>
      </c>
      <c r="B191" s="10" t="s">
        <v>1880</v>
      </c>
      <c r="C191" s="7" t="s">
        <v>1807</v>
      </c>
      <c r="D191" s="10" t="s">
        <v>1810</v>
      </c>
      <c r="E191" s="35">
        <v>1</v>
      </c>
    </row>
    <row r="192" spans="1:5" x14ac:dyDescent="0.25">
      <c r="A192" s="37">
        <v>185</v>
      </c>
      <c r="B192" s="10" t="s">
        <v>416</v>
      </c>
      <c r="C192" s="7" t="s">
        <v>1807</v>
      </c>
      <c r="D192" s="10" t="s">
        <v>1791</v>
      </c>
      <c r="E192" s="35">
        <v>0.5</v>
      </c>
    </row>
    <row r="193" spans="1:5" x14ac:dyDescent="0.25">
      <c r="A193" s="37">
        <v>186</v>
      </c>
      <c r="B193" s="10" t="s">
        <v>1881</v>
      </c>
      <c r="C193" s="7" t="s">
        <v>1807</v>
      </c>
      <c r="D193" s="10" t="s">
        <v>1810</v>
      </c>
      <c r="E193" s="35">
        <v>0.5</v>
      </c>
    </row>
    <row r="194" spans="1:5" x14ac:dyDescent="0.25">
      <c r="A194" s="37">
        <v>187</v>
      </c>
      <c r="B194" s="10" t="s">
        <v>1882</v>
      </c>
      <c r="C194" s="7" t="s">
        <v>1807</v>
      </c>
      <c r="D194" s="10" t="s">
        <v>1861</v>
      </c>
      <c r="E194" s="35">
        <v>0.4</v>
      </c>
    </row>
    <row r="195" spans="1:5" x14ac:dyDescent="0.25">
      <c r="A195" s="37">
        <v>188</v>
      </c>
      <c r="B195" s="7" t="s">
        <v>1883</v>
      </c>
      <c r="C195" s="7" t="s">
        <v>1807</v>
      </c>
      <c r="D195" s="10" t="s">
        <v>1884</v>
      </c>
      <c r="E195" s="35">
        <v>0.5</v>
      </c>
    </row>
    <row r="196" spans="1:5" x14ac:dyDescent="0.25">
      <c r="A196" s="37">
        <v>189</v>
      </c>
      <c r="B196" s="10" t="s">
        <v>1885</v>
      </c>
      <c r="C196" s="7" t="s">
        <v>1807</v>
      </c>
      <c r="D196" s="10" t="s">
        <v>1655</v>
      </c>
      <c r="E196" s="35">
        <v>0.5</v>
      </c>
    </row>
    <row r="197" spans="1:5" x14ac:dyDescent="0.25">
      <c r="A197" s="37">
        <v>190</v>
      </c>
      <c r="B197" s="10" t="s">
        <v>1886</v>
      </c>
      <c r="C197" s="7" t="s">
        <v>1807</v>
      </c>
      <c r="D197" s="10" t="s">
        <v>1781</v>
      </c>
      <c r="E197" s="35">
        <v>0.5</v>
      </c>
    </row>
    <row r="198" spans="1:5" x14ac:dyDescent="0.25">
      <c r="A198" s="37">
        <v>191</v>
      </c>
      <c r="B198" s="10" t="s">
        <v>1887</v>
      </c>
      <c r="C198" s="7" t="s">
        <v>1807</v>
      </c>
      <c r="D198" s="10" t="s">
        <v>1668</v>
      </c>
      <c r="E198" s="35">
        <v>0.5</v>
      </c>
    </row>
    <row r="199" spans="1:5" x14ac:dyDescent="0.25">
      <c r="A199" s="37">
        <v>192</v>
      </c>
      <c r="B199" s="10" t="s">
        <v>1888</v>
      </c>
      <c r="C199" s="7" t="s">
        <v>1807</v>
      </c>
      <c r="D199" s="10" t="s">
        <v>1657</v>
      </c>
      <c r="E199" s="35">
        <v>0.3</v>
      </c>
    </row>
    <row r="200" spans="1:5" x14ac:dyDescent="0.25">
      <c r="A200" s="37">
        <v>193</v>
      </c>
      <c r="B200" s="10" t="s">
        <v>1889</v>
      </c>
      <c r="C200" s="7" t="s">
        <v>1807</v>
      </c>
      <c r="D200" s="10" t="s">
        <v>1657</v>
      </c>
      <c r="E200" s="35">
        <v>0.3</v>
      </c>
    </row>
    <row r="201" spans="1:5" x14ac:dyDescent="0.25">
      <c r="A201" s="37">
        <v>194</v>
      </c>
      <c r="B201" s="10" t="s">
        <v>1890</v>
      </c>
      <c r="C201" s="7" t="s">
        <v>1807</v>
      </c>
      <c r="D201" s="10" t="s">
        <v>1891</v>
      </c>
      <c r="E201" s="35">
        <v>0.5</v>
      </c>
    </row>
    <row r="202" spans="1:5" x14ac:dyDescent="0.25">
      <c r="A202" s="37">
        <v>195</v>
      </c>
      <c r="B202" s="10" t="s">
        <v>1892</v>
      </c>
      <c r="C202" s="7" t="s">
        <v>1807</v>
      </c>
      <c r="D202" s="10" t="s">
        <v>1393</v>
      </c>
      <c r="E202" s="35">
        <v>0.5</v>
      </c>
    </row>
    <row r="203" spans="1:5" x14ac:dyDescent="0.25">
      <c r="A203" s="37">
        <v>196</v>
      </c>
      <c r="B203" s="10" t="s">
        <v>1893</v>
      </c>
      <c r="C203" s="7" t="s">
        <v>1807</v>
      </c>
      <c r="D203" s="10" t="s">
        <v>1858</v>
      </c>
      <c r="E203" s="35">
        <v>0.5</v>
      </c>
    </row>
    <row r="204" spans="1:5" x14ac:dyDescent="0.25">
      <c r="A204" s="37">
        <v>197</v>
      </c>
      <c r="B204" s="7" t="s">
        <v>1894</v>
      </c>
      <c r="C204" s="7" t="s">
        <v>1807</v>
      </c>
      <c r="D204" s="10" t="s">
        <v>1847</v>
      </c>
      <c r="E204" s="35">
        <v>1</v>
      </c>
    </row>
    <row r="205" spans="1:5" x14ac:dyDescent="0.25">
      <c r="A205" s="37">
        <v>198</v>
      </c>
      <c r="B205" s="7" t="s">
        <v>1895</v>
      </c>
      <c r="C205" s="7" t="s">
        <v>1807</v>
      </c>
      <c r="D205" s="10" t="s">
        <v>1858</v>
      </c>
      <c r="E205" s="35">
        <v>1</v>
      </c>
    </row>
    <row r="206" spans="1:5" x14ac:dyDescent="0.25">
      <c r="A206" s="37">
        <v>199</v>
      </c>
      <c r="B206" s="7" t="s">
        <v>1896</v>
      </c>
      <c r="C206" s="7" t="s">
        <v>1807</v>
      </c>
      <c r="D206" s="10" t="s">
        <v>1897</v>
      </c>
      <c r="E206" s="35">
        <v>0.5</v>
      </c>
    </row>
    <row r="207" spans="1:5" x14ac:dyDescent="0.25">
      <c r="A207" s="37">
        <v>200</v>
      </c>
      <c r="B207" s="7" t="s">
        <v>1898</v>
      </c>
      <c r="C207" s="7" t="s">
        <v>1807</v>
      </c>
      <c r="D207" s="10" t="s">
        <v>1781</v>
      </c>
      <c r="E207" s="35">
        <v>0.5</v>
      </c>
    </row>
    <row r="208" spans="1:5" x14ac:dyDescent="0.25">
      <c r="A208" s="37">
        <v>201</v>
      </c>
      <c r="B208" s="7" t="s">
        <v>1899</v>
      </c>
      <c r="C208" s="7" t="s">
        <v>1807</v>
      </c>
      <c r="D208" s="10" t="s">
        <v>1900</v>
      </c>
      <c r="E208" s="35">
        <v>0.5</v>
      </c>
    </row>
    <row r="209" spans="1:5" x14ac:dyDescent="0.25">
      <c r="A209" s="37">
        <v>202</v>
      </c>
      <c r="B209" s="7" t="s">
        <v>1901</v>
      </c>
      <c r="C209" s="7" t="s">
        <v>1807</v>
      </c>
      <c r="D209" s="10" t="s">
        <v>1393</v>
      </c>
      <c r="E209" s="35">
        <v>0.5</v>
      </c>
    </row>
    <row r="210" spans="1:5" x14ac:dyDescent="0.25">
      <c r="A210" s="37">
        <v>203</v>
      </c>
      <c r="B210" s="7" t="s">
        <v>1902</v>
      </c>
      <c r="C210" s="7" t="s">
        <v>1807</v>
      </c>
      <c r="D210" s="10" t="s">
        <v>1903</v>
      </c>
      <c r="E210" s="35">
        <v>0.5</v>
      </c>
    </row>
    <row r="211" spans="1:5" x14ac:dyDescent="0.25">
      <c r="A211" s="37">
        <v>204</v>
      </c>
      <c r="B211" s="7" t="s">
        <v>1904</v>
      </c>
      <c r="C211" s="7" t="s">
        <v>1807</v>
      </c>
      <c r="D211" s="10" t="s">
        <v>1669</v>
      </c>
      <c r="E211" s="35">
        <v>0.5</v>
      </c>
    </row>
    <row r="212" spans="1:5" x14ac:dyDescent="0.25">
      <c r="A212" s="37">
        <v>205</v>
      </c>
      <c r="B212" s="7" t="s">
        <v>1905</v>
      </c>
      <c r="C212" s="7" t="s">
        <v>1807</v>
      </c>
      <c r="D212" s="10" t="s">
        <v>1781</v>
      </c>
      <c r="E212" s="35">
        <v>0.5</v>
      </c>
    </row>
    <row r="213" spans="1:5" x14ac:dyDescent="0.25">
      <c r="A213" s="37">
        <v>206</v>
      </c>
      <c r="B213" s="7" t="s">
        <v>1906</v>
      </c>
      <c r="C213" s="7" t="s">
        <v>1807</v>
      </c>
      <c r="D213" s="10" t="s">
        <v>1907</v>
      </c>
      <c r="E213" s="35">
        <v>0.5</v>
      </c>
    </row>
    <row r="214" spans="1:5" x14ac:dyDescent="0.25">
      <c r="A214" s="37">
        <v>207</v>
      </c>
      <c r="B214" s="7" t="s">
        <v>1908</v>
      </c>
      <c r="C214" s="7" t="s">
        <v>1807</v>
      </c>
      <c r="D214" s="10" t="s">
        <v>1909</v>
      </c>
      <c r="E214" s="35">
        <v>0.4</v>
      </c>
    </row>
    <row r="215" spans="1:5" x14ac:dyDescent="0.25">
      <c r="A215" s="37">
        <v>208</v>
      </c>
      <c r="B215" s="6" t="s">
        <v>1910</v>
      </c>
      <c r="C215" s="6" t="s">
        <v>1911</v>
      </c>
      <c r="D215" s="6" t="s">
        <v>16</v>
      </c>
      <c r="E215" s="11">
        <v>0.5</v>
      </c>
    </row>
    <row r="216" spans="1:5" x14ac:dyDescent="0.25">
      <c r="A216" s="37">
        <v>209</v>
      </c>
      <c r="B216" s="6" t="s">
        <v>1912</v>
      </c>
      <c r="C216" s="6" t="s">
        <v>1911</v>
      </c>
      <c r="D216" s="6" t="s">
        <v>261</v>
      </c>
      <c r="E216" s="11">
        <v>0.5</v>
      </c>
    </row>
    <row r="217" spans="1:5" x14ac:dyDescent="0.25">
      <c r="A217" s="37">
        <v>210</v>
      </c>
      <c r="B217" s="6" t="s">
        <v>1913</v>
      </c>
      <c r="C217" s="6" t="s">
        <v>1911</v>
      </c>
      <c r="D217" s="6" t="s">
        <v>261</v>
      </c>
      <c r="E217" s="11">
        <v>0.5</v>
      </c>
    </row>
    <row r="218" spans="1:5" x14ac:dyDescent="0.25">
      <c r="A218" s="37">
        <v>211</v>
      </c>
      <c r="B218" s="6" t="s">
        <v>1914</v>
      </c>
      <c r="C218" s="6" t="s">
        <v>1911</v>
      </c>
      <c r="D218" s="6" t="s">
        <v>16</v>
      </c>
      <c r="E218" s="11">
        <v>0.5</v>
      </c>
    </row>
    <row r="219" spans="1:5" x14ac:dyDescent="0.25">
      <c r="A219" s="37">
        <v>212</v>
      </c>
      <c r="B219" s="6" t="s">
        <v>1915</v>
      </c>
      <c r="C219" s="6" t="s">
        <v>1911</v>
      </c>
      <c r="D219" s="6" t="s">
        <v>289</v>
      </c>
      <c r="E219" s="11">
        <v>0.5</v>
      </c>
    </row>
    <row r="220" spans="1:5" x14ac:dyDescent="0.25">
      <c r="A220" s="37">
        <v>213</v>
      </c>
      <c r="B220" s="6" t="s">
        <v>1916</v>
      </c>
      <c r="C220" s="6" t="s">
        <v>1911</v>
      </c>
      <c r="D220" s="6" t="s">
        <v>289</v>
      </c>
      <c r="E220" s="11">
        <v>0.5</v>
      </c>
    </row>
    <row r="221" spans="1:5" x14ac:dyDescent="0.25">
      <c r="A221" s="37">
        <v>214</v>
      </c>
      <c r="B221" s="6" t="s">
        <v>1917</v>
      </c>
      <c r="C221" s="6" t="s">
        <v>1911</v>
      </c>
      <c r="D221" s="6" t="s">
        <v>289</v>
      </c>
      <c r="E221" s="11">
        <v>0.5</v>
      </c>
    </row>
    <row r="222" spans="1:5" x14ac:dyDescent="0.25">
      <c r="A222" s="37">
        <v>215</v>
      </c>
      <c r="B222" s="6" t="s">
        <v>1918</v>
      </c>
      <c r="C222" s="6" t="s">
        <v>1911</v>
      </c>
      <c r="D222" s="6" t="s">
        <v>13</v>
      </c>
      <c r="E222" s="11">
        <v>0.5</v>
      </c>
    </row>
    <row r="223" spans="1:5" x14ac:dyDescent="0.25">
      <c r="A223" s="37">
        <v>216</v>
      </c>
      <c r="B223" s="6" t="s">
        <v>1919</v>
      </c>
      <c r="C223" s="6" t="s">
        <v>1911</v>
      </c>
      <c r="D223" s="6" t="s">
        <v>261</v>
      </c>
      <c r="E223" s="11">
        <v>0.5</v>
      </c>
    </row>
    <row r="224" spans="1:5" x14ac:dyDescent="0.25">
      <c r="A224" s="37">
        <v>217</v>
      </c>
      <c r="B224" s="6" t="s">
        <v>1920</v>
      </c>
      <c r="C224" s="6" t="s">
        <v>1911</v>
      </c>
      <c r="D224" s="6" t="s">
        <v>13</v>
      </c>
      <c r="E224" s="11">
        <v>0.5</v>
      </c>
    </row>
    <row r="225" spans="1:5" x14ac:dyDescent="0.25">
      <c r="A225" s="37">
        <v>218</v>
      </c>
      <c r="B225" s="6" t="s">
        <v>1921</v>
      </c>
      <c r="C225" s="6" t="s">
        <v>1911</v>
      </c>
      <c r="D225" s="6" t="s">
        <v>13</v>
      </c>
      <c r="E225" s="11">
        <v>0.5</v>
      </c>
    </row>
    <row r="226" spans="1:5" x14ac:dyDescent="0.25">
      <c r="A226" s="37">
        <v>219</v>
      </c>
      <c r="B226" s="6" t="s">
        <v>1922</v>
      </c>
      <c r="C226" s="6" t="s">
        <v>1911</v>
      </c>
      <c r="D226" s="6" t="s">
        <v>13</v>
      </c>
      <c r="E226" s="11">
        <v>0.5</v>
      </c>
    </row>
    <row r="227" spans="1:5" x14ac:dyDescent="0.25">
      <c r="A227" s="37">
        <v>220</v>
      </c>
      <c r="B227" s="6" t="s">
        <v>1923</v>
      </c>
      <c r="C227" s="6" t="s">
        <v>1911</v>
      </c>
      <c r="D227" s="6" t="s">
        <v>13</v>
      </c>
      <c r="E227" s="11">
        <v>0.5</v>
      </c>
    </row>
    <row r="228" spans="1:5" x14ac:dyDescent="0.25">
      <c r="A228" s="37">
        <v>221</v>
      </c>
      <c r="B228" s="6" t="s">
        <v>1924</v>
      </c>
      <c r="C228" s="6" t="s">
        <v>1911</v>
      </c>
      <c r="D228" s="6" t="s">
        <v>291</v>
      </c>
      <c r="E228" s="11">
        <v>0.5</v>
      </c>
    </row>
    <row r="229" spans="1:5" x14ac:dyDescent="0.25">
      <c r="A229" s="37">
        <v>222</v>
      </c>
      <c r="B229" s="6" t="s">
        <v>1925</v>
      </c>
      <c r="C229" s="6" t="s">
        <v>1911</v>
      </c>
      <c r="D229" s="6" t="s">
        <v>261</v>
      </c>
      <c r="E229" s="11">
        <v>0.5</v>
      </c>
    </row>
    <row r="230" spans="1:5" x14ac:dyDescent="0.25">
      <c r="A230" s="37">
        <v>223</v>
      </c>
      <c r="B230" s="6" t="s">
        <v>1926</v>
      </c>
      <c r="C230" s="6" t="s">
        <v>1911</v>
      </c>
      <c r="D230" s="6" t="s">
        <v>802</v>
      </c>
      <c r="E230" s="11">
        <v>0.5</v>
      </c>
    </row>
    <row r="231" spans="1:5" x14ac:dyDescent="0.25">
      <c r="A231" s="37">
        <v>224</v>
      </c>
      <c r="B231" s="6" t="s">
        <v>1927</v>
      </c>
      <c r="C231" s="6" t="s">
        <v>1911</v>
      </c>
      <c r="D231" s="6" t="s">
        <v>23</v>
      </c>
      <c r="E231" s="11">
        <v>0.5</v>
      </c>
    </row>
    <row r="232" spans="1:5" x14ac:dyDescent="0.25">
      <c r="A232" s="37">
        <v>225</v>
      </c>
      <c r="B232" s="6" t="s">
        <v>1928</v>
      </c>
      <c r="C232" s="6" t="s">
        <v>1911</v>
      </c>
      <c r="D232" s="6" t="s">
        <v>23</v>
      </c>
      <c r="E232" s="11">
        <v>0.5</v>
      </c>
    </row>
    <row r="233" spans="1:5" x14ac:dyDescent="0.25">
      <c r="A233" s="37">
        <v>226</v>
      </c>
      <c r="B233" s="6" t="s">
        <v>1929</v>
      </c>
      <c r="C233" s="6" t="s">
        <v>1911</v>
      </c>
      <c r="D233" s="6" t="s">
        <v>37</v>
      </c>
      <c r="E233" s="11">
        <v>0.5</v>
      </c>
    </row>
    <row r="234" spans="1:5" x14ac:dyDescent="0.25">
      <c r="A234" s="37">
        <v>227</v>
      </c>
      <c r="B234" s="6" t="s">
        <v>1930</v>
      </c>
      <c r="C234" s="6" t="s">
        <v>1911</v>
      </c>
      <c r="D234" s="6" t="s">
        <v>30</v>
      </c>
      <c r="E234" s="11">
        <v>0.5</v>
      </c>
    </row>
    <row r="235" spans="1:5" x14ac:dyDescent="0.25">
      <c r="A235" s="37">
        <v>228</v>
      </c>
      <c r="B235" s="6" t="s">
        <v>1931</v>
      </c>
      <c r="C235" s="6" t="s">
        <v>1911</v>
      </c>
      <c r="D235" s="6" t="s">
        <v>20</v>
      </c>
      <c r="E235" s="11">
        <v>0.5</v>
      </c>
    </row>
    <row r="236" spans="1:5" x14ac:dyDescent="0.25">
      <c r="A236" s="37">
        <v>229</v>
      </c>
      <c r="B236" s="6" t="s">
        <v>1932</v>
      </c>
      <c r="C236" s="6" t="s">
        <v>1911</v>
      </c>
      <c r="D236" s="6" t="s">
        <v>20</v>
      </c>
      <c r="E236" s="11">
        <v>0.5</v>
      </c>
    </row>
    <row r="237" spans="1:5" x14ac:dyDescent="0.25">
      <c r="A237" s="37">
        <v>230</v>
      </c>
      <c r="B237" s="6" t="s">
        <v>1933</v>
      </c>
      <c r="C237" s="6" t="s">
        <v>1911</v>
      </c>
      <c r="D237" s="6" t="s">
        <v>802</v>
      </c>
      <c r="E237" s="11">
        <v>0.5</v>
      </c>
    </row>
    <row r="238" spans="1:5" x14ac:dyDescent="0.25">
      <c r="A238" s="37">
        <v>231</v>
      </c>
      <c r="B238" s="6" t="s">
        <v>1934</v>
      </c>
      <c r="C238" s="6" t="s">
        <v>1911</v>
      </c>
      <c r="D238" s="6" t="s">
        <v>20</v>
      </c>
      <c r="E238" s="11">
        <v>0.5</v>
      </c>
    </row>
    <row r="239" spans="1:5" x14ac:dyDescent="0.25">
      <c r="A239" s="37">
        <v>232</v>
      </c>
      <c r="B239" s="6" t="s">
        <v>1935</v>
      </c>
      <c r="C239" s="6" t="s">
        <v>1911</v>
      </c>
      <c r="D239" s="6" t="s">
        <v>802</v>
      </c>
      <c r="E239" s="11">
        <v>0.5</v>
      </c>
    </row>
    <row r="240" spans="1:5" x14ac:dyDescent="0.25">
      <c r="A240" s="37">
        <v>233</v>
      </c>
      <c r="B240" s="6" t="s">
        <v>1936</v>
      </c>
      <c r="C240" s="6" t="s">
        <v>1911</v>
      </c>
      <c r="D240" s="6" t="s">
        <v>34</v>
      </c>
      <c r="E240" s="11">
        <v>0.5</v>
      </c>
    </row>
    <row r="241" spans="1:5" x14ac:dyDescent="0.25">
      <c r="A241" s="37">
        <v>234</v>
      </c>
      <c r="B241" s="6" t="s">
        <v>1937</v>
      </c>
      <c r="C241" s="6" t="s">
        <v>1911</v>
      </c>
      <c r="D241" s="6" t="s">
        <v>23</v>
      </c>
      <c r="E241" s="11">
        <v>0.5</v>
      </c>
    </row>
    <row r="242" spans="1:5" x14ac:dyDescent="0.25">
      <c r="A242" s="37">
        <v>235</v>
      </c>
      <c r="B242" s="6" t="s">
        <v>1938</v>
      </c>
      <c r="C242" s="6" t="s">
        <v>1911</v>
      </c>
      <c r="D242" s="6" t="s">
        <v>30</v>
      </c>
      <c r="E242" s="11">
        <v>0.5</v>
      </c>
    </row>
    <row r="243" spans="1:5" x14ac:dyDescent="0.25">
      <c r="A243" s="37">
        <v>236</v>
      </c>
      <c r="B243" s="6" t="s">
        <v>1939</v>
      </c>
      <c r="C243" s="6" t="s">
        <v>1911</v>
      </c>
      <c r="D243" s="6" t="s">
        <v>802</v>
      </c>
      <c r="E243" s="11">
        <v>0.5</v>
      </c>
    </row>
    <row r="244" spans="1:5" x14ac:dyDescent="0.25">
      <c r="A244" s="37">
        <v>237</v>
      </c>
      <c r="B244" s="9" t="s">
        <v>1940</v>
      </c>
      <c r="C244" s="6" t="s">
        <v>1911</v>
      </c>
      <c r="D244" s="6" t="s">
        <v>20</v>
      </c>
      <c r="E244" s="11">
        <v>0.5</v>
      </c>
    </row>
    <row r="245" spans="1:5" x14ac:dyDescent="0.25">
      <c r="A245" s="37">
        <v>238</v>
      </c>
      <c r="B245" s="6" t="s">
        <v>1941</v>
      </c>
      <c r="C245" s="6" t="s">
        <v>1911</v>
      </c>
      <c r="D245" s="6" t="s">
        <v>802</v>
      </c>
      <c r="E245" s="11">
        <v>0.5</v>
      </c>
    </row>
    <row r="246" spans="1:5" x14ac:dyDescent="0.25">
      <c r="A246" s="37">
        <v>239</v>
      </c>
      <c r="B246" s="6" t="s">
        <v>1942</v>
      </c>
      <c r="C246" s="6" t="s">
        <v>1911</v>
      </c>
      <c r="D246" s="6" t="s">
        <v>908</v>
      </c>
      <c r="E246" s="11">
        <v>0.5</v>
      </c>
    </row>
    <row r="247" spans="1:5" x14ac:dyDescent="0.25">
      <c r="A247" s="37">
        <v>240</v>
      </c>
      <c r="B247" s="6" t="s">
        <v>1943</v>
      </c>
      <c r="C247" s="6" t="s">
        <v>1911</v>
      </c>
      <c r="D247" s="6" t="s">
        <v>315</v>
      </c>
      <c r="E247" s="11">
        <v>0.5</v>
      </c>
    </row>
    <row r="248" spans="1:5" x14ac:dyDescent="0.25">
      <c r="A248" s="37">
        <v>241</v>
      </c>
      <c r="B248" s="6" t="s">
        <v>1944</v>
      </c>
      <c r="C248" s="6" t="s">
        <v>1911</v>
      </c>
      <c r="D248" s="6" t="s">
        <v>317</v>
      </c>
      <c r="E248" s="11">
        <v>0.5</v>
      </c>
    </row>
    <row r="249" spans="1:5" x14ac:dyDescent="0.25">
      <c r="A249" s="37">
        <v>242</v>
      </c>
      <c r="B249" s="6" t="s">
        <v>1945</v>
      </c>
      <c r="C249" s="6" t="s">
        <v>1911</v>
      </c>
      <c r="D249" s="6" t="s">
        <v>310</v>
      </c>
      <c r="E249" s="11">
        <v>0.5</v>
      </c>
    </row>
    <row r="250" spans="1:5" x14ac:dyDescent="0.25">
      <c r="A250" s="37">
        <v>243</v>
      </c>
      <c r="B250" s="6" t="s">
        <v>1946</v>
      </c>
      <c r="C250" s="6" t="s">
        <v>1911</v>
      </c>
      <c r="D250" s="6" t="s">
        <v>907</v>
      </c>
      <c r="E250" s="11">
        <v>0.5</v>
      </c>
    </row>
    <row r="251" spans="1:5" x14ac:dyDescent="0.25">
      <c r="A251" s="37">
        <v>244</v>
      </c>
      <c r="B251" s="6" t="s">
        <v>1947</v>
      </c>
      <c r="C251" s="6" t="s">
        <v>1911</v>
      </c>
      <c r="D251" s="6" t="s">
        <v>907</v>
      </c>
      <c r="E251" s="11">
        <v>0.5</v>
      </c>
    </row>
    <row r="252" spans="1:5" x14ac:dyDescent="0.25">
      <c r="A252" s="37">
        <v>245</v>
      </c>
      <c r="B252" s="6" t="s">
        <v>1948</v>
      </c>
      <c r="C252" s="6" t="s">
        <v>1911</v>
      </c>
      <c r="D252" s="6" t="s">
        <v>907</v>
      </c>
      <c r="E252" s="11">
        <v>0.5</v>
      </c>
    </row>
    <row r="253" spans="1:5" x14ac:dyDescent="0.25">
      <c r="A253" s="37">
        <v>246</v>
      </c>
      <c r="B253" s="6" t="s">
        <v>1949</v>
      </c>
      <c r="C253" s="6" t="s">
        <v>1911</v>
      </c>
      <c r="D253" s="6" t="s">
        <v>320</v>
      </c>
      <c r="E253" s="11">
        <v>0.5</v>
      </c>
    </row>
    <row r="254" spans="1:5" x14ac:dyDescent="0.25">
      <c r="A254" s="37">
        <v>247</v>
      </c>
      <c r="B254" s="6" t="s">
        <v>1950</v>
      </c>
      <c r="C254" s="6" t="s">
        <v>1911</v>
      </c>
      <c r="D254" s="6" t="s">
        <v>908</v>
      </c>
      <c r="E254" s="11">
        <v>0.5</v>
      </c>
    </row>
    <row r="255" spans="1:5" x14ac:dyDescent="0.25">
      <c r="A255" s="37">
        <v>248</v>
      </c>
      <c r="B255" s="6" t="s">
        <v>1951</v>
      </c>
      <c r="C255" s="6" t="s">
        <v>1911</v>
      </c>
      <c r="D255" s="6" t="s">
        <v>908</v>
      </c>
      <c r="E255" s="11">
        <v>0.5</v>
      </c>
    </row>
    <row r="256" spans="1:5" x14ac:dyDescent="0.25">
      <c r="A256" s="37">
        <v>249</v>
      </c>
      <c r="B256" s="6" t="s">
        <v>1952</v>
      </c>
      <c r="C256" s="6" t="s">
        <v>1911</v>
      </c>
      <c r="D256" s="6" t="s">
        <v>320</v>
      </c>
      <c r="E256" s="11">
        <v>0.5</v>
      </c>
    </row>
    <row r="257" spans="1:5" x14ac:dyDescent="0.25">
      <c r="A257" s="37">
        <v>250</v>
      </c>
      <c r="B257" s="6" t="s">
        <v>1953</v>
      </c>
      <c r="C257" s="6" t="s">
        <v>1911</v>
      </c>
      <c r="D257" s="6" t="s">
        <v>326</v>
      </c>
      <c r="E257" s="11">
        <v>0.5</v>
      </c>
    </row>
    <row r="258" spans="1:5" x14ac:dyDescent="0.25">
      <c r="A258" s="37">
        <v>251</v>
      </c>
      <c r="B258" s="6" t="s">
        <v>1954</v>
      </c>
      <c r="C258" s="6" t="s">
        <v>1911</v>
      </c>
      <c r="D258" s="6" t="s">
        <v>326</v>
      </c>
      <c r="E258" s="11">
        <v>0.5</v>
      </c>
    </row>
    <row r="259" spans="1:5" x14ac:dyDescent="0.25">
      <c r="A259" s="37">
        <v>252</v>
      </c>
      <c r="B259" s="6" t="s">
        <v>1955</v>
      </c>
      <c r="C259" s="6" t="s">
        <v>1911</v>
      </c>
      <c r="D259" s="6" t="s">
        <v>248</v>
      </c>
      <c r="E259" s="11">
        <v>0.5</v>
      </c>
    </row>
    <row r="260" spans="1:5" x14ac:dyDescent="0.25">
      <c r="A260" s="37">
        <v>253</v>
      </c>
      <c r="B260" s="6" t="s">
        <v>1956</v>
      </c>
      <c r="C260" s="6" t="s">
        <v>1911</v>
      </c>
      <c r="D260" s="6" t="s">
        <v>909</v>
      </c>
      <c r="E260" s="11">
        <v>0.5</v>
      </c>
    </row>
    <row r="261" spans="1:5" x14ac:dyDescent="0.25">
      <c r="A261" s="37">
        <v>254</v>
      </c>
      <c r="B261" s="6" t="s">
        <v>1957</v>
      </c>
      <c r="C261" s="6" t="s">
        <v>1911</v>
      </c>
      <c r="D261" s="6" t="s">
        <v>910</v>
      </c>
      <c r="E261" s="11">
        <v>0.5</v>
      </c>
    </row>
    <row r="262" spans="1:5" x14ac:dyDescent="0.25">
      <c r="A262" s="37">
        <v>255</v>
      </c>
      <c r="B262" s="6" t="s">
        <v>1958</v>
      </c>
      <c r="C262" s="6" t="s">
        <v>1911</v>
      </c>
      <c r="D262" s="6" t="s">
        <v>910</v>
      </c>
      <c r="E262" s="11">
        <v>0.5</v>
      </c>
    </row>
    <row r="263" spans="1:5" x14ac:dyDescent="0.25">
      <c r="A263" s="37">
        <v>256</v>
      </c>
      <c r="B263" s="6" t="s">
        <v>1959</v>
      </c>
      <c r="C263" s="6" t="s">
        <v>1911</v>
      </c>
      <c r="D263" s="6" t="s">
        <v>342</v>
      </c>
      <c r="E263" s="11">
        <v>0.5</v>
      </c>
    </row>
    <row r="264" spans="1:5" x14ac:dyDescent="0.25">
      <c r="A264" s="37">
        <v>257</v>
      </c>
      <c r="B264" s="6" t="s">
        <v>1960</v>
      </c>
      <c r="C264" s="6" t="s">
        <v>1911</v>
      </c>
      <c r="D264" s="6" t="s">
        <v>336</v>
      </c>
      <c r="E264" s="11">
        <v>0.5</v>
      </c>
    </row>
    <row r="265" spans="1:5" x14ac:dyDescent="0.25">
      <c r="A265" s="37">
        <v>258</v>
      </c>
      <c r="B265" s="6" t="s">
        <v>1961</v>
      </c>
      <c r="C265" s="6" t="s">
        <v>1911</v>
      </c>
      <c r="D265" s="6" t="s">
        <v>326</v>
      </c>
      <c r="E265" s="11">
        <v>0.5</v>
      </c>
    </row>
    <row r="266" spans="1:5" x14ac:dyDescent="0.25">
      <c r="A266" s="37">
        <v>259</v>
      </c>
      <c r="B266" s="6" t="s">
        <v>1962</v>
      </c>
      <c r="C266" s="6" t="s">
        <v>1911</v>
      </c>
      <c r="D266" s="6" t="s">
        <v>910</v>
      </c>
      <c r="E266" s="11">
        <v>0.5</v>
      </c>
    </row>
    <row r="267" spans="1:5" x14ac:dyDescent="0.25">
      <c r="A267" s="37">
        <v>260</v>
      </c>
      <c r="B267" s="6" t="s">
        <v>1963</v>
      </c>
      <c r="C267" s="6" t="s">
        <v>1911</v>
      </c>
      <c r="D267" s="6" t="s">
        <v>342</v>
      </c>
      <c r="E267" s="11">
        <v>0.5</v>
      </c>
    </row>
    <row r="268" spans="1:5" x14ac:dyDescent="0.25">
      <c r="A268" s="37">
        <v>261</v>
      </c>
      <c r="B268" s="6" t="s">
        <v>1964</v>
      </c>
      <c r="C268" s="6" t="s">
        <v>1911</v>
      </c>
      <c r="D268" s="6" t="s">
        <v>342</v>
      </c>
      <c r="E268" s="11">
        <v>0.5</v>
      </c>
    </row>
    <row r="269" spans="1:5" x14ac:dyDescent="0.25">
      <c r="A269" s="37">
        <v>262</v>
      </c>
      <c r="B269" s="102" t="s">
        <v>1965</v>
      </c>
      <c r="C269" s="102" t="s">
        <v>1911</v>
      </c>
      <c r="D269" s="6" t="s">
        <v>333</v>
      </c>
      <c r="E269" s="11">
        <v>0.5</v>
      </c>
    </row>
    <row r="270" spans="1:5" x14ac:dyDescent="0.25">
      <c r="A270" s="37">
        <v>263</v>
      </c>
      <c r="B270" s="6" t="s">
        <v>1966</v>
      </c>
      <c r="C270" s="6" t="s">
        <v>1911</v>
      </c>
      <c r="D270" s="6" t="s">
        <v>333</v>
      </c>
      <c r="E270" s="11">
        <v>0.5</v>
      </c>
    </row>
    <row r="271" spans="1:5" x14ac:dyDescent="0.25">
      <c r="A271" s="37">
        <v>264</v>
      </c>
      <c r="B271" s="6" t="s">
        <v>1967</v>
      </c>
      <c r="C271" s="6" t="s">
        <v>1911</v>
      </c>
      <c r="D271" s="6" t="s">
        <v>909</v>
      </c>
      <c r="E271" s="11">
        <v>0.5</v>
      </c>
    </row>
    <row r="272" spans="1:5" x14ac:dyDescent="0.25">
      <c r="A272" s="37">
        <v>265</v>
      </c>
      <c r="B272" s="6" t="s">
        <v>1968</v>
      </c>
      <c r="C272" s="6" t="s">
        <v>1911</v>
      </c>
      <c r="D272" s="6" t="s">
        <v>336</v>
      </c>
      <c r="E272" s="11">
        <v>0.5</v>
      </c>
    </row>
    <row r="273" spans="1:5" x14ac:dyDescent="0.25">
      <c r="A273" s="37">
        <v>266</v>
      </c>
      <c r="B273" s="6" t="s">
        <v>1969</v>
      </c>
      <c r="C273" s="6" t="s">
        <v>1911</v>
      </c>
      <c r="D273" s="6" t="s">
        <v>910</v>
      </c>
      <c r="E273" s="11">
        <v>0.5</v>
      </c>
    </row>
    <row r="274" spans="1:5" x14ac:dyDescent="0.25">
      <c r="A274" s="37">
        <v>267</v>
      </c>
      <c r="B274" s="6" t="s">
        <v>1970</v>
      </c>
      <c r="C274" s="6" t="s">
        <v>1911</v>
      </c>
      <c r="D274" s="6" t="s">
        <v>338</v>
      </c>
      <c r="E274" s="11">
        <v>0.5</v>
      </c>
    </row>
    <row r="275" spans="1:5" x14ac:dyDescent="0.25">
      <c r="A275" s="37">
        <v>268</v>
      </c>
      <c r="B275" s="6" t="s">
        <v>1971</v>
      </c>
      <c r="C275" s="6" t="s">
        <v>1911</v>
      </c>
      <c r="D275" s="6" t="s">
        <v>345</v>
      </c>
      <c r="E275" s="11">
        <v>0.5</v>
      </c>
    </row>
    <row r="276" spans="1:5" x14ac:dyDescent="0.25">
      <c r="A276" s="37">
        <v>269</v>
      </c>
      <c r="B276" s="6" t="s">
        <v>1972</v>
      </c>
      <c r="C276" s="6" t="s">
        <v>1911</v>
      </c>
      <c r="D276" s="6" t="s">
        <v>338</v>
      </c>
      <c r="E276" s="11">
        <v>0.5</v>
      </c>
    </row>
    <row r="277" spans="1:5" x14ac:dyDescent="0.25">
      <c r="A277" s="37">
        <v>270</v>
      </c>
      <c r="B277" s="6" t="s">
        <v>1973</v>
      </c>
      <c r="C277" s="6" t="s">
        <v>1911</v>
      </c>
      <c r="D277" s="6" t="s">
        <v>353</v>
      </c>
      <c r="E277" s="11">
        <v>0.5</v>
      </c>
    </row>
    <row r="278" spans="1:5" x14ac:dyDescent="0.25">
      <c r="A278" s="37">
        <v>271</v>
      </c>
      <c r="B278" s="6" t="s">
        <v>1974</v>
      </c>
      <c r="C278" s="6" t="s">
        <v>1911</v>
      </c>
      <c r="D278" s="6" t="s">
        <v>353</v>
      </c>
      <c r="E278" s="11">
        <v>0.5</v>
      </c>
    </row>
    <row r="279" spans="1:5" x14ac:dyDescent="0.25">
      <c r="A279" s="37">
        <v>272</v>
      </c>
      <c r="B279" s="6" t="s">
        <v>1975</v>
      </c>
      <c r="C279" s="6" t="s">
        <v>1911</v>
      </c>
      <c r="D279" s="6" t="s">
        <v>351</v>
      </c>
      <c r="E279" s="11">
        <v>0.5</v>
      </c>
    </row>
    <row r="280" spans="1:5" x14ac:dyDescent="0.25">
      <c r="A280" s="37">
        <v>273</v>
      </c>
      <c r="B280" s="6" t="s">
        <v>1976</v>
      </c>
      <c r="C280" s="6" t="s">
        <v>1911</v>
      </c>
      <c r="D280" s="6" t="s">
        <v>338</v>
      </c>
      <c r="E280" s="11">
        <v>0.5</v>
      </c>
    </row>
    <row r="281" spans="1:5" x14ac:dyDescent="0.25">
      <c r="A281" s="37">
        <v>274</v>
      </c>
      <c r="B281" s="6" t="s">
        <v>1977</v>
      </c>
      <c r="C281" s="6" t="s">
        <v>1911</v>
      </c>
      <c r="D281" s="6" t="s">
        <v>361</v>
      </c>
      <c r="E281" s="11">
        <v>0.5</v>
      </c>
    </row>
    <row r="282" spans="1:5" x14ac:dyDescent="0.25">
      <c r="A282" s="37">
        <v>275</v>
      </c>
      <c r="B282" s="6" t="s">
        <v>1978</v>
      </c>
      <c r="C282" s="6" t="s">
        <v>1911</v>
      </c>
      <c r="D282" s="6" t="s">
        <v>358</v>
      </c>
      <c r="E282" s="11">
        <v>0.5</v>
      </c>
    </row>
    <row r="283" spans="1:5" x14ac:dyDescent="0.25">
      <c r="A283" s="37">
        <v>276</v>
      </c>
      <c r="B283" s="6" t="s">
        <v>1979</v>
      </c>
      <c r="C283" s="6" t="s">
        <v>1911</v>
      </c>
      <c r="D283" s="6" t="s">
        <v>345</v>
      </c>
      <c r="E283" s="11">
        <v>0.5</v>
      </c>
    </row>
    <row r="284" spans="1:5" x14ac:dyDescent="0.25">
      <c r="A284" s="37">
        <v>277</v>
      </c>
      <c r="B284" s="6" t="s">
        <v>1980</v>
      </c>
      <c r="C284" s="6" t="s">
        <v>1911</v>
      </c>
      <c r="D284" s="6" t="s">
        <v>353</v>
      </c>
      <c r="E284" s="11">
        <v>0.5</v>
      </c>
    </row>
    <row r="285" spans="1:5" x14ac:dyDescent="0.25">
      <c r="A285" s="37">
        <v>278</v>
      </c>
      <c r="B285" s="6" t="s">
        <v>1981</v>
      </c>
      <c r="C285" s="6" t="s">
        <v>1911</v>
      </c>
      <c r="D285" s="6" t="s">
        <v>361</v>
      </c>
      <c r="E285" s="11">
        <v>0.5</v>
      </c>
    </row>
    <row r="286" spans="1:5" x14ac:dyDescent="0.25">
      <c r="A286" s="37">
        <v>279</v>
      </c>
      <c r="B286" s="6" t="s">
        <v>1982</v>
      </c>
      <c r="C286" s="6" t="s">
        <v>1911</v>
      </c>
      <c r="D286" s="6" t="s">
        <v>356</v>
      </c>
      <c r="E286" s="11">
        <v>0.5</v>
      </c>
    </row>
    <row r="287" spans="1:5" x14ac:dyDescent="0.25">
      <c r="A287" s="37">
        <v>280</v>
      </c>
      <c r="B287" s="6" t="s">
        <v>1983</v>
      </c>
      <c r="C287" s="6" t="s">
        <v>1911</v>
      </c>
      <c r="D287" s="6" t="s">
        <v>338</v>
      </c>
      <c r="E287" s="11">
        <v>0.5</v>
      </c>
    </row>
    <row r="288" spans="1:5" x14ac:dyDescent="0.25">
      <c r="A288" s="37">
        <v>281</v>
      </c>
      <c r="B288" s="6" t="s">
        <v>1984</v>
      </c>
      <c r="C288" s="6" t="s">
        <v>1911</v>
      </c>
      <c r="D288" s="6" t="s">
        <v>338</v>
      </c>
      <c r="E288" s="11">
        <v>0.5</v>
      </c>
    </row>
    <row r="289" spans="1:5" x14ac:dyDescent="0.25">
      <c r="A289" s="37">
        <v>282</v>
      </c>
      <c r="B289" s="6" t="s">
        <v>1985</v>
      </c>
      <c r="C289" s="6" t="s">
        <v>1911</v>
      </c>
      <c r="D289" s="6" t="s">
        <v>338</v>
      </c>
      <c r="E289" s="11">
        <v>0.5</v>
      </c>
    </row>
    <row r="290" spans="1:5" x14ac:dyDescent="0.25">
      <c r="A290" s="37">
        <v>283</v>
      </c>
      <c r="B290" s="6" t="s">
        <v>1986</v>
      </c>
      <c r="C290" s="6" t="s">
        <v>1911</v>
      </c>
      <c r="D290" s="6" t="s">
        <v>356</v>
      </c>
      <c r="E290" s="11">
        <v>0.5</v>
      </c>
    </row>
    <row r="291" spans="1:5" x14ac:dyDescent="0.25">
      <c r="A291" s="37">
        <v>284</v>
      </c>
      <c r="B291" s="6" t="s">
        <v>1987</v>
      </c>
      <c r="C291" s="6" t="s">
        <v>1911</v>
      </c>
      <c r="D291" s="6" t="s">
        <v>351</v>
      </c>
      <c r="E291" s="11">
        <v>0.5</v>
      </c>
    </row>
    <row r="292" spans="1:5" x14ac:dyDescent="0.25">
      <c r="A292" s="37">
        <v>285</v>
      </c>
      <c r="B292" s="6" t="s">
        <v>1988</v>
      </c>
      <c r="C292" s="6" t="s">
        <v>1911</v>
      </c>
      <c r="D292" s="6" t="s">
        <v>338</v>
      </c>
      <c r="E292" s="11">
        <v>0.5</v>
      </c>
    </row>
    <row r="293" spans="1:5" x14ac:dyDescent="0.25">
      <c r="A293" s="37">
        <v>286</v>
      </c>
      <c r="B293" s="6" t="s">
        <v>1989</v>
      </c>
      <c r="C293" s="6" t="s">
        <v>1911</v>
      </c>
      <c r="D293" s="6" t="s">
        <v>911</v>
      </c>
      <c r="E293" s="11">
        <v>0.5</v>
      </c>
    </row>
    <row r="294" spans="1:5" x14ac:dyDescent="0.25">
      <c r="A294" s="37">
        <v>287</v>
      </c>
      <c r="B294" s="6" t="s">
        <v>1990</v>
      </c>
      <c r="C294" s="6" t="s">
        <v>1911</v>
      </c>
      <c r="D294" s="6" t="s">
        <v>353</v>
      </c>
      <c r="E294" s="11">
        <v>0.5</v>
      </c>
    </row>
    <row r="295" spans="1:5" x14ac:dyDescent="0.25">
      <c r="A295" s="37">
        <v>288</v>
      </c>
      <c r="B295" s="6" t="s">
        <v>1991</v>
      </c>
      <c r="C295" s="6" t="s">
        <v>1911</v>
      </c>
      <c r="D295" s="6" t="s">
        <v>353</v>
      </c>
      <c r="E295" s="11">
        <v>0.5</v>
      </c>
    </row>
    <row r="296" spans="1:5" x14ac:dyDescent="0.25">
      <c r="A296" s="37">
        <v>289</v>
      </c>
      <c r="B296" s="9" t="s">
        <v>1992</v>
      </c>
      <c r="C296" s="6" t="s">
        <v>1911</v>
      </c>
      <c r="D296" s="9" t="s">
        <v>336</v>
      </c>
      <c r="E296" s="11">
        <v>0.5</v>
      </c>
    </row>
    <row r="297" spans="1:5" x14ac:dyDescent="0.25">
      <c r="A297" s="37">
        <v>290</v>
      </c>
      <c r="B297" s="9" t="s">
        <v>1993</v>
      </c>
      <c r="C297" s="6" t="s">
        <v>1911</v>
      </c>
      <c r="D297" s="9" t="s">
        <v>13</v>
      </c>
      <c r="E297" s="11">
        <v>1</v>
      </c>
    </row>
    <row r="298" spans="1:5" x14ac:dyDescent="0.25">
      <c r="A298" s="37">
        <v>291</v>
      </c>
      <c r="B298" s="9" t="s">
        <v>1994</v>
      </c>
      <c r="C298" s="6" t="s">
        <v>1911</v>
      </c>
      <c r="D298" s="9" t="s">
        <v>16</v>
      </c>
      <c r="E298" s="11">
        <v>1</v>
      </c>
    </row>
    <row r="299" spans="1:5" x14ac:dyDescent="0.25">
      <c r="A299" s="37">
        <v>292</v>
      </c>
      <c r="B299" s="9" t="s">
        <v>1995</v>
      </c>
      <c r="C299" s="6" t="s">
        <v>1911</v>
      </c>
      <c r="D299" s="9" t="s">
        <v>30</v>
      </c>
      <c r="E299" s="11">
        <v>1</v>
      </c>
    </row>
    <row r="300" spans="1:5" x14ac:dyDescent="0.25">
      <c r="A300" s="37">
        <v>293</v>
      </c>
      <c r="B300" s="9" t="s">
        <v>1996</v>
      </c>
      <c r="C300" s="6" t="s">
        <v>1911</v>
      </c>
      <c r="D300" s="9" t="s">
        <v>908</v>
      </c>
      <c r="E300" s="11">
        <v>1</v>
      </c>
    </row>
    <row r="301" spans="1:5" x14ac:dyDescent="0.25">
      <c r="A301" s="37">
        <v>294</v>
      </c>
      <c r="B301" s="9" t="s">
        <v>1997</v>
      </c>
      <c r="C301" s="6" t="s">
        <v>1911</v>
      </c>
      <c r="D301" s="9" t="s">
        <v>320</v>
      </c>
      <c r="E301" s="11">
        <v>1</v>
      </c>
    </row>
    <row r="302" spans="1:5" x14ac:dyDescent="0.25">
      <c r="A302" s="37">
        <v>295</v>
      </c>
      <c r="B302" s="9" t="s">
        <v>1998</v>
      </c>
      <c r="C302" s="6" t="s">
        <v>1911</v>
      </c>
      <c r="D302" s="9" t="s">
        <v>320</v>
      </c>
      <c r="E302" s="11">
        <v>1</v>
      </c>
    </row>
    <row r="303" spans="1:5" x14ac:dyDescent="0.25">
      <c r="A303" s="37">
        <v>296</v>
      </c>
      <c r="B303" s="9" t="s">
        <v>1999</v>
      </c>
      <c r="C303" s="6" t="s">
        <v>1911</v>
      </c>
      <c r="D303" s="9" t="s">
        <v>317</v>
      </c>
      <c r="E303" s="11">
        <v>1</v>
      </c>
    </row>
    <row r="304" spans="1:5" x14ac:dyDescent="0.25">
      <c r="A304" s="37">
        <v>297</v>
      </c>
      <c r="B304" s="9" t="s">
        <v>2000</v>
      </c>
      <c r="C304" s="6" t="s">
        <v>1911</v>
      </c>
      <c r="D304" s="9" t="s">
        <v>333</v>
      </c>
      <c r="E304" s="11">
        <v>1</v>
      </c>
    </row>
    <row r="305" spans="1:5" x14ac:dyDescent="0.25">
      <c r="A305" s="37">
        <v>298</v>
      </c>
      <c r="B305" s="9" t="s">
        <v>2001</v>
      </c>
      <c r="C305" s="6" t="s">
        <v>1911</v>
      </c>
      <c r="D305" s="9" t="s">
        <v>336</v>
      </c>
      <c r="E305" s="11">
        <v>1</v>
      </c>
    </row>
    <row r="306" spans="1:5" x14ac:dyDescent="0.25">
      <c r="A306" s="37">
        <v>299</v>
      </c>
      <c r="B306" s="9" t="s">
        <v>2002</v>
      </c>
      <c r="C306" s="6" t="s">
        <v>1911</v>
      </c>
      <c r="D306" s="9" t="s">
        <v>353</v>
      </c>
      <c r="E306" s="11">
        <v>1</v>
      </c>
    </row>
    <row r="307" spans="1:5" x14ac:dyDescent="0.25">
      <c r="A307" s="37">
        <v>300</v>
      </c>
      <c r="B307" s="9" t="s">
        <v>2003</v>
      </c>
      <c r="C307" s="6" t="s">
        <v>1911</v>
      </c>
      <c r="D307" s="9" t="s">
        <v>351</v>
      </c>
      <c r="E307" s="11">
        <v>1</v>
      </c>
    </row>
    <row r="308" spans="1:5" x14ac:dyDescent="0.25">
      <c r="A308" s="37">
        <v>301</v>
      </c>
      <c r="B308" s="9" t="s">
        <v>2004</v>
      </c>
      <c r="C308" s="6" t="s">
        <v>1911</v>
      </c>
      <c r="D308" s="9" t="s">
        <v>358</v>
      </c>
      <c r="E308" s="11">
        <v>1</v>
      </c>
    </row>
    <row r="309" spans="1:5" x14ac:dyDescent="0.25">
      <c r="A309" s="37">
        <v>302</v>
      </c>
      <c r="B309" s="9" t="s">
        <v>2005</v>
      </c>
      <c r="C309" s="6" t="s">
        <v>1911</v>
      </c>
      <c r="D309" s="9" t="s">
        <v>356</v>
      </c>
      <c r="E309" s="11">
        <v>1</v>
      </c>
    </row>
    <row r="310" spans="1:5" x14ac:dyDescent="0.25">
      <c r="A310" s="37">
        <v>303</v>
      </c>
      <c r="B310" s="9" t="s">
        <v>2006</v>
      </c>
      <c r="C310" s="6" t="s">
        <v>1911</v>
      </c>
      <c r="D310" s="9" t="s">
        <v>356</v>
      </c>
      <c r="E310" s="11">
        <v>1</v>
      </c>
    </row>
    <row r="311" spans="1:5" x14ac:dyDescent="0.25">
      <c r="A311" s="37">
        <v>304</v>
      </c>
      <c r="B311" s="9" t="s">
        <v>2007</v>
      </c>
      <c r="C311" s="6" t="s">
        <v>1911</v>
      </c>
      <c r="D311" s="9" t="s">
        <v>356</v>
      </c>
      <c r="E311" s="11">
        <v>1</v>
      </c>
    </row>
    <row r="312" spans="1:5" x14ac:dyDescent="0.25">
      <c r="A312" s="37">
        <v>305</v>
      </c>
      <c r="B312" s="9" t="s">
        <v>2008</v>
      </c>
      <c r="C312" s="6" t="s">
        <v>1911</v>
      </c>
      <c r="D312" s="9" t="s">
        <v>361</v>
      </c>
      <c r="E312" s="11">
        <v>1</v>
      </c>
    </row>
    <row r="313" spans="1:5" x14ac:dyDescent="0.25">
      <c r="A313" s="37">
        <v>306</v>
      </c>
      <c r="B313" s="9" t="s">
        <v>2009</v>
      </c>
      <c r="C313" s="6" t="s">
        <v>1911</v>
      </c>
      <c r="D313" s="9" t="s">
        <v>351</v>
      </c>
      <c r="E313" s="11">
        <v>1</v>
      </c>
    </row>
    <row r="314" spans="1:5" ht="15.75" x14ac:dyDescent="0.25">
      <c r="A314" s="37">
        <v>307</v>
      </c>
      <c r="B314" s="103" t="s">
        <v>2010</v>
      </c>
      <c r="C314" s="104" t="s">
        <v>2011</v>
      </c>
      <c r="D314" s="104" t="s">
        <v>163</v>
      </c>
      <c r="E314" s="11">
        <v>0.5</v>
      </c>
    </row>
    <row r="315" spans="1:5" ht="15.75" x14ac:dyDescent="0.25">
      <c r="A315" s="37">
        <v>308</v>
      </c>
      <c r="B315" s="103" t="s">
        <v>2012</v>
      </c>
      <c r="C315" s="104" t="s">
        <v>2011</v>
      </c>
      <c r="D315" s="104" t="s">
        <v>163</v>
      </c>
      <c r="E315" s="11">
        <v>1</v>
      </c>
    </row>
    <row r="316" spans="1:5" ht="15.75" x14ac:dyDescent="0.25">
      <c r="A316" s="37">
        <v>309</v>
      </c>
      <c r="B316" s="103" t="s">
        <v>2013</v>
      </c>
      <c r="C316" s="104" t="s">
        <v>2011</v>
      </c>
      <c r="D316" s="104" t="s">
        <v>2014</v>
      </c>
      <c r="E316" s="11">
        <v>1</v>
      </c>
    </row>
    <row r="317" spans="1:5" ht="15.75" x14ac:dyDescent="0.25">
      <c r="A317" s="37">
        <v>310</v>
      </c>
      <c r="B317" s="103" t="s">
        <v>2015</v>
      </c>
      <c r="C317" s="104" t="s">
        <v>2011</v>
      </c>
      <c r="D317" s="104" t="s">
        <v>163</v>
      </c>
      <c r="E317" s="11">
        <v>1</v>
      </c>
    </row>
    <row r="318" spans="1:5" ht="15.75" x14ac:dyDescent="0.25">
      <c r="A318" s="37">
        <v>311</v>
      </c>
      <c r="B318" s="103" t="s">
        <v>2016</v>
      </c>
      <c r="C318" s="104" t="s">
        <v>2011</v>
      </c>
      <c r="D318" s="104" t="s">
        <v>163</v>
      </c>
      <c r="E318" s="11">
        <v>0.5</v>
      </c>
    </row>
    <row r="319" spans="1:5" ht="15.75" x14ac:dyDescent="0.25">
      <c r="A319" s="37">
        <v>312</v>
      </c>
      <c r="B319" s="103" t="s">
        <v>2017</v>
      </c>
      <c r="C319" s="104" t="s">
        <v>2011</v>
      </c>
      <c r="D319" s="104" t="s">
        <v>163</v>
      </c>
      <c r="E319" s="11">
        <v>0.5</v>
      </c>
    </row>
    <row r="320" spans="1:5" ht="15.75" x14ac:dyDescent="0.25">
      <c r="A320" s="37">
        <v>313</v>
      </c>
      <c r="B320" s="103" t="s">
        <v>2018</v>
      </c>
      <c r="C320" s="104" t="s">
        <v>2011</v>
      </c>
      <c r="D320" s="104" t="s">
        <v>163</v>
      </c>
      <c r="E320" s="11">
        <v>0.5</v>
      </c>
    </row>
    <row r="321" spans="1:5" ht="15.75" x14ac:dyDescent="0.25">
      <c r="A321" s="37">
        <v>314</v>
      </c>
      <c r="B321" s="103" t="s">
        <v>2019</v>
      </c>
      <c r="C321" s="104" t="s">
        <v>2011</v>
      </c>
      <c r="D321" s="104" t="s">
        <v>576</v>
      </c>
      <c r="E321" s="11">
        <v>0.5</v>
      </c>
    </row>
    <row r="322" spans="1:5" ht="15.75" x14ac:dyDescent="0.25">
      <c r="A322" s="37">
        <v>315</v>
      </c>
      <c r="B322" s="103" t="s">
        <v>2020</v>
      </c>
      <c r="C322" s="104" t="s">
        <v>2011</v>
      </c>
      <c r="D322" s="104" t="s">
        <v>155</v>
      </c>
      <c r="E322" s="11">
        <v>0.5</v>
      </c>
    </row>
    <row r="323" spans="1:5" ht="15.75" x14ac:dyDescent="0.25">
      <c r="A323" s="37">
        <v>316</v>
      </c>
      <c r="B323" s="105" t="s">
        <v>2021</v>
      </c>
      <c r="C323" s="104" t="s">
        <v>2011</v>
      </c>
      <c r="D323" s="9" t="s">
        <v>576</v>
      </c>
      <c r="E323" s="11">
        <v>0.5</v>
      </c>
    </row>
    <row r="324" spans="1:5" ht="15.75" x14ac:dyDescent="0.25">
      <c r="A324" s="37">
        <v>317</v>
      </c>
      <c r="B324" s="105" t="s">
        <v>2022</v>
      </c>
      <c r="C324" s="104" t="s">
        <v>2011</v>
      </c>
      <c r="D324" s="6" t="s">
        <v>163</v>
      </c>
      <c r="E324" s="11">
        <v>0.3</v>
      </c>
    </row>
    <row r="325" spans="1:5" ht="15.75" x14ac:dyDescent="0.25">
      <c r="A325" s="37">
        <v>318</v>
      </c>
      <c r="B325" s="105" t="s">
        <v>2023</v>
      </c>
      <c r="C325" s="104" t="s">
        <v>2011</v>
      </c>
      <c r="D325" s="6" t="s">
        <v>163</v>
      </c>
      <c r="E325" s="11">
        <v>0.5</v>
      </c>
    </row>
    <row r="326" spans="1:5" ht="15.75" x14ac:dyDescent="0.25">
      <c r="A326" s="37">
        <v>319</v>
      </c>
      <c r="B326" s="103" t="s">
        <v>2024</v>
      </c>
      <c r="C326" s="104" t="s">
        <v>2011</v>
      </c>
      <c r="D326" s="104" t="s">
        <v>169</v>
      </c>
      <c r="E326" s="11">
        <v>1</v>
      </c>
    </row>
    <row r="327" spans="1:5" ht="15.75" x14ac:dyDescent="0.25">
      <c r="A327" s="37">
        <v>320</v>
      </c>
      <c r="B327" s="103" t="s">
        <v>2025</v>
      </c>
      <c r="C327" s="104" t="s">
        <v>2011</v>
      </c>
      <c r="D327" s="104" t="s">
        <v>167</v>
      </c>
      <c r="E327" s="11">
        <v>0.5</v>
      </c>
    </row>
    <row r="328" spans="1:5" ht="15.75" x14ac:dyDescent="0.25">
      <c r="A328" s="37">
        <v>321</v>
      </c>
      <c r="B328" s="103" t="s">
        <v>2026</v>
      </c>
      <c r="C328" s="104" t="s">
        <v>2011</v>
      </c>
      <c r="D328" s="104" t="s">
        <v>169</v>
      </c>
      <c r="E328" s="11">
        <v>1</v>
      </c>
    </row>
    <row r="329" spans="1:5" ht="15.75" x14ac:dyDescent="0.25">
      <c r="A329" s="37">
        <v>322</v>
      </c>
      <c r="B329" s="103" t="s">
        <v>2027</v>
      </c>
      <c r="C329" s="104" t="s">
        <v>2011</v>
      </c>
      <c r="D329" s="104" t="s">
        <v>975</v>
      </c>
      <c r="E329" s="11">
        <v>0.5</v>
      </c>
    </row>
    <row r="330" spans="1:5" ht="15.75" x14ac:dyDescent="0.25">
      <c r="A330" s="37">
        <v>323</v>
      </c>
      <c r="B330" s="103" t="s">
        <v>2028</v>
      </c>
      <c r="C330" s="104" t="s">
        <v>2011</v>
      </c>
      <c r="D330" s="104" t="s">
        <v>169</v>
      </c>
      <c r="E330" s="11">
        <v>0.5</v>
      </c>
    </row>
    <row r="331" spans="1:5" ht="15.75" x14ac:dyDescent="0.25">
      <c r="A331" s="37">
        <v>324</v>
      </c>
      <c r="B331" s="105" t="s">
        <v>2029</v>
      </c>
      <c r="C331" s="104" t="s">
        <v>2011</v>
      </c>
      <c r="D331" s="6" t="s">
        <v>975</v>
      </c>
      <c r="E331" s="11">
        <v>0.5</v>
      </c>
    </row>
    <row r="332" spans="1:5" ht="15.75" x14ac:dyDescent="0.25">
      <c r="A332" s="37">
        <v>325</v>
      </c>
      <c r="B332" s="105" t="s">
        <v>2030</v>
      </c>
      <c r="C332" s="104" t="s">
        <v>2011</v>
      </c>
      <c r="D332" s="106" t="s">
        <v>169</v>
      </c>
      <c r="E332" s="11">
        <v>0.5</v>
      </c>
    </row>
    <row r="333" spans="1:5" ht="15.75" x14ac:dyDescent="0.25">
      <c r="A333" s="37">
        <v>326</v>
      </c>
      <c r="B333" s="105" t="s">
        <v>2031</v>
      </c>
      <c r="C333" s="104" t="s">
        <v>2011</v>
      </c>
      <c r="D333" s="106" t="s">
        <v>231</v>
      </c>
      <c r="E333" s="11">
        <v>0.5</v>
      </c>
    </row>
    <row r="334" spans="1:5" ht="15.75" x14ac:dyDescent="0.25">
      <c r="A334" s="37">
        <v>327</v>
      </c>
      <c r="B334" s="105" t="s">
        <v>2032</v>
      </c>
      <c r="C334" s="104" t="s">
        <v>2011</v>
      </c>
      <c r="D334" s="9" t="s">
        <v>231</v>
      </c>
      <c r="E334" s="11">
        <v>0.5</v>
      </c>
    </row>
    <row r="335" spans="1:5" ht="15.75" x14ac:dyDescent="0.25">
      <c r="A335" s="37">
        <v>328</v>
      </c>
      <c r="B335" s="105" t="s">
        <v>2033</v>
      </c>
      <c r="C335" s="104" t="s">
        <v>2011</v>
      </c>
      <c r="D335" s="106" t="s">
        <v>169</v>
      </c>
      <c r="E335" s="11">
        <v>0.5</v>
      </c>
    </row>
    <row r="336" spans="1:5" ht="15.75" x14ac:dyDescent="0.25">
      <c r="A336" s="37">
        <v>329</v>
      </c>
      <c r="B336" s="105" t="s">
        <v>2034</v>
      </c>
      <c r="C336" s="104" t="s">
        <v>2011</v>
      </c>
      <c r="D336" s="6" t="s">
        <v>231</v>
      </c>
      <c r="E336" s="11">
        <v>0.5</v>
      </c>
    </row>
    <row r="337" spans="1:5" ht="15.75" x14ac:dyDescent="0.25">
      <c r="A337" s="37">
        <v>330</v>
      </c>
      <c r="B337" s="105" t="s">
        <v>2035</v>
      </c>
      <c r="C337" s="104" t="s">
        <v>2011</v>
      </c>
      <c r="D337" s="6" t="s">
        <v>975</v>
      </c>
      <c r="E337" s="11">
        <v>0.5</v>
      </c>
    </row>
    <row r="338" spans="1:5" ht="15.75" x14ac:dyDescent="0.25">
      <c r="A338" s="37">
        <v>331</v>
      </c>
      <c r="B338" s="105" t="s">
        <v>2036</v>
      </c>
      <c r="C338" s="104" t="s">
        <v>2011</v>
      </c>
      <c r="D338" s="6" t="s">
        <v>975</v>
      </c>
      <c r="E338" s="11">
        <v>0.5</v>
      </c>
    </row>
    <row r="339" spans="1:5" ht="15.75" x14ac:dyDescent="0.25">
      <c r="A339" s="37">
        <v>332</v>
      </c>
      <c r="B339" s="105" t="s">
        <v>2037</v>
      </c>
      <c r="C339" s="104" t="s">
        <v>2011</v>
      </c>
      <c r="D339" s="6" t="s">
        <v>167</v>
      </c>
      <c r="E339" s="11">
        <v>1</v>
      </c>
    </row>
    <row r="340" spans="1:5" ht="15.75" x14ac:dyDescent="0.25">
      <c r="A340" s="37">
        <v>333</v>
      </c>
      <c r="B340" s="105" t="s">
        <v>2038</v>
      </c>
      <c r="C340" s="104" t="s">
        <v>2011</v>
      </c>
      <c r="D340" s="6" t="s">
        <v>975</v>
      </c>
      <c r="E340" s="11">
        <v>0.5</v>
      </c>
    </row>
    <row r="341" spans="1:5" ht="15.75" x14ac:dyDescent="0.25">
      <c r="A341" s="37">
        <v>334</v>
      </c>
      <c r="B341" s="103" t="s">
        <v>2039</v>
      </c>
      <c r="C341" s="104" t="s">
        <v>2011</v>
      </c>
      <c r="D341" s="104" t="s">
        <v>184</v>
      </c>
      <c r="E341" s="11">
        <v>0.5</v>
      </c>
    </row>
    <row r="342" spans="1:5" ht="15.75" x14ac:dyDescent="0.25">
      <c r="A342" s="37">
        <v>335</v>
      </c>
      <c r="B342" s="103" t="s">
        <v>2040</v>
      </c>
      <c r="C342" s="104" t="s">
        <v>2011</v>
      </c>
      <c r="D342" s="104" t="s">
        <v>178</v>
      </c>
      <c r="E342" s="11">
        <v>0.5</v>
      </c>
    </row>
    <row r="343" spans="1:5" ht="15.75" x14ac:dyDescent="0.25">
      <c r="A343" s="37">
        <v>336</v>
      </c>
      <c r="B343" s="103" t="s">
        <v>2041</v>
      </c>
      <c r="C343" s="104" t="s">
        <v>2011</v>
      </c>
      <c r="D343" s="104" t="s">
        <v>178</v>
      </c>
      <c r="E343" s="11">
        <v>1</v>
      </c>
    </row>
    <row r="344" spans="1:5" ht="15.75" x14ac:dyDescent="0.25">
      <c r="A344" s="37">
        <v>337</v>
      </c>
      <c r="B344" s="2" t="s">
        <v>2042</v>
      </c>
      <c r="C344" s="104" t="s">
        <v>2011</v>
      </c>
      <c r="D344" s="104" t="s">
        <v>178</v>
      </c>
      <c r="E344" s="11">
        <v>0.5</v>
      </c>
    </row>
    <row r="345" spans="1:5" ht="15.75" x14ac:dyDescent="0.25">
      <c r="A345" s="37">
        <v>338</v>
      </c>
      <c r="B345" s="103" t="s">
        <v>2043</v>
      </c>
      <c r="C345" s="104" t="s">
        <v>2011</v>
      </c>
      <c r="D345" s="104" t="s">
        <v>984</v>
      </c>
      <c r="E345" s="11">
        <v>0.5</v>
      </c>
    </row>
    <row r="346" spans="1:5" ht="15.75" x14ac:dyDescent="0.25">
      <c r="A346" s="37">
        <v>339</v>
      </c>
      <c r="B346" s="103" t="s">
        <v>2044</v>
      </c>
      <c r="C346" s="104" t="s">
        <v>2011</v>
      </c>
      <c r="D346" s="104" t="s">
        <v>184</v>
      </c>
      <c r="E346" s="11">
        <v>0.5</v>
      </c>
    </row>
    <row r="347" spans="1:5" ht="15.75" x14ac:dyDescent="0.25">
      <c r="A347" s="37">
        <v>340</v>
      </c>
      <c r="B347" s="103" t="s">
        <v>2045</v>
      </c>
      <c r="C347" s="104" t="s">
        <v>2011</v>
      </c>
      <c r="D347" s="106" t="s">
        <v>237</v>
      </c>
      <c r="E347" s="11">
        <v>0.5</v>
      </c>
    </row>
    <row r="348" spans="1:5" ht="15.75" x14ac:dyDescent="0.25">
      <c r="A348" s="37">
        <v>341</v>
      </c>
      <c r="B348" s="103" t="s">
        <v>2046</v>
      </c>
      <c r="C348" s="104" t="s">
        <v>2011</v>
      </c>
      <c r="D348" s="104" t="s">
        <v>237</v>
      </c>
      <c r="E348" s="11">
        <v>0.5</v>
      </c>
    </row>
    <row r="349" spans="1:5" ht="15.75" x14ac:dyDescent="0.25">
      <c r="A349" s="37">
        <v>342</v>
      </c>
      <c r="B349" s="105" t="s">
        <v>2047</v>
      </c>
      <c r="C349" s="104" t="s">
        <v>2011</v>
      </c>
      <c r="D349" s="106" t="s">
        <v>184</v>
      </c>
      <c r="E349" s="11">
        <v>0.5</v>
      </c>
    </row>
    <row r="350" spans="1:5" ht="15.75" x14ac:dyDescent="0.25">
      <c r="A350" s="37">
        <v>343</v>
      </c>
      <c r="B350" s="105" t="s">
        <v>2048</v>
      </c>
      <c r="C350" s="104" t="s">
        <v>2011</v>
      </c>
      <c r="D350" s="106" t="s">
        <v>237</v>
      </c>
      <c r="E350" s="11">
        <v>0.5</v>
      </c>
    </row>
    <row r="351" spans="1:5" ht="15.75" x14ac:dyDescent="0.25">
      <c r="A351" s="37">
        <v>344</v>
      </c>
      <c r="B351" s="105" t="s">
        <v>2049</v>
      </c>
      <c r="C351" s="104" t="s">
        <v>2011</v>
      </c>
      <c r="D351" s="9" t="s">
        <v>182</v>
      </c>
      <c r="E351" s="11">
        <v>0.5</v>
      </c>
    </row>
    <row r="352" spans="1:5" ht="15.75" x14ac:dyDescent="0.25">
      <c r="A352" s="37">
        <v>345</v>
      </c>
      <c r="B352" s="105" t="s">
        <v>2050</v>
      </c>
      <c r="C352" s="104" t="s">
        <v>2011</v>
      </c>
      <c r="D352" s="9" t="s">
        <v>182</v>
      </c>
      <c r="E352" s="11">
        <v>0.5</v>
      </c>
    </row>
    <row r="353" spans="1:5" ht="15.75" x14ac:dyDescent="0.25">
      <c r="A353" s="37">
        <v>346</v>
      </c>
      <c r="B353" s="105" t="s">
        <v>2051</v>
      </c>
      <c r="C353" s="104" t="s">
        <v>2011</v>
      </c>
      <c r="D353" s="9" t="s">
        <v>182</v>
      </c>
      <c r="E353" s="11">
        <v>0.5</v>
      </c>
    </row>
    <row r="354" spans="1:5" x14ac:dyDescent="0.25">
      <c r="A354" s="37">
        <v>347</v>
      </c>
      <c r="B354" s="42"/>
      <c r="C354" s="37"/>
      <c r="D354" s="42"/>
      <c r="E354" s="91"/>
    </row>
    <row r="355" spans="1:5" x14ac:dyDescent="0.25">
      <c r="A355" s="37">
        <v>348</v>
      </c>
      <c r="B355" s="42"/>
      <c r="C355" s="37"/>
      <c r="D355" s="42"/>
      <c r="E355" s="91"/>
    </row>
    <row r="356" spans="1:5" x14ac:dyDescent="0.25">
      <c r="A356" s="37">
        <v>349</v>
      </c>
      <c r="B356" s="42"/>
      <c r="C356" s="37"/>
      <c r="D356" s="42"/>
      <c r="E356" s="91"/>
    </row>
    <row r="357" spans="1:5" x14ac:dyDescent="0.25">
      <c r="A357" s="37">
        <v>350</v>
      </c>
      <c r="B357" s="42"/>
      <c r="C357" s="37"/>
      <c r="D357" s="42"/>
      <c r="E357" s="91"/>
    </row>
    <row r="358" spans="1:5" x14ac:dyDescent="0.25">
      <c r="A358" s="37">
        <v>351</v>
      </c>
      <c r="B358" s="42"/>
      <c r="C358" s="37"/>
      <c r="D358" s="42"/>
      <c r="E358" s="91"/>
    </row>
    <row r="359" spans="1:5" x14ac:dyDescent="0.25">
      <c r="A359" s="37">
        <v>352</v>
      </c>
      <c r="B359" s="42"/>
      <c r="C359" s="37"/>
      <c r="D359" s="42"/>
      <c r="E359" s="91"/>
    </row>
    <row r="360" spans="1:5" x14ac:dyDescent="0.25">
      <c r="A360" s="37">
        <v>353</v>
      </c>
      <c r="B360" s="42"/>
      <c r="C360" s="37"/>
      <c r="D360" s="42"/>
      <c r="E360" s="91"/>
    </row>
    <row r="361" spans="1:5" x14ac:dyDescent="0.25">
      <c r="A361" s="37">
        <v>354</v>
      </c>
      <c r="B361" s="42"/>
      <c r="C361" s="37"/>
      <c r="D361" s="42"/>
      <c r="E361" s="91"/>
    </row>
    <row r="362" spans="1:5" x14ac:dyDescent="0.25">
      <c r="A362" s="37">
        <v>355</v>
      </c>
      <c r="B362" s="42"/>
      <c r="C362" s="37"/>
      <c r="D362" s="42"/>
      <c r="E362" s="91"/>
    </row>
    <row r="363" spans="1:5" x14ac:dyDescent="0.25">
      <c r="A363" s="37">
        <v>356</v>
      </c>
      <c r="B363" s="42"/>
      <c r="C363" s="37"/>
      <c r="D363" s="42"/>
      <c r="E363" s="91"/>
    </row>
    <row r="364" spans="1:5" x14ac:dyDescent="0.25">
      <c r="A364" s="37">
        <v>357</v>
      </c>
      <c r="B364" s="42"/>
      <c r="C364" s="37"/>
      <c r="D364" s="42"/>
      <c r="E364" s="91"/>
    </row>
    <row r="365" spans="1:5" x14ac:dyDescent="0.25">
      <c r="A365" s="37">
        <v>358</v>
      </c>
      <c r="B365" s="42"/>
      <c r="C365" s="37"/>
      <c r="D365" s="42"/>
      <c r="E365" s="91"/>
    </row>
    <row r="366" spans="1:5" x14ac:dyDescent="0.25">
      <c r="A366" s="37">
        <v>359</v>
      </c>
      <c r="B366" s="42"/>
      <c r="C366" s="37"/>
      <c r="D366" s="42"/>
      <c r="E366" s="91"/>
    </row>
    <row r="367" spans="1:5" x14ac:dyDescent="0.25">
      <c r="A367" s="37">
        <v>360</v>
      </c>
      <c r="B367" s="42"/>
      <c r="C367" s="37"/>
      <c r="D367" s="42"/>
      <c r="E367" s="91"/>
    </row>
    <row r="368" spans="1:5" x14ac:dyDescent="0.25">
      <c r="A368" s="37">
        <v>361</v>
      </c>
      <c r="B368" s="42"/>
      <c r="C368" s="37"/>
      <c r="D368" s="42"/>
      <c r="E368" s="91"/>
    </row>
    <row r="369" spans="1:5" x14ac:dyDescent="0.25">
      <c r="A369" s="37">
        <v>362</v>
      </c>
      <c r="B369" s="42"/>
      <c r="C369" s="37"/>
      <c r="D369" s="42"/>
      <c r="E369" s="91"/>
    </row>
    <row r="370" spans="1:5" x14ac:dyDescent="0.25">
      <c r="A370" s="37">
        <v>363</v>
      </c>
      <c r="B370" s="42"/>
      <c r="C370" s="37"/>
      <c r="D370" s="42"/>
      <c r="E370" s="91"/>
    </row>
    <row r="371" spans="1:5" x14ac:dyDescent="0.25">
      <c r="A371" s="37">
        <v>364</v>
      </c>
      <c r="B371" s="42"/>
      <c r="C371" s="37"/>
      <c r="D371" s="42"/>
      <c r="E371" s="91"/>
    </row>
    <row r="372" spans="1:5" x14ac:dyDescent="0.25">
      <c r="A372" s="37">
        <v>365</v>
      </c>
      <c r="B372" s="42"/>
      <c r="C372" s="37"/>
      <c r="D372" s="42"/>
      <c r="E372" s="91"/>
    </row>
    <row r="373" spans="1:5" x14ac:dyDescent="0.25">
      <c r="A373" s="37">
        <v>366</v>
      </c>
      <c r="B373" s="42"/>
      <c r="C373" s="37"/>
      <c r="D373" s="42"/>
      <c r="E373" s="91"/>
    </row>
    <row r="374" spans="1:5" x14ac:dyDescent="0.25">
      <c r="A374" s="37">
        <v>367</v>
      </c>
      <c r="B374" s="42"/>
      <c r="C374" s="37"/>
      <c r="D374" s="42"/>
      <c r="E374" s="91"/>
    </row>
    <row r="375" spans="1:5" x14ac:dyDescent="0.25">
      <c r="A375" s="37">
        <v>368</v>
      </c>
      <c r="B375" s="42"/>
      <c r="C375" s="37"/>
      <c r="D375" s="42"/>
      <c r="E375" s="91"/>
    </row>
    <row r="376" spans="1:5" x14ac:dyDescent="0.25">
      <c r="A376" s="37">
        <v>369</v>
      </c>
      <c r="B376" s="42"/>
      <c r="C376" s="37"/>
      <c r="D376" s="42"/>
      <c r="E376" s="91"/>
    </row>
    <row r="377" spans="1:5" x14ac:dyDescent="0.25">
      <c r="A377" s="37">
        <v>370</v>
      </c>
      <c r="B377" s="42"/>
      <c r="C377" s="37"/>
      <c r="D377" s="42"/>
      <c r="E377" s="91"/>
    </row>
    <row r="378" spans="1:5" x14ac:dyDescent="0.25">
      <c r="A378" s="37">
        <v>371</v>
      </c>
      <c r="B378" s="42"/>
      <c r="C378" s="37"/>
      <c r="D378" s="42"/>
      <c r="E378" s="91"/>
    </row>
    <row r="379" spans="1:5" x14ac:dyDescent="0.25">
      <c r="A379" s="37">
        <v>372</v>
      </c>
      <c r="B379" s="42"/>
      <c r="C379" s="37"/>
      <c r="D379" s="42"/>
      <c r="E379" s="91"/>
    </row>
    <row r="380" spans="1:5" x14ac:dyDescent="0.25">
      <c r="A380" s="37">
        <v>373</v>
      </c>
      <c r="B380" s="42"/>
      <c r="C380" s="37"/>
      <c r="D380" s="42"/>
      <c r="E380" s="91"/>
    </row>
    <row r="381" spans="1:5" x14ac:dyDescent="0.25">
      <c r="A381" s="37">
        <v>374</v>
      </c>
      <c r="B381" s="42"/>
      <c r="C381" s="37"/>
      <c r="D381" s="42"/>
      <c r="E381" s="91"/>
    </row>
    <row r="382" spans="1:5" x14ac:dyDescent="0.25">
      <c r="A382" s="37">
        <v>375</v>
      </c>
      <c r="B382" s="42"/>
      <c r="C382" s="37"/>
      <c r="D382" s="42"/>
      <c r="E382" s="91"/>
    </row>
    <row r="383" spans="1:5" x14ac:dyDescent="0.25">
      <c r="A383" s="37">
        <v>376</v>
      </c>
      <c r="B383" s="42"/>
      <c r="C383" s="37"/>
      <c r="D383" s="42"/>
      <c r="E383" s="91"/>
    </row>
    <row r="384" spans="1:5" x14ac:dyDescent="0.25">
      <c r="A384" s="37">
        <v>377</v>
      </c>
      <c r="B384" s="42"/>
      <c r="C384" s="37"/>
      <c r="D384" s="42"/>
      <c r="E384" s="91"/>
    </row>
  </sheetData>
  <mergeCells count="5">
    <mergeCell ref="A1:E1"/>
    <mergeCell ref="A2:E2"/>
    <mergeCell ref="A4:E4"/>
    <mergeCell ref="A5:E5"/>
    <mergeCell ref="A6:E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workbookViewId="0">
      <selection sqref="A1:XFD1048576"/>
    </sheetView>
  </sheetViews>
  <sheetFormatPr defaultRowHeight="15" x14ac:dyDescent="0.25"/>
  <cols>
    <col min="1" max="1" width="4.5703125" customWidth="1"/>
    <col min="2" max="2" width="34.28515625" customWidth="1"/>
    <col min="3" max="3" width="37.85546875" customWidth="1"/>
    <col min="4" max="4" width="11.85546875" customWidth="1"/>
    <col min="5" max="5" width="9.85546875" customWidth="1"/>
  </cols>
  <sheetData>
    <row r="1" spans="1:5" ht="21" x14ac:dyDescent="0.35">
      <c r="A1" s="108" t="s">
        <v>1</v>
      </c>
      <c r="B1" s="108"/>
      <c r="C1" s="108"/>
      <c r="D1" s="108"/>
      <c r="E1" s="108"/>
    </row>
    <row r="2" spans="1:5" x14ac:dyDescent="0.25">
      <c r="A2" s="109" t="s">
        <v>2</v>
      </c>
      <c r="B2" s="109"/>
      <c r="C2" s="109"/>
      <c r="D2" s="109"/>
      <c r="E2" s="109"/>
    </row>
    <row r="3" spans="1:5" x14ac:dyDescent="0.25">
      <c r="A3" s="38"/>
      <c r="B3" s="39"/>
      <c r="C3" s="54"/>
      <c r="D3" s="39"/>
      <c r="E3" s="39"/>
    </row>
    <row r="4" spans="1:5" x14ac:dyDescent="0.25">
      <c r="A4" s="110" t="s">
        <v>3</v>
      </c>
      <c r="B4" s="110"/>
      <c r="C4" s="110"/>
      <c r="D4" s="110"/>
      <c r="E4" s="110"/>
    </row>
    <row r="5" spans="1:5" x14ac:dyDescent="0.25">
      <c r="A5" s="110" t="s">
        <v>4</v>
      </c>
      <c r="B5" s="110"/>
      <c r="C5" s="110"/>
      <c r="D5" s="110"/>
      <c r="E5" s="110"/>
    </row>
    <row r="6" spans="1:5" x14ac:dyDescent="0.25">
      <c r="A6" s="110" t="s">
        <v>1302</v>
      </c>
      <c r="B6" s="110"/>
      <c r="C6" s="110"/>
      <c r="D6" s="110"/>
      <c r="E6" s="110"/>
    </row>
    <row r="7" spans="1:5" x14ac:dyDescent="0.25">
      <c r="A7" s="5" t="s">
        <v>6</v>
      </c>
      <c r="B7" s="5" t="s">
        <v>7</v>
      </c>
      <c r="C7" s="67" t="s">
        <v>8</v>
      </c>
      <c r="D7" s="5" t="s">
        <v>9</v>
      </c>
      <c r="E7" s="5" t="s">
        <v>912</v>
      </c>
    </row>
    <row r="8" spans="1:5" x14ac:dyDescent="0.25">
      <c r="A8" s="61">
        <v>1</v>
      </c>
      <c r="B8" s="7" t="s">
        <v>1303</v>
      </c>
      <c r="C8" s="7" t="s">
        <v>989</v>
      </c>
      <c r="D8" s="61" t="s">
        <v>1305</v>
      </c>
      <c r="E8" s="69">
        <v>0.5</v>
      </c>
    </row>
    <row r="9" spans="1:5" x14ac:dyDescent="0.25">
      <c r="A9" s="61">
        <v>2</v>
      </c>
      <c r="B9" s="7" t="s">
        <v>1304</v>
      </c>
      <c r="C9" s="7" t="s">
        <v>989</v>
      </c>
      <c r="D9" s="61" t="s">
        <v>1305</v>
      </c>
      <c r="E9" s="69">
        <v>0.5</v>
      </c>
    </row>
    <row r="10" spans="1:5" x14ac:dyDescent="0.25">
      <c r="A10" s="61">
        <v>3</v>
      </c>
      <c r="B10" s="7" t="s">
        <v>1306</v>
      </c>
      <c r="C10" s="7" t="s">
        <v>989</v>
      </c>
      <c r="D10" s="61" t="s">
        <v>1305</v>
      </c>
      <c r="E10" s="69">
        <v>0.5</v>
      </c>
    </row>
    <row r="11" spans="1:5" x14ac:dyDescent="0.25">
      <c r="A11" s="61">
        <v>4</v>
      </c>
      <c r="B11" s="7" t="s">
        <v>922</v>
      </c>
      <c r="C11" s="7" t="s">
        <v>989</v>
      </c>
      <c r="D11" s="61" t="s">
        <v>1305</v>
      </c>
      <c r="E11" s="69">
        <v>0.5</v>
      </c>
    </row>
    <row r="12" spans="1:5" x14ac:dyDescent="0.25">
      <c r="A12" s="61">
        <v>5</v>
      </c>
      <c r="B12" s="7" t="s">
        <v>1307</v>
      </c>
      <c r="C12" s="7" t="s">
        <v>989</v>
      </c>
      <c r="D12" s="61" t="s">
        <v>1305</v>
      </c>
      <c r="E12" s="69">
        <v>0.5</v>
      </c>
    </row>
    <row r="13" spans="1:5" x14ac:dyDescent="0.25">
      <c r="A13" s="61">
        <v>6</v>
      </c>
      <c r="B13" s="7" t="s">
        <v>924</v>
      </c>
      <c r="C13" s="7" t="s">
        <v>989</v>
      </c>
      <c r="D13" s="61" t="s">
        <v>1305</v>
      </c>
      <c r="E13" s="69">
        <v>0.5</v>
      </c>
    </row>
    <row r="14" spans="1:5" x14ac:dyDescent="0.25">
      <c r="A14" s="61">
        <v>7</v>
      </c>
      <c r="B14" s="7" t="s">
        <v>1308</v>
      </c>
      <c r="C14" s="7" t="s">
        <v>989</v>
      </c>
      <c r="D14" s="61" t="s">
        <v>1305</v>
      </c>
      <c r="E14" s="69">
        <v>0.5</v>
      </c>
    </row>
    <row r="15" spans="1:5" x14ac:dyDescent="0.25">
      <c r="A15" s="61">
        <v>8</v>
      </c>
      <c r="B15" s="7" t="s">
        <v>1309</v>
      </c>
      <c r="C15" s="7" t="s">
        <v>989</v>
      </c>
      <c r="D15" s="61" t="s">
        <v>1305</v>
      </c>
      <c r="E15" s="69">
        <v>0.5</v>
      </c>
    </row>
    <row r="16" spans="1:5" x14ac:dyDescent="0.25">
      <c r="A16" s="61">
        <v>9</v>
      </c>
      <c r="B16" s="7" t="s">
        <v>1310</v>
      </c>
      <c r="C16" s="7" t="s">
        <v>989</v>
      </c>
      <c r="D16" s="61" t="s">
        <v>1305</v>
      </c>
      <c r="E16" s="69">
        <v>0.5</v>
      </c>
    </row>
    <row r="17" spans="1:5" x14ac:dyDescent="0.25">
      <c r="A17" s="61">
        <v>10</v>
      </c>
      <c r="B17" s="7" t="s">
        <v>1311</v>
      </c>
      <c r="C17" s="7" t="s">
        <v>989</v>
      </c>
      <c r="D17" s="61" t="s">
        <v>1305</v>
      </c>
      <c r="E17" s="69">
        <v>0.5</v>
      </c>
    </row>
    <row r="18" spans="1:5" x14ac:dyDescent="0.25">
      <c r="A18" s="61">
        <v>11</v>
      </c>
      <c r="B18" s="7" t="s">
        <v>1312</v>
      </c>
      <c r="C18" s="7" t="s">
        <v>989</v>
      </c>
      <c r="D18" s="61" t="s">
        <v>1305</v>
      </c>
      <c r="E18" s="69">
        <v>0.5</v>
      </c>
    </row>
    <row r="19" spans="1:5" x14ac:dyDescent="0.25">
      <c r="A19" s="61">
        <v>12</v>
      </c>
      <c r="B19" s="7" t="s">
        <v>1313</v>
      </c>
      <c r="C19" s="10" t="s">
        <v>1314</v>
      </c>
      <c r="D19" s="61" t="s">
        <v>155</v>
      </c>
      <c r="E19" s="69">
        <v>0.5</v>
      </c>
    </row>
    <row r="20" spans="1:5" x14ac:dyDescent="0.25">
      <c r="A20" s="61">
        <v>13</v>
      </c>
      <c r="B20" s="7" t="s">
        <v>1315</v>
      </c>
      <c r="C20" s="10" t="s">
        <v>1314</v>
      </c>
      <c r="D20" s="61" t="s">
        <v>158</v>
      </c>
      <c r="E20" s="69">
        <v>0.5</v>
      </c>
    </row>
    <row r="21" spans="1:5" x14ac:dyDescent="0.25">
      <c r="A21" s="61">
        <v>14</v>
      </c>
      <c r="B21" s="7" t="s">
        <v>1316</v>
      </c>
      <c r="C21" s="10" t="s">
        <v>1314</v>
      </c>
      <c r="D21" s="61" t="s">
        <v>158</v>
      </c>
      <c r="E21" s="69">
        <v>0.5</v>
      </c>
    </row>
    <row r="22" spans="1:5" x14ac:dyDescent="0.25">
      <c r="A22" s="61">
        <v>15</v>
      </c>
      <c r="B22" s="7" t="s">
        <v>1317</v>
      </c>
      <c r="C22" s="10" t="s">
        <v>1314</v>
      </c>
      <c r="D22" s="61" t="s">
        <v>576</v>
      </c>
      <c r="E22" s="69">
        <v>0.5</v>
      </c>
    </row>
    <row r="23" spans="1:5" x14ac:dyDescent="0.25">
      <c r="A23" s="61">
        <v>16</v>
      </c>
      <c r="B23" s="7" t="s">
        <v>1318</v>
      </c>
      <c r="C23" s="10" t="s">
        <v>1314</v>
      </c>
      <c r="D23" s="61" t="s">
        <v>1319</v>
      </c>
      <c r="E23" s="69">
        <v>0.5</v>
      </c>
    </row>
    <row r="24" spans="1:5" x14ac:dyDescent="0.25">
      <c r="A24" s="61">
        <v>17</v>
      </c>
      <c r="B24" s="7" t="s">
        <v>1320</v>
      </c>
      <c r="C24" s="10" t="s">
        <v>1314</v>
      </c>
      <c r="D24" s="61" t="s">
        <v>163</v>
      </c>
      <c r="E24" s="69">
        <v>0.5</v>
      </c>
    </row>
    <row r="25" spans="1:5" x14ac:dyDescent="0.25">
      <c r="A25" s="61">
        <v>18</v>
      </c>
      <c r="B25" s="7" t="s">
        <v>321</v>
      </c>
      <c r="C25" s="10" t="s">
        <v>1314</v>
      </c>
      <c r="D25" s="61" t="s">
        <v>163</v>
      </c>
      <c r="E25" s="69">
        <v>0.5</v>
      </c>
    </row>
    <row r="26" spans="1:5" x14ac:dyDescent="0.25">
      <c r="A26" s="61">
        <v>19</v>
      </c>
      <c r="B26" s="7" t="s">
        <v>1148</v>
      </c>
      <c r="C26" s="10" t="s">
        <v>1314</v>
      </c>
      <c r="D26" s="61" t="s">
        <v>165</v>
      </c>
      <c r="E26" s="69">
        <v>0.5</v>
      </c>
    </row>
    <row r="27" spans="1:5" x14ac:dyDescent="0.25">
      <c r="A27" s="61">
        <v>20</v>
      </c>
      <c r="B27" s="7" t="s">
        <v>1321</v>
      </c>
      <c r="C27" s="10" t="s">
        <v>1314</v>
      </c>
      <c r="D27" s="61" t="s">
        <v>970</v>
      </c>
      <c r="E27" s="69">
        <v>0.5</v>
      </c>
    </row>
    <row r="28" spans="1:5" x14ac:dyDescent="0.25">
      <c r="A28" s="61">
        <v>21</v>
      </c>
      <c r="B28" s="7" t="s">
        <v>1322</v>
      </c>
      <c r="C28" s="10" t="s">
        <v>1314</v>
      </c>
      <c r="D28" s="61" t="s">
        <v>167</v>
      </c>
      <c r="E28" s="69">
        <v>0.5</v>
      </c>
    </row>
    <row r="29" spans="1:5" x14ac:dyDescent="0.25">
      <c r="A29" s="61">
        <v>22</v>
      </c>
      <c r="B29" s="7" t="s">
        <v>330</v>
      </c>
      <c r="C29" s="10" t="s">
        <v>1314</v>
      </c>
      <c r="D29" s="61" t="s">
        <v>167</v>
      </c>
      <c r="E29" s="69">
        <v>0.5</v>
      </c>
    </row>
    <row r="30" spans="1:5" x14ac:dyDescent="0.25">
      <c r="A30" s="61">
        <v>23</v>
      </c>
      <c r="B30" s="7" t="s">
        <v>962</v>
      </c>
      <c r="C30" s="10" t="s">
        <v>1314</v>
      </c>
      <c r="D30" s="61" t="s">
        <v>167</v>
      </c>
      <c r="E30" s="69">
        <v>1</v>
      </c>
    </row>
    <row r="31" spans="1:5" x14ac:dyDescent="0.25">
      <c r="A31" s="61">
        <v>24</v>
      </c>
      <c r="B31" s="7" t="s">
        <v>1323</v>
      </c>
      <c r="C31" s="10" t="s">
        <v>1314</v>
      </c>
      <c r="D31" s="61" t="s">
        <v>169</v>
      </c>
      <c r="E31" s="69">
        <v>0.5</v>
      </c>
    </row>
    <row r="32" spans="1:5" x14ac:dyDescent="0.25">
      <c r="A32" s="61">
        <v>25</v>
      </c>
      <c r="B32" s="7" t="s">
        <v>1333</v>
      </c>
      <c r="C32" s="10" t="s">
        <v>1314</v>
      </c>
      <c r="D32" s="61" t="s">
        <v>169</v>
      </c>
      <c r="E32" s="69">
        <v>0.5</v>
      </c>
    </row>
    <row r="33" spans="1:5" x14ac:dyDescent="0.25">
      <c r="A33" s="61">
        <v>26</v>
      </c>
      <c r="B33" s="7" t="s">
        <v>1324</v>
      </c>
      <c r="C33" s="10" t="s">
        <v>1314</v>
      </c>
      <c r="D33" s="61" t="s">
        <v>169</v>
      </c>
      <c r="E33" s="69">
        <v>0.5</v>
      </c>
    </row>
    <row r="34" spans="1:5" x14ac:dyDescent="0.25">
      <c r="A34" s="61">
        <v>27</v>
      </c>
      <c r="B34" s="7" t="s">
        <v>965</v>
      </c>
      <c r="C34" s="10" t="s">
        <v>1314</v>
      </c>
      <c r="D34" s="61" t="s">
        <v>231</v>
      </c>
      <c r="E34" s="69">
        <v>0.75</v>
      </c>
    </row>
    <row r="35" spans="1:5" x14ac:dyDescent="0.25">
      <c r="A35" s="61">
        <v>28</v>
      </c>
      <c r="B35" s="7" t="s">
        <v>1325</v>
      </c>
      <c r="C35" s="10" t="s">
        <v>1314</v>
      </c>
      <c r="D35" s="61" t="s">
        <v>975</v>
      </c>
      <c r="E35" s="69">
        <v>0.5</v>
      </c>
    </row>
    <row r="36" spans="1:5" x14ac:dyDescent="0.25">
      <c r="A36" s="61">
        <v>29</v>
      </c>
      <c r="B36" s="7" t="s">
        <v>1326</v>
      </c>
      <c r="C36" s="10" t="s">
        <v>1314</v>
      </c>
      <c r="D36" s="61" t="s">
        <v>975</v>
      </c>
      <c r="E36" s="69">
        <v>0.5</v>
      </c>
    </row>
    <row r="37" spans="1:5" x14ac:dyDescent="0.25">
      <c r="A37" s="61">
        <v>30</v>
      </c>
      <c r="B37" s="7" t="s">
        <v>1327</v>
      </c>
      <c r="C37" s="10" t="s">
        <v>1314</v>
      </c>
      <c r="D37" s="61" t="s">
        <v>173</v>
      </c>
      <c r="E37" s="69">
        <v>0.5</v>
      </c>
    </row>
    <row r="38" spans="1:5" x14ac:dyDescent="0.25">
      <c r="A38" s="61">
        <v>31</v>
      </c>
      <c r="B38" s="7" t="s">
        <v>1328</v>
      </c>
      <c r="C38" s="10" t="s">
        <v>1314</v>
      </c>
      <c r="D38" s="61" t="s">
        <v>173</v>
      </c>
      <c r="E38" s="69">
        <v>1</v>
      </c>
    </row>
    <row r="39" spans="1:5" x14ac:dyDescent="0.25">
      <c r="A39" s="61">
        <v>32</v>
      </c>
      <c r="B39" s="7" t="s">
        <v>969</v>
      </c>
      <c r="C39" s="10" t="s">
        <v>1314</v>
      </c>
      <c r="D39" s="61" t="s">
        <v>175</v>
      </c>
      <c r="E39" s="69">
        <v>0.5</v>
      </c>
    </row>
    <row r="40" spans="1:5" x14ac:dyDescent="0.25">
      <c r="A40" s="61">
        <v>33</v>
      </c>
      <c r="B40" s="7" t="s">
        <v>827</v>
      </c>
      <c r="C40" s="10" t="s">
        <v>1314</v>
      </c>
      <c r="D40" s="61" t="s">
        <v>1329</v>
      </c>
      <c r="E40" s="69">
        <v>0.5</v>
      </c>
    </row>
    <row r="41" spans="1:5" x14ac:dyDescent="0.25">
      <c r="A41" s="61">
        <v>34</v>
      </c>
      <c r="B41" s="7" t="s">
        <v>971</v>
      </c>
      <c r="C41" s="10" t="s">
        <v>1314</v>
      </c>
      <c r="D41" s="61" t="s">
        <v>178</v>
      </c>
      <c r="E41" s="69">
        <v>0.5</v>
      </c>
    </row>
    <row r="42" spans="1:5" x14ac:dyDescent="0.25">
      <c r="A42" s="61">
        <v>35</v>
      </c>
      <c r="B42" s="7" t="s">
        <v>972</v>
      </c>
      <c r="C42" s="10" t="s">
        <v>1314</v>
      </c>
      <c r="D42" s="61" t="s">
        <v>984</v>
      </c>
      <c r="E42" s="69">
        <v>1</v>
      </c>
    </row>
    <row r="43" spans="1:5" x14ac:dyDescent="0.25">
      <c r="A43" s="61">
        <v>36</v>
      </c>
      <c r="B43" s="7" t="s">
        <v>973</v>
      </c>
      <c r="C43" s="10" t="s">
        <v>1314</v>
      </c>
      <c r="D43" s="61" t="s">
        <v>984</v>
      </c>
      <c r="E43" s="69">
        <v>0.5</v>
      </c>
    </row>
    <row r="44" spans="1:5" x14ac:dyDescent="0.25">
      <c r="A44" s="61">
        <v>37</v>
      </c>
      <c r="B44" s="7" t="s">
        <v>974</v>
      </c>
      <c r="C44" s="10" t="s">
        <v>1314</v>
      </c>
      <c r="D44" s="61" t="s">
        <v>184</v>
      </c>
      <c r="E44" s="69">
        <v>0.5</v>
      </c>
    </row>
    <row r="45" spans="1:5" x14ac:dyDescent="0.25">
      <c r="A45" s="61">
        <v>38</v>
      </c>
      <c r="B45" s="7" t="s">
        <v>825</v>
      </c>
      <c r="C45" s="10" t="s">
        <v>1314</v>
      </c>
      <c r="D45" s="61" t="s">
        <v>184</v>
      </c>
      <c r="E45" s="69">
        <v>0.5</v>
      </c>
    </row>
    <row r="46" spans="1:5" x14ac:dyDescent="0.25">
      <c r="A46" s="61">
        <v>39</v>
      </c>
      <c r="B46" s="7" t="s">
        <v>1330</v>
      </c>
      <c r="C46" s="10" t="s">
        <v>1314</v>
      </c>
      <c r="D46" s="61" t="s">
        <v>184</v>
      </c>
      <c r="E46" s="69">
        <v>0.5</v>
      </c>
    </row>
    <row r="47" spans="1:5" x14ac:dyDescent="0.25">
      <c r="A47" s="61">
        <v>40</v>
      </c>
      <c r="B47" s="7" t="s">
        <v>977</v>
      </c>
      <c r="C47" s="10" t="s">
        <v>1314</v>
      </c>
      <c r="D47" s="61" t="s">
        <v>184</v>
      </c>
      <c r="E47" s="69">
        <v>0.5</v>
      </c>
    </row>
    <row r="48" spans="1:5" x14ac:dyDescent="0.25">
      <c r="A48" s="61">
        <v>41</v>
      </c>
      <c r="B48" s="7" t="s">
        <v>1331</v>
      </c>
      <c r="C48" s="10" t="s">
        <v>1314</v>
      </c>
      <c r="D48" s="61" t="s">
        <v>182</v>
      </c>
      <c r="E48" s="69">
        <v>0.5</v>
      </c>
    </row>
    <row r="49" spans="1:5" x14ac:dyDescent="0.25">
      <c r="A49" s="61">
        <v>42</v>
      </c>
      <c r="B49" s="7" t="s">
        <v>346</v>
      </c>
      <c r="C49" s="10" t="s">
        <v>1314</v>
      </c>
      <c r="D49" s="61" t="s">
        <v>574</v>
      </c>
      <c r="E49" s="69">
        <v>1</v>
      </c>
    </row>
    <row r="50" spans="1:5" x14ac:dyDescent="0.25">
      <c r="A50" s="61">
        <v>43</v>
      </c>
      <c r="B50" s="7" t="s">
        <v>822</v>
      </c>
      <c r="C50" s="10" t="s">
        <v>1314</v>
      </c>
      <c r="D50" s="61" t="s">
        <v>574</v>
      </c>
      <c r="E50" s="69">
        <v>0.5</v>
      </c>
    </row>
    <row r="51" spans="1:5" x14ac:dyDescent="0.25">
      <c r="A51" s="61">
        <v>44</v>
      </c>
      <c r="B51" s="7" t="s">
        <v>1332</v>
      </c>
      <c r="C51" s="10" t="s">
        <v>1314</v>
      </c>
      <c r="D51" s="61" t="s">
        <v>182</v>
      </c>
      <c r="E51" s="69">
        <v>0.5</v>
      </c>
    </row>
    <row r="52" spans="1:5" x14ac:dyDescent="0.25">
      <c r="A52" s="61">
        <v>45</v>
      </c>
      <c r="B52" s="7" t="s">
        <v>1145</v>
      </c>
      <c r="C52" s="10" t="s">
        <v>0</v>
      </c>
      <c r="D52" s="61">
        <v>6</v>
      </c>
      <c r="E52" s="69">
        <v>0.5</v>
      </c>
    </row>
    <row r="53" spans="1:5" x14ac:dyDescent="0.25">
      <c r="A53" s="61">
        <v>46</v>
      </c>
      <c r="B53" s="7" t="s">
        <v>324</v>
      </c>
      <c r="C53" s="10" t="s">
        <v>0</v>
      </c>
      <c r="D53" s="61">
        <v>6</v>
      </c>
      <c r="E53" s="69">
        <v>0.5</v>
      </c>
    </row>
    <row r="54" spans="1:5" x14ac:dyDescent="0.25">
      <c r="A54" s="61">
        <v>47</v>
      </c>
      <c r="B54" s="7" t="s">
        <v>1334</v>
      </c>
      <c r="C54" s="10" t="s">
        <v>0</v>
      </c>
      <c r="D54" s="61">
        <v>6</v>
      </c>
      <c r="E54" s="69">
        <v>0.5</v>
      </c>
    </row>
    <row r="55" spans="1:5" x14ac:dyDescent="0.25">
      <c r="A55" s="61">
        <v>48</v>
      </c>
      <c r="B55" s="7" t="s">
        <v>1132</v>
      </c>
      <c r="C55" s="10" t="s">
        <v>0</v>
      </c>
      <c r="D55" s="61">
        <v>6</v>
      </c>
      <c r="E55" s="69">
        <v>0.5</v>
      </c>
    </row>
    <row r="56" spans="1:5" x14ac:dyDescent="0.25">
      <c r="A56" s="61">
        <v>49</v>
      </c>
      <c r="B56" s="7" t="s">
        <v>1335</v>
      </c>
      <c r="C56" s="10" t="s">
        <v>0</v>
      </c>
      <c r="D56" s="61">
        <v>6</v>
      </c>
      <c r="E56" s="69">
        <v>0.5</v>
      </c>
    </row>
    <row r="57" spans="1:5" x14ac:dyDescent="0.25">
      <c r="A57" s="61">
        <v>50</v>
      </c>
      <c r="B57" s="7" t="s">
        <v>1336</v>
      </c>
      <c r="C57" s="10" t="s">
        <v>0</v>
      </c>
      <c r="D57" s="61">
        <v>6</v>
      </c>
      <c r="E57" s="69">
        <v>0.5</v>
      </c>
    </row>
    <row r="58" spans="1:5" x14ac:dyDescent="0.25">
      <c r="A58" s="61">
        <v>51</v>
      </c>
      <c r="B58" s="7" t="s">
        <v>1134</v>
      </c>
      <c r="C58" s="10" t="s">
        <v>0</v>
      </c>
      <c r="D58" s="61">
        <v>6</v>
      </c>
      <c r="E58" s="69">
        <v>0.5</v>
      </c>
    </row>
    <row r="59" spans="1:5" x14ac:dyDescent="0.25">
      <c r="A59" s="61">
        <v>52</v>
      </c>
      <c r="B59" s="7" t="s">
        <v>1337</v>
      </c>
      <c r="C59" s="10" t="s">
        <v>0</v>
      </c>
      <c r="D59" s="61">
        <v>6</v>
      </c>
      <c r="E59" s="69">
        <v>0.5</v>
      </c>
    </row>
    <row r="60" spans="1:5" x14ac:dyDescent="0.25">
      <c r="A60" s="61">
        <v>53</v>
      </c>
      <c r="B60" s="7" t="s">
        <v>1338</v>
      </c>
      <c r="C60" s="10" t="s">
        <v>0</v>
      </c>
      <c r="D60" s="61">
        <v>6</v>
      </c>
      <c r="E60" s="69">
        <v>1</v>
      </c>
    </row>
    <row r="61" spans="1:5" x14ac:dyDescent="0.25">
      <c r="A61" s="61">
        <v>54</v>
      </c>
      <c r="B61" s="7" t="s">
        <v>1160</v>
      </c>
      <c r="C61" s="10" t="s">
        <v>0</v>
      </c>
      <c r="D61" s="61">
        <v>6</v>
      </c>
      <c r="E61" s="69">
        <v>1</v>
      </c>
    </row>
    <row r="62" spans="1:5" x14ac:dyDescent="0.25">
      <c r="A62" s="61">
        <v>55</v>
      </c>
      <c r="B62" s="7" t="s">
        <v>1339</v>
      </c>
      <c r="C62" s="10" t="s">
        <v>0</v>
      </c>
      <c r="D62" s="61">
        <v>6</v>
      </c>
      <c r="E62" s="69">
        <v>0.75</v>
      </c>
    </row>
    <row r="63" spans="1:5" x14ac:dyDescent="0.25">
      <c r="A63" s="61">
        <v>56</v>
      </c>
      <c r="B63" s="7" t="s">
        <v>1340</v>
      </c>
      <c r="C63" s="10" t="s">
        <v>0</v>
      </c>
      <c r="D63" s="61">
        <v>7</v>
      </c>
      <c r="E63" s="69">
        <v>0.5</v>
      </c>
    </row>
    <row r="64" spans="1:5" x14ac:dyDescent="0.25">
      <c r="A64" s="61">
        <v>57</v>
      </c>
      <c r="B64" s="7" t="s">
        <v>1341</v>
      </c>
      <c r="C64" s="10" t="s">
        <v>0</v>
      </c>
      <c r="D64" s="61">
        <v>7</v>
      </c>
      <c r="E64" s="69">
        <v>0.5</v>
      </c>
    </row>
    <row r="65" spans="1:5" x14ac:dyDescent="0.25">
      <c r="A65" s="61">
        <v>58</v>
      </c>
      <c r="B65" s="7" t="s">
        <v>1342</v>
      </c>
      <c r="C65" s="10" t="s">
        <v>0</v>
      </c>
      <c r="D65" s="61">
        <v>7</v>
      </c>
      <c r="E65" s="69">
        <v>0.5</v>
      </c>
    </row>
    <row r="66" spans="1:5" x14ac:dyDescent="0.25">
      <c r="A66" s="61">
        <v>59</v>
      </c>
      <c r="B66" s="7" t="s">
        <v>1006</v>
      </c>
      <c r="C66" s="10" t="s">
        <v>0</v>
      </c>
      <c r="D66" s="61">
        <v>7</v>
      </c>
      <c r="E66" s="69">
        <v>0.5</v>
      </c>
    </row>
    <row r="67" spans="1:5" x14ac:dyDescent="0.25">
      <c r="A67" s="61">
        <v>60</v>
      </c>
      <c r="B67" s="7" t="s">
        <v>1343</v>
      </c>
      <c r="C67" s="10" t="s">
        <v>0</v>
      </c>
      <c r="D67" s="61">
        <v>7</v>
      </c>
      <c r="E67" s="69">
        <v>0.5</v>
      </c>
    </row>
    <row r="68" spans="1:5" x14ac:dyDescent="0.25">
      <c r="A68" s="61">
        <v>61</v>
      </c>
      <c r="B68" s="7" t="s">
        <v>1009</v>
      </c>
      <c r="C68" s="10" t="s">
        <v>0</v>
      </c>
      <c r="D68" s="61">
        <v>7</v>
      </c>
      <c r="E68" s="69">
        <v>0.5</v>
      </c>
    </row>
    <row r="69" spans="1:5" x14ac:dyDescent="0.25">
      <c r="A69" s="61">
        <v>62</v>
      </c>
      <c r="B69" s="7" t="s">
        <v>1010</v>
      </c>
      <c r="C69" s="10" t="s">
        <v>0</v>
      </c>
      <c r="D69" s="61">
        <v>7</v>
      </c>
      <c r="E69" s="69">
        <v>0.5</v>
      </c>
    </row>
    <row r="70" spans="1:5" x14ac:dyDescent="0.25">
      <c r="A70" s="61">
        <v>63</v>
      </c>
      <c r="B70" s="7" t="s">
        <v>1344</v>
      </c>
      <c r="C70" s="10" t="s">
        <v>0</v>
      </c>
      <c r="D70" s="61">
        <v>7</v>
      </c>
      <c r="E70" s="69">
        <v>0.5</v>
      </c>
    </row>
    <row r="71" spans="1:5" x14ac:dyDescent="0.25">
      <c r="A71" s="61">
        <v>64</v>
      </c>
      <c r="B71" s="7" t="s">
        <v>1345</v>
      </c>
      <c r="C71" s="10" t="s">
        <v>0</v>
      </c>
      <c r="D71" s="61">
        <v>7</v>
      </c>
      <c r="E71" s="69">
        <v>0.5</v>
      </c>
    </row>
    <row r="72" spans="1:5" x14ac:dyDescent="0.25">
      <c r="A72" s="61">
        <v>65</v>
      </c>
      <c r="B72" s="7" t="s">
        <v>1346</v>
      </c>
      <c r="C72" s="10" t="s">
        <v>0</v>
      </c>
      <c r="D72" s="61">
        <v>7</v>
      </c>
      <c r="E72" s="69">
        <v>0.5</v>
      </c>
    </row>
    <row r="73" spans="1:5" x14ac:dyDescent="0.25">
      <c r="A73" s="61">
        <v>66</v>
      </c>
      <c r="B73" s="7" t="s">
        <v>1022</v>
      </c>
      <c r="C73" s="10" t="s">
        <v>0</v>
      </c>
      <c r="D73" s="61">
        <v>7</v>
      </c>
      <c r="E73" s="69">
        <v>1</v>
      </c>
    </row>
    <row r="74" spans="1:5" x14ac:dyDescent="0.25">
      <c r="A74" s="61">
        <v>67</v>
      </c>
      <c r="B74" s="7" t="s">
        <v>1023</v>
      </c>
      <c r="C74" s="10" t="s">
        <v>0</v>
      </c>
      <c r="D74" s="61">
        <v>7</v>
      </c>
      <c r="E74" s="69">
        <v>1</v>
      </c>
    </row>
    <row r="75" spans="1:5" x14ac:dyDescent="0.25">
      <c r="A75" s="61">
        <v>68</v>
      </c>
      <c r="B75" s="7" t="s">
        <v>1347</v>
      </c>
      <c r="C75" s="10" t="s">
        <v>0</v>
      </c>
      <c r="D75" s="61">
        <v>8</v>
      </c>
      <c r="E75" s="69">
        <v>0.5</v>
      </c>
    </row>
    <row r="76" spans="1:5" x14ac:dyDescent="0.25">
      <c r="A76" s="61">
        <v>69</v>
      </c>
      <c r="B76" s="7" t="s">
        <v>1348</v>
      </c>
      <c r="C76" s="10" t="s">
        <v>0</v>
      </c>
      <c r="D76" s="61">
        <v>8</v>
      </c>
      <c r="E76" s="69">
        <v>0.5</v>
      </c>
    </row>
    <row r="77" spans="1:5" x14ac:dyDescent="0.25">
      <c r="A77" s="61">
        <v>70</v>
      </c>
      <c r="B77" s="7" t="s">
        <v>807</v>
      </c>
      <c r="C77" s="10" t="s">
        <v>0</v>
      </c>
      <c r="D77" s="61">
        <v>8</v>
      </c>
      <c r="E77" s="69">
        <v>0.5</v>
      </c>
    </row>
    <row r="78" spans="1:5" x14ac:dyDescent="0.25">
      <c r="A78" s="61">
        <v>71</v>
      </c>
      <c r="B78" s="7" t="s">
        <v>1014</v>
      </c>
      <c r="C78" s="10" t="s">
        <v>0</v>
      </c>
      <c r="D78" s="61">
        <v>8</v>
      </c>
      <c r="E78" s="69">
        <v>0.5</v>
      </c>
    </row>
    <row r="79" spans="1:5" x14ac:dyDescent="0.25">
      <c r="A79" s="61">
        <v>72</v>
      </c>
      <c r="B79" s="7" t="s">
        <v>1015</v>
      </c>
      <c r="C79" s="10" t="s">
        <v>0</v>
      </c>
      <c r="D79" s="61">
        <v>8</v>
      </c>
      <c r="E79" s="69">
        <v>0.5</v>
      </c>
    </row>
    <row r="80" spans="1:5" x14ac:dyDescent="0.25">
      <c r="A80" s="61">
        <v>73</v>
      </c>
      <c r="B80" s="7" t="s">
        <v>1016</v>
      </c>
      <c r="C80" s="10" t="s">
        <v>0</v>
      </c>
      <c r="D80" s="61">
        <v>8</v>
      </c>
      <c r="E80" s="69">
        <v>0.5</v>
      </c>
    </row>
    <row r="81" spans="1:5" x14ac:dyDescent="0.25">
      <c r="A81" s="61">
        <v>74</v>
      </c>
      <c r="B81" s="7" t="s">
        <v>1349</v>
      </c>
      <c r="C81" s="10" t="s">
        <v>0</v>
      </c>
      <c r="D81" s="61">
        <v>8</v>
      </c>
      <c r="E81" s="69">
        <v>0.5</v>
      </c>
    </row>
    <row r="82" spans="1:5" x14ac:dyDescent="0.25">
      <c r="A82" s="61">
        <v>75</v>
      </c>
      <c r="B82" s="7" t="s">
        <v>1350</v>
      </c>
      <c r="C82" s="10" t="s">
        <v>1351</v>
      </c>
      <c r="D82" s="61" t="s">
        <v>1352</v>
      </c>
      <c r="E82" s="69">
        <v>0.5</v>
      </c>
    </row>
    <row r="83" spans="1:5" x14ac:dyDescent="0.25">
      <c r="A83" s="61">
        <v>76</v>
      </c>
      <c r="B83" s="7" t="s">
        <v>1353</v>
      </c>
      <c r="C83" s="10" t="s">
        <v>1351</v>
      </c>
      <c r="D83" s="61" t="s">
        <v>1354</v>
      </c>
      <c r="E83" s="69">
        <v>0.5</v>
      </c>
    </row>
    <row r="84" spans="1:5" x14ac:dyDescent="0.25">
      <c r="A84" s="61">
        <v>77</v>
      </c>
      <c r="B84" s="10" t="s">
        <v>981</v>
      </c>
      <c r="C84" s="7" t="s">
        <v>1026</v>
      </c>
      <c r="D84" s="66">
        <v>9</v>
      </c>
      <c r="E84" s="72">
        <v>0.5</v>
      </c>
    </row>
    <row r="85" spans="1:5" x14ac:dyDescent="0.25">
      <c r="A85" s="61">
        <v>78</v>
      </c>
      <c r="B85" s="10" t="s">
        <v>841</v>
      </c>
      <c r="C85" s="7" t="s">
        <v>1026</v>
      </c>
      <c r="D85" s="66">
        <v>9</v>
      </c>
      <c r="E85" s="72">
        <v>1</v>
      </c>
    </row>
    <row r="86" spans="1:5" x14ac:dyDescent="0.25">
      <c r="A86" s="61">
        <v>79</v>
      </c>
      <c r="B86" s="9" t="s">
        <v>1395</v>
      </c>
      <c r="C86" s="7" t="s">
        <v>1026</v>
      </c>
      <c r="D86" s="66">
        <v>9</v>
      </c>
      <c r="E86" s="72">
        <v>0.5</v>
      </c>
    </row>
    <row r="87" spans="1:5" x14ac:dyDescent="0.25">
      <c r="A87" s="61">
        <v>80</v>
      </c>
      <c r="B87" s="9" t="s">
        <v>985</v>
      </c>
      <c r="C87" s="7" t="s">
        <v>1026</v>
      </c>
      <c r="D87" s="66">
        <v>9</v>
      </c>
      <c r="E87" s="72">
        <v>0.5</v>
      </c>
    </row>
    <row r="88" spans="1:5" x14ac:dyDescent="0.25">
      <c r="A88" s="61">
        <v>81</v>
      </c>
      <c r="B88" s="9" t="s">
        <v>836</v>
      </c>
      <c r="C88" s="7" t="s">
        <v>1026</v>
      </c>
      <c r="D88" s="66">
        <v>10</v>
      </c>
      <c r="E88" s="72">
        <v>0.5</v>
      </c>
    </row>
    <row r="89" spans="1:5" x14ac:dyDescent="0.25">
      <c r="A89" s="61">
        <v>82</v>
      </c>
      <c r="B89" s="9" t="s">
        <v>577</v>
      </c>
      <c r="C89" s="7" t="s">
        <v>1026</v>
      </c>
      <c r="D89" s="66">
        <v>10</v>
      </c>
      <c r="E89" s="72">
        <v>1</v>
      </c>
    </row>
    <row r="90" spans="1:5" x14ac:dyDescent="0.25">
      <c r="A90" s="61">
        <v>83</v>
      </c>
      <c r="B90" s="9" t="s">
        <v>1396</v>
      </c>
      <c r="C90" s="7" t="s">
        <v>1026</v>
      </c>
      <c r="D90" s="66">
        <v>10</v>
      </c>
      <c r="E90" s="72">
        <v>1</v>
      </c>
    </row>
    <row r="91" spans="1:5" x14ac:dyDescent="0.25">
      <c r="A91" s="61">
        <v>84</v>
      </c>
      <c r="B91" s="9" t="s">
        <v>1397</v>
      </c>
      <c r="C91" s="7" t="s">
        <v>1026</v>
      </c>
      <c r="D91" s="66">
        <v>10</v>
      </c>
      <c r="E91" s="72">
        <v>1</v>
      </c>
    </row>
    <row r="92" spans="1:5" x14ac:dyDescent="0.25">
      <c r="A92" s="61">
        <v>85</v>
      </c>
      <c r="B92" s="9" t="s">
        <v>579</v>
      </c>
      <c r="C92" s="7" t="s">
        <v>1026</v>
      </c>
      <c r="D92" s="71" t="s">
        <v>1400</v>
      </c>
      <c r="E92" s="72">
        <v>0.5</v>
      </c>
    </row>
    <row r="93" spans="1:5" x14ac:dyDescent="0.25">
      <c r="A93" s="61">
        <v>86</v>
      </c>
      <c r="B93" s="9" t="s">
        <v>1398</v>
      </c>
      <c r="C93" s="7" t="s">
        <v>1026</v>
      </c>
      <c r="D93" s="71" t="s">
        <v>1400</v>
      </c>
      <c r="E93" s="72">
        <v>1</v>
      </c>
    </row>
    <row r="94" spans="1:5" x14ac:dyDescent="0.25">
      <c r="A94" s="61">
        <v>87</v>
      </c>
      <c r="B94" s="9" t="s">
        <v>1399</v>
      </c>
      <c r="C94" s="7" t="s">
        <v>1026</v>
      </c>
      <c r="D94" s="71" t="s">
        <v>1401</v>
      </c>
      <c r="E94" s="72">
        <v>1</v>
      </c>
    </row>
    <row r="95" spans="1:5" x14ac:dyDescent="0.25">
      <c r="A95" s="61">
        <v>88</v>
      </c>
      <c r="B95" s="9" t="s">
        <v>1402</v>
      </c>
      <c r="C95" s="7" t="s">
        <v>1026</v>
      </c>
      <c r="D95" s="71" t="s">
        <v>1403</v>
      </c>
      <c r="E95" s="72">
        <v>1</v>
      </c>
    </row>
    <row r="96" spans="1:5" x14ac:dyDescent="0.25">
      <c r="A96" s="61">
        <v>89</v>
      </c>
      <c r="B96" s="9" t="s">
        <v>1028</v>
      </c>
      <c r="C96" s="7" t="s">
        <v>1026</v>
      </c>
      <c r="D96" s="71" t="s">
        <v>1403</v>
      </c>
      <c r="E96" s="72">
        <v>0.5</v>
      </c>
    </row>
    <row r="97" spans="1:5" x14ac:dyDescent="0.25">
      <c r="A97" s="61">
        <v>90</v>
      </c>
      <c r="B97" s="9" t="s">
        <v>1404</v>
      </c>
      <c r="C97" s="7" t="s">
        <v>1026</v>
      </c>
      <c r="D97" s="71" t="s">
        <v>1403</v>
      </c>
      <c r="E97" s="72">
        <v>0.5</v>
      </c>
    </row>
    <row r="98" spans="1:5" x14ac:dyDescent="0.25">
      <c r="A98" s="61">
        <v>91</v>
      </c>
      <c r="B98" s="7" t="s">
        <v>1405</v>
      </c>
      <c r="C98" s="10" t="s">
        <v>1406</v>
      </c>
      <c r="D98" s="61" t="s">
        <v>158</v>
      </c>
      <c r="E98" s="69">
        <v>1</v>
      </c>
    </row>
    <row r="99" spans="1:5" x14ac:dyDescent="0.25">
      <c r="A99" s="61">
        <v>92</v>
      </c>
      <c r="B99" s="10" t="s">
        <v>1407</v>
      </c>
      <c r="C99" s="10" t="s">
        <v>1406</v>
      </c>
      <c r="D99" s="61" t="s">
        <v>169</v>
      </c>
      <c r="E99" s="69">
        <v>1</v>
      </c>
    </row>
    <row r="100" spans="1:5" x14ac:dyDescent="0.25">
      <c r="A100" s="61">
        <v>93</v>
      </c>
      <c r="B100" s="10" t="s">
        <v>999</v>
      </c>
      <c r="C100" s="10" t="s">
        <v>1406</v>
      </c>
      <c r="D100" s="61" t="s">
        <v>167</v>
      </c>
      <c r="E100" s="69">
        <v>1</v>
      </c>
    </row>
    <row r="101" spans="1:5" x14ac:dyDescent="0.25">
      <c r="A101" s="61">
        <v>94</v>
      </c>
      <c r="B101" s="10" t="s">
        <v>1408</v>
      </c>
      <c r="C101" s="10" t="s">
        <v>1406</v>
      </c>
      <c r="D101" s="61" t="s">
        <v>158</v>
      </c>
      <c r="E101" s="69">
        <v>0.5</v>
      </c>
    </row>
    <row r="102" spans="1:5" x14ac:dyDescent="0.25">
      <c r="A102" s="61">
        <v>95</v>
      </c>
      <c r="B102" s="10" t="s">
        <v>1409</v>
      </c>
      <c r="C102" s="10" t="s">
        <v>1406</v>
      </c>
      <c r="D102" s="61" t="s">
        <v>169</v>
      </c>
      <c r="E102" s="69">
        <v>0.5</v>
      </c>
    </row>
    <row r="103" spans="1:5" x14ac:dyDescent="0.25">
      <c r="A103" s="61">
        <v>96</v>
      </c>
      <c r="B103" s="10" t="s">
        <v>1000</v>
      </c>
      <c r="C103" s="10" t="s">
        <v>1406</v>
      </c>
      <c r="D103" s="61" t="s">
        <v>158</v>
      </c>
      <c r="E103" s="69">
        <v>0.5</v>
      </c>
    </row>
    <row r="104" spans="1:5" x14ac:dyDescent="0.25">
      <c r="A104" s="61">
        <v>97</v>
      </c>
      <c r="B104" s="10" t="s">
        <v>1410</v>
      </c>
      <c r="C104" s="10" t="s">
        <v>1406</v>
      </c>
      <c r="D104" s="61" t="s">
        <v>167</v>
      </c>
      <c r="E104" s="69">
        <v>0.5</v>
      </c>
    </row>
    <row r="105" spans="1:5" x14ac:dyDescent="0.25">
      <c r="A105" s="61">
        <v>98</v>
      </c>
      <c r="B105" s="10" t="s">
        <v>1411</v>
      </c>
      <c r="C105" s="10" t="s">
        <v>1406</v>
      </c>
      <c r="D105" s="61" t="s">
        <v>155</v>
      </c>
      <c r="E105" s="69">
        <v>0.5</v>
      </c>
    </row>
    <row r="106" spans="1:5" x14ac:dyDescent="0.25">
      <c r="A106" s="61">
        <v>99</v>
      </c>
      <c r="B106" s="7" t="s">
        <v>1412</v>
      </c>
      <c r="C106" s="10" t="s">
        <v>1406</v>
      </c>
      <c r="D106" s="61" t="s">
        <v>237</v>
      </c>
      <c r="E106" s="69">
        <v>0.5</v>
      </c>
    </row>
    <row r="107" spans="1:5" x14ac:dyDescent="0.25">
      <c r="A107" s="61">
        <v>100</v>
      </c>
      <c r="B107" s="10" t="s">
        <v>1413</v>
      </c>
      <c r="C107" s="10" t="s">
        <v>1406</v>
      </c>
      <c r="D107" s="61" t="s">
        <v>158</v>
      </c>
      <c r="E107" s="69">
        <v>0.5</v>
      </c>
    </row>
    <row r="108" spans="1:5" x14ac:dyDescent="0.25">
      <c r="A108" s="61">
        <v>101</v>
      </c>
      <c r="B108" s="10" t="s">
        <v>676</v>
      </c>
      <c r="C108" s="10" t="s">
        <v>1406</v>
      </c>
      <c r="D108" s="61" t="s">
        <v>178</v>
      </c>
      <c r="E108" s="69">
        <v>0.5</v>
      </c>
    </row>
    <row r="109" spans="1:5" x14ac:dyDescent="0.25">
      <c r="A109" s="61">
        <v>102</v>
      </c>
      <c r="B109" s="10" t="s">
        <v>1414</v>
      </c>
      <c r="C109" s="10" t="s">
        <v>1406</v>
      </c>
      <c r="D109" s="61" t="s">
        <v>237</v>
      </c>
      <c r="E109" s="69">
        <v>0.5</v>
      </c>
    </row>
    <row r="110" spans="1:5" x14ac:dyDescent="0.25">
      <c r="A110" s="61">
        <v>103</v>
      </c>
      <c r="B110" s="10" t="s">
        <v>1415</v>
      </c>
      <c r="C110" s="10" t="s">
        <v>1406</v>
      </c>
      <c r="D110" s="61" t="s">
        <v>155</v>
      </c>
      <c r="E110" s="69">
        <v>0.5</v>
      </c>
    </row>
    <row r="111" spans="1:5" x14ac:dyDescent="0.25">
      <c r="A111" s="61">
        <v>104</v>
      </c>
      <c r="B111" s="10" t="s">
        <v>1416</v>
      </c>
      <c r="C111" s="10" t="s">
        <v>1406</v>
      </c>
      <c r="D111" s="61" t="s">
        <v>155</v>
      </c>
      <c r="E111" s="69">
        <v>0.5</v>
      </c>
    </row>
    <row r="112" spans="1:5" x14ac:dyDescent="0.25">
      <c r="A112" s="61">
        <v>105</v>
      </c>
      <c r="B112" s="10" t="s">
        <v>1417</v>
      </c>
      <c r="C112" s="10" t="s">
        <v>1418</v>
      </c>
      <c r="D112" s="61" t="s">
        <v>1419</v>
      </c>
      <c r="E112" s="69">
        <v>0.5</v>
      </c>
    </row>
    <row r="113" spans="1:5" x14ac:dyDescent="0.25">
      <c r="A113" s="61">
        <v>106</v>
      </c>
      <c r="B113" s="10" t="s">
        <v>1420</v>
      </c>
      <c r="C113" s="10" t="s">
        <v>1421</v>
      </c>
      <c r="D113" s="61" t="s">
        <v>1422</v>
      </c>
      <c r="E113" s="70">
        <v>9125</v>
      </c>
    </row>
    <row r="114" spans="1:5" x14ac:dyDescent="0.25">
      <c r="A114" s="61">
        <v>107</v>
      </c>
      <c r="B114" s="7" t="s">
        <v>1423</v>
      </c>
      <c r="C114" s="10" t="s">
        <v>1421</v>
      </c>
      <c r="D114" s="61" t="s">
        <v>1422</v>
      </c>
      <c r="E114" s="70">
        <v>6250</v>
      </c>
    </row>
    <row r="115" spans="1:5" x14ac:dyDescent="0.25">
      <c r="A115" s="61">
        <v>108</v>
      </c>
      <c r="B115" s="10" t="s">
        <v>1424</v>
      </c>
      <c r="C115" s="10" t="s">
        <v>1421</v>
      </c>
      <c r="D115" s="61" t="s">
        <v>1422</v>
      </c>
      <c r="E115" s="70">
        <v>8500</v>
      </c>
    </row>
    <row r="116" spans="1:5" x14ac:dyDescent="0.25">
      <c r="A116" s="61">
        <v>109</v>
      </c>
      <c r="B116" s="10" t="s">
        <v>1425</v>
      </c>
      <c r="C116" s="10" t="s">
        <v>1421</v>
      </c>
      <c r="D116" s="61" t="s">
        <v>1426</v>
      </c>
      <c r="E116" s="70">
        <v>8500</v>
      </c>
    </row>
    <row r="117" spans="1:5" x14ac:dyDescent="0.25">
      <c r="A117" s="61">
        <v>110</v>
      </c>
      <c r="B117" s="10" t="s">
        <v>1427</v>
      </c>
      <c r="C117" s="10" t="s">
        <v>1421</v>
      </c>
      <c r="D117" s="61" t="s">
        <v>1426</v>
      </c>
      <c r="E117" s="70">
        <v>8500</v>
      </c>
    </row>
    <row r="118" spans="1:5" x14ac:dyDescent="0.25">
      <c r="A118" s="61">
        <v>111</v>
      </c>
      <c r="B118" s="10" t="s">
        <v>1428</v>
      </c>
      <c r="C118" s="10" t="s">
        <v>1421</v>
      </c>
      <c r="D118" s="61" t="s">
        <v>1429</v>
      </c>
      <c r="E118" s="70">
        <v>8500</v>
      </c>
    </row>
    <row r="119" spans="1:5" x14ac:dyDescent="0.25">
      <c r="A119" s="61">
        <v>112</v>
      </c>
      <c r="B119" s="9" t="s">
        <v>992</v>
      </c>
      <c r="C119" s="9" t="s">
        <v>1430</v>
      </c>
      <c r="D119" s="61">
        <v>2</v>
      </c>
      <c r="E119" s="69">
        <v>0.5</v>
      </c>
    </row>
    <row r="120" spans="1:5" x14ac:dyDescent="0.25">
      <c r="A120" s="61">
        <v>113</v>
      </c>
      <c r="B120" s="9" t="s">
        <v>1431</v>
      </c>
      <c r="C120" s="9" t="s">
        <v>1430</v>
      </c>
      <c r="D120" s="61">
        <v>3</v>
      </c>
      <c r="E120" s="69">
        <v>0.5</v>
      </c>
    </row>
    <row r="121" spans="1:5" x14ac:dyDescent="0.25">
      <c r="A121" s="61">
        <v>114</v>
      </c>
      <c r="B121" s="9" t="s">
        <v>1432</v>
      </c>
      <c r="C121" s="9" t="s">
        <v>1430</v>
      </c>
      <c r="D121" s="61">
        <v>2</v>
      </c>
      <c r="E121" s="69">
        <v>0.5</v>
      </c>
    </row>
    <row r="122" spans="1:5" x14ac:dyDescent="0.25">
      <c r="A122" s="61">
        <v>115</v>
      </c>
      <c r="B122" s="10" t="s">
        <v>996</v>
      </c>
      <c r="C122" s="10" t="s">
        <v>1430</v>
      </c>
      <c r="D122" s="66">
        <v>2</v>
      </c>
      <c r="E122" s="72">
        <v>0.5</v>
      </c>
    </row>
    <row r="123" spans="1:5" x14ac:dyDescent="0.25">
      <c r="A123" s="61">
        <v>116</v>
      </c>
      <c r="B123" s="10" t="s">
        <v>1433</v>
      </c>
      <c r="C123" s="10" t="s">
        <v>1430</v>
      </c>
      <c r="D123" s="66">
        <v>4</v>
      </c>
      <c r="E123" s="72">
        <v>0.5</v>
      </c>
    </row>
    <row r="124" spans="1:5" x14ac:dyDescent="0.25">
      <c r="A124" s="61">
        <v>117</v>
      </c>
      <c r="B124" s="10" t="s">
        <v>994</v>
      </c>
      <c r="C124" s="10" t="s">
        <v>1430</v>
      </c>
      <c r="D124" s="66">
        <v>4</v>
      </c>
      <c r="E124" s="72">
        <v>0.5</v>
      </c>
    </row>
    <row r="125" spans="1:5" x14ac:dyDescent="0.25">
      <c r="A125" s="61">
        <v>118</v>
      </c>
      <c r="B125" s="10" t="s">
        <v>995</v>
      </c>
      <c r="C125" s="10" t="s">
        <v>1430</v>
      </c>
      <c r="D125" s="66">
        <v>4</v>
      </c>
      <c r="E125" s="72">
        <v>0.5</v>
      </c>
    </row>
    <row r="126" spans="1:5" x14ac:dyDescent="0.25">
      <c r="A126" s="61">
        <v>119</v>
      </c>
      <c r="B126" s="9" t="s">
        <v>1434</v>
      </c>
      <c r="C126" s="9" t="s">
        <v>1430</v>
      </c>
      <c r="D126" s="66">
        <v>4</v>
      </c>
      <c r="E126" s="72">
        <v>0.5</v>
      </c>
    </row>
    <row r="127" spans="1:5" x14ac:dyDescent="0.25">
      <c r="A127" s="61">
        <v>120</v>
      </c>
      <c r="B127" s="9" t="s">
        <v>1435</v>
      </c>
      <c r="C127" s="9" t="s">
        <v>1430</v>
      </c>
      <c r="D127" s="66">
        <v>4</v>
      </c>
      <c r="E127" s="72">
        <v>1</v>
      </c>
    </row>
    <row r="128" spans="1:5" x14ac:dyDescent="0.25">
      <c r="A128" s="61">
        <v>121</v>
      </c>
      <c r="B128" s="9" t="s">
        <v>997</v>
      </c>
      <c r="C128" s="9" t="s">
        <v>1430</v>
      </c>
      <c r="D128" s="66">
        <v>5</v>
      </c>
      <c r="E128" s="72">
        <v>0.5</v>
      </c>
    </row>
    <row r="129" spans="1:5" x14ac:dyDescent="0.25">
      <c r="A129" s="61">
        <v>122</v>
      </c>
      <c r="B129" s="9" t="s">
        <v>893</v>
      </c>
      <c r="C129" s="9" t="s">
        <v>1430</v>
      </c>
      <c r="D129" s="66">
        <v>5</v>
      </c>
      <c r="E129" s="72">
        <v>0.5</v>
      </c>
    </row>
    <row r="130" spans="1:5" x14ac:dyDescent="0.25">
      <c r="A130" s="61">
        <v>123</v>
      </c>
      <c r="B130" s="9" t="s">
        <v>998</v>
      </c>
      <c r="C130" s="9" t="s">
        <v>1430</v>
      </c>
      <c r="D130" s="66">
        <v>5</v>
      </c>
      <c r="E130" s="72">
        <v>0.5</v>
      </c>
    </row>
    <row r="131" spans="1:5" x14ac:dyDescent="0.25">
      <c r="A131" s="61">
        <v>124</v>
      </c>
      <c r="B131" s="9" t="s">
        <v>1001</v>
      </c>
      <c r="C131" s="9" t="s">
        <v>1437</v>
      </c>
      <c r="D131" s="68" t="s">
        <v>1436</v>
      </c>
      <c r="E131" s="72">
        <v>0.5</v>
      </c>
    </row>
    <row r="132" spans="1:5" x14ac:dyDescent="0.25">
      <c r="A132" s="61">
        <v>125</v>
      </c>
      <c r="B132" s="9" t="s">
        <v>1438</v>
      </c>
      <c r="C132" s="9" t="s">
        <v>1439</v>
      </c>
      <c r="D132" s="68" t="s">
        <v>261</v>
      </c>
      <c r="E132" s="73">
        <v>1500</v>
      </c>
    </row>
    <row r="133" spans="1:5" x14ac:dyDescent="0.25">
      <c r="A133" s="61">
        <v>126</v>
      </c>
      <c r="B133" s="9" t="s">
        <v>1052</v>
      </c>
      <c r="C133" s="9" t="s">
        <v>1439</v>
      </c>
      <c r="D133" s="68" t="s">
        <v>261</v>
      </c>
      <c r="E133" s="73">
        <v>1500</v>
      </c>
    </row>
    <row r="134" spans="1:5" x14ac:dyDescent="0.25">
      <c r="A134" s="61">
        <v>127</v>
      </c>
      <c r="B134" s="9" t="s">
        <v>1440</v>
      </c>
      <c r="C134" s="9" t="s">
        <v>1439</v>
      </c>
      <c r="D134" s="68" t="s">
        <v>910</v>
      </c>
      <c r="E134" s="73">
        <v>1500</v>
      </c>
    </row>
    <row r="135" spans="1:5" x14ac:dyDescent="0.25">
      <c r="A135" s="61">
        <v>128</v>
      </c>
      <c r="B135" s="9" t="s">
        <v>1441</v>
      </c>
      <c r="C135" s="9" t="s">
        <v>1439</v>
      </c>
      <c r="D135" s="68" t="s">
        <v>626</v>
      </c>
      <c r="E135" s="73">
        <v>1500</v>
      </c>
    </row>
    <row r="136" spans="1:5" x14ac:dyDescent="0.25">
      <c r="A136" s="61">
        <v>129</v>
      </c>
      <c r="B136" s="9" t="s">
        <v>1442</v>
      </c>
      <c r="C136" s="9" t="s">
        <v>1439</v>
      </c>
      <c r="D136" s="68" t="s">
        <v>907</v>
      </c>
      <c r="E136" s="73">
        <v>1500</v>
      </c>
    </row>
    <row r="137" spans="1:5" x14ac:dyDescent="0.25">
      <c r="A137" s="61">
        <v>130</v>
      </c>
      <c r="B137" s="9" t="s">
        <v>1058</v>
      </c>
      <c r="C137" s="9" t="s">
        <v>1439</v>
      </c>
      <c r="D137" s="68" t="s">
        <v>351</v>
      </c>
      <c r="E137" s="73">
        <v>1500</v>
      </c>
    </row>
    <row r="138" spans="1:5" x14ac:dyDescent="0.25">
      <c r="A138" s="61">
        <v>131</v>
      </c>
      <c r="B138" s="9" t="s">
        <v>774</v>
      </c>
      <c r="C138" s="9" t="s">
        <v>1439</v>
      </c>
      <c r="D138" s="68" t="s">
        <v>23</v>
      </c>
      <c r="E138" s="73">
        <v>1500</v>
      </c>
    </row>
    <row r="139" spans="1:5" x14ac:dyDescent="0.25">
      <c r="A139" s="61">
        <v>132</v>
      </c>
      <c r="B139" s="9" t="s">
        <v>1443</v>
      </c>
      <c r="C139" s="9" t="s">
        <v>1439</v>
      </c>
      <c r="D139" s="68" t="s">
        <v>248</v>
      </c>
      <c r="E139" s="73">
        <v>1500</v>
      </c>
    </row>
    <row r="140" spans="1:5" x14ac:dyDescent="0.25">
      <c r="A140" s="61">
        <v>133</v>
      </c>
      <c r="B140" s="9" t="s">
        <v>761</v>
      </c>
      <c r="C140" s="9" t="s">
        <v>1439</v>
      </c>
      <c r="D140" s="68" t="s">
        <v>910</v>
      </c>
      <c r="E140" s="73">
        <v>1500</v>
      </c>
    </row>
    <row r="141" spans="1:5" x14ac:dyDescent="0.25">
      <c r="A141" s="61">
        <v>134</v>
      </c>
      <c r="B141" s="9" t="s">
        <v>1444</v>
      </c>
      <c r="C141" s="9" t="s">
        <v>1439</v>
      </c>
      <c r="D141" s="68" t="s">
        <v>30</v>
      </c>
      <c r="E141" s="73">
        <v>1500</v>
      </c>
    </row>
    <row r="142" spans="1:5" x14ac:dyDescent="0.25">
      <c r="A142" s="61">
        <v>135</v>
      </c>
      <c r="B142" s="9" t="s">
        <v>757</v>
      </c>
      <c r="C142" s="9" t="s">
        <v>1439</v>
      </c>
      <c r="D142" s="68" t="s">
        <v>907</v>
      </c>
      <c r="E142" s="73">
        <v>1500</v>
      </c>
    </row>
    <row r="143" spans="1:5" x14ac:dyDescent="0.25">
      <c r="A143" s="61">
        <v>136</v>
      </c>
      <c r="B143" s="9" t="s">
        <v>1445</v>
      </c>
      <c r="C143" s="9" t="s">
        <v>1439</v>
      </c>
      <c r="D143" s="68" t="s">
        <v>626</v>
      </c>
      <c r="E143" s="73">
        <v>1500</v>
      </c>
    </row>
    <row r="144" spans="1:5" x14ac:dyDescent="0.25">
      <c r="A144" s="61">
        <v>137</v>
      </c>
      <c r="B144" s="9" t="s">
        <v>1446</v>
      </c>
      <c r="C144" s="9" t="s">
        <v>1439</v>
      </c>
      <c r="D144" s="68" t="s">
        <v>626</v>
      </c>
      <c r="E144" s="73">
        <v>1500</v>
      </c>
    </row>
    <row r="145" spans="1:5" x14ac:dyDescent="0.25">
      <c r="A145" s="61">
        <v>138</v>
      </c>
      <c r="B145" s="9" t="s">
        <v>1447</v>
      </c>
      <c r="C145" s="9" t="s">
        <v>1439</v>
      </c>
      <c r="D145" s="68" t="s">
        <v>23</v>
      </c>
      <c r="E145" s="73">
        <v>1500</v>
      </c>
    </row>
    <row r="146" spans="1:5" x14ac:dyDescent="0.25">
      <c r="A146" s="61">
        <v>139</v>
      </c>
      <c r="B146" s="9" t="s">
        <v>1448</v>
      </c>
      <c r="C146" s="9" t="s">
        <v>1449</v>
      </c>
      <c r="D146" s="68" t="s">
        <v>1450</v>
      </c>
      <c r="E146" s="72">
        <v>0.5</v>
      </c>
    </row>
    <row r="147" spans="1:5" x14ac:dyDescent="0.25">
      <c r="A147" s="61">
        <v>140</v>
      </c>
      <c r="B147" s="9" t="s">
        <v>1451</v>
      </c>
      <c r="C147" s="9" t="s">
        <v>1449</v>
      </c>
      <c r="D147" s="68" t="s">
        <v>1450</v>
      </c>
      <c r="E147" s="72">
        <v>0.5</v>
      </c>
    </row>
    <row r="148" spans="1:5" x14ac:dyDescent="0.25">
      <c r="A148" s="61">
        <v>141</v>
      </c>
      <c r="B148" s="9" t="s">
        <v>1452</v>
      </c>
      <c r="C148" s="9" t="s">
        <v>1449</v>
      </c>
      <c r="D148" s="68" t="s">
        <v>147</v>
      </c>
      <c r="E148" s="72">
        <v>0.26</v>
      </c>
    </row>
    <row r="149" spans="1:5" x14ac:dyDescent="0.25">
      <c r="A149" s="61">
        <v>142</v>
      </c>
      <c r="B149" s="9" t="s">
        <v>1453</v>
      </c>
      <c r="C149" s="9" t="s">
        <v>1449</v>
      </c>
      <c r="D149" s="68" t="s">
        <v>147</v>
      </c>
      <c r="E149" s="72">
        <v>0.26</v>
      </c>
    </row>
    <row r="150" spans="1:5" x14ac:dyDescent="0.25">
      <c r="A150" s="61">
        <v>143</v>
      </c>
      <c r="B150" s="9" t="s">
        <v>99</v>
      </c>
      <c r="C150" s="9" t="s">
        <v>1449</v>
      </c>
      <c r="D150" s="68" t="s">
        <v>147</v>
      </c>
      <c r="E150" s="72">
        <v>0.5</v>
      </c>
    </row>
    <row r="151" spans="1:5" x14ac:dyDescent="0.25">
      <c r="A151" s="61">
        <v>144</v>
      </c>
      <c r="B151" s="9" t="s">
        <v>1455</v>
      </c>
      <c r="C151" s="9" t="s">
        <v>1449</v>
      </c>
      <c r="D151" s="68" t="s">
        <v>1454</v>
      </c>
      <c r="E151" s="72">
        <v>0.87</v>
      </c>
    </row>
    <row r="152" spans="1:5" x14ac:dyDescent="0.25">
      <c r="A152" s="61">
        <v>145</v>
      </c>
      <c r="B152" s="9" t="s">
        <v>1456</v>
      </c>
      <c r="C152" s="9" t="s">
        <v>1449</v>
      </c>
      <c r="D152" s="68" t="s">
        <v>1454</v>
      </c>
      <c r="E152" s="72">
        <v>0.5</v>
      </c>
    </row>
    <row r="153" spans="1:5" x14ac:dyDescent="0.25">
      <c r="A153" s="61">
        <v>146</v>
      </c>
      <c r="B153" s="9" t="s">
        <v>1457</v>
      </c>
      <c r="C153" s="9" t="s">
        <v>1449</v>
      </c>
      <c r="D153" s="68" t="s">
        <v>1454</v>
      </c>
      <c r="E153" s="72">
        <v>0.5</v>
      </c>
    </row>
    <row r="154" spans="1:5" x14ac:dyDescent="0.25">
      <c r="A154" s="61">
        <v>147</v>
      </c>
      <c r="B154" s="9" t="s">
        <v>1458</v>
      </c>
      <c r="C154" s="9" t="s">
        <v>1459</v>
      </c>
      <c r="D154" s="68" t="s">
        <v>1460</v>
      </c>
      <c r="E154" s="72">
        <v>0.5</v>
      </c>
    </row>
    <row r="155" spans="1:5" x14ac:dyDescent="0.25">
      <c r="A155" s="61">
        <v>148</v>
      </c>
      <c r="B155" s="9" t="s">
        <v>1461</v>
      </c>
      <c r="C155" s="9" t="s">
        <v>1459</v>
      </c>
      <c r="D155" s="68" t="s">
        <v>1462</v>
      </c>
      <c r="E155" s="72">
        <v>0.5</v>
      </c>
    </row>
    <row r="156" spans="1:5" x14ac:dyDescent="0.25">
      <c r="A156" s="61">
        <v>149</v>
      </c>
      <c r="B156" s="9" t="s">
        <v>1463</v>
      </c>
      <c r="C156" s="9" t="s">
        <v>1459</v>
      </c>
      <c r="D156" s="68" t="s">
        <v>1462</v>
      </c>
      <c r="E156" s="72">
        <v>0.5</v>
      </c>
    </row>
    <row r="157" spans="1:5" x14ac:dyDescent="0.25">
      <c r="A157" s="61">
        <v>150</v>
      </c>
      <c r="B157" s="9" t="s">
        <v>1464</v>
      </c>
      <c r="C157" s="9" t="s">
        <v>1459</v>
      </c>
      <c r="D157" s="68" t="s">
        <v>1462</v>
      </c>
      <c r="E157" s="72">
        <v>0.5</v>
      </c>
    </row>
    <row r="158" spans="1:5" x14ac:dyDescent="0.25">
      <c r="A158" s="61">
        <v>151</v>
      </c>
      <c r="B158" s="9" t="s">
        <v>1465</v>
      </c>
      <c r="C158" s="9" t="s">
        <v>1459</v>
      </c>
      <c r="D158" s="68" t="s">
        <v>1462</v>
      </c>
      <c r="E158" s="72">
        <v>0.5</v>
      </c>
    </row>
    <row r="159" spans="1:5" x14ac:dyDescent="0.25">
      <c r="A159" s="61">
        <v>152</v>
      </c>
      <c r="B159" s="9" t="s">
        <v>1466</v>
      </c>
      <c r="C159" s="9" t="s">
        <v>1459</v>
      </c>
      <c r="D159" s="68" t="s">
        <v>1462</v>
      </c>
      <c r="E159" s="72">
        <v>0.5</v>
      </c>
    </row>
    <row r="160" spans="1:5" x14ac:dyDescent="0.25">
      <c r="A160" s="61">
        <v>153</v>
      </c>
      <c r="B160" s="9" t="s">
        <v>1467</v>
      </c>
      <c r="C160" s="9" t="s">
        <v>1459</v>
      </c>
      <c r="D160" s="68" t="s">
        <v>1462</v>
      </c>
      <c r="E160" s="72">
        <v>0.5</v>
      </c>
    </row>
    <row r="161" spans="1:5" x14ac:dyDescent="0.25">
      <c r="A161" s="61">
        <v>154</v>
      </c>
      <c r="B161" s="9" t="s">
        <v>1468</v>
      </c>
      <c r="C161" s="9" t="s">
        <v>1459</v>
      </c>
      <c r="D161" s="68" t="s">
        <v>1462</v>
      </c>
      <c r="E161" s="72">
        <v>0.5</v>
      </c>
    </row>
    <row r="162" spans="1:5" x14ac:dyDescent="0.25">
      <c r="A162" s="61">
        <v>155</v>
      </c>
      <c r="B162" s="9" t="s">
        <v>1469</v>
      </c>
      <c r="C162" s="9" t="s">
        <v>1459</v>
      </c>
      <c r="D162" s="68" t="s">
        <v>1462</v>
      </c>
      <c r="E162" s="72">
        <v>0.5</v>
      </c>
    </row>
    <row r="163" spans="1:5" x14ac:dyDescent="0.25">
      <c r="A163" s="61">
        <v>156</v>
      </c>
      <c r="B163" s="9" t="s">
        <v>1470</v>
      </c>
      <c r="C163" s="9" t="s">
        <v>1459</v>
      </c>
      <c r="D163" s="68" t="s">
        <v>1473</v>
      </c>
      <c r="E163" s="72">
        <v>0.5</v>
      </c>
    </row>
    <row r="164" spans="1:5" x14ac:dyDescent="0.25">
      <c r="A164" s="61">
        <v>157</v>
      </c>
      <c r="B164" s="9" t="s">
        <v>1471</v>
      </c>
      <c r="C164" s="9" t="s">
        <v>1459</v>
      </c>
      <c r="D164" s="68" t="s">
        <v>1473</v>
      </c>
      <c r="E164" s="72">
        <v>0.5</v>
      </c>
    </row>
    <row r="165" spans="1:5" x14ac:dyDescent="0.25">
      <c r="A165" s="61">
        <v>158</v>
      </c>
      <c r="B165" s="9" t="s">
        <v>1472</v>
      </c>
      <c r="C165" s="9" t="s">
        <v>1459</v>
      </c>
      <c r="D165" s="68" t="s">
        <v>1473</v>
      </c>
      <c r="E165" s="73">
        <v>2000</v>
      </c>
    </row>
    <row r="166" spans="1:5" x14ac:dyDescent="0.25">
      <c r="A166" s="61">
        <v>159</v>
      </c>
      <c r="B166" s="9" t="s">
        <v>942</v>
      </c>
      <c r="C166" s="9" t="s">
        <v>1459</v>
      </c>
      <c r="D166" s="68" t="s">
        <v>1474</v>
      </c>
      <c r="E166" s="72">
        <v>0.5</v>
      </c>
    </row>
    <row r="167" spans="1:5" x14ac:dyDescent="0.25">
      <c r="A167" s="61">
        <v>160</v>
      </c>
      <c r="B167" s="9" t="s">
        <v>1475</v>
      </c>
      <c r="C167" s="9" t="s">
        <v>1459</v>
      </c>
      <c r="D167" s="68" t="s">
        <v>1474</v>
      </c>
      <c r="E167" s="72">
        <v>0.5</v>
      </c>
    </row>
    <row r="168" spans="1:5" x14ac:dyDescent="0.25">
      <c r="A168" s="61">
        <v>161</v>
      </c>
      <c r="B168" s="9" t="s">
        <v>940</v>
      </c>
      <c r="C168" s="9" t="s">
        <v>1459</v>
      </c>
      <c r="D168" s="68" t="s">
        <v>1474</v>
      </c>
      <c r="E168" s="72">
        <v>0.5</v>
      </c>
    </row>
    <row r="169" spans="1:5" x14ac:dyDescent="0.25">
      <c r="A169" s="61">
        <v>162</v>
      </c>
      <c r="B169" s="9" t="s">
        <v>1476</v>
      </c>
      <c r="C169" s="9" t="s">
        <v>1459</v>
      </c>
      <c r="D169" s="68" t="s">
        <v>1474</v>
      </c>
      <c r="E169" s="72">
        <v>0.5</v>
      </c>
    </row>
    <row r="170" spans="1:5" x14ac:dyDescent="0.25">
      <c r="A170" s="61">
        <v>163</v>
      </c>
      <c r="B170" s="9" t="s">
        <v>1477</v>
      </c>
      <c r="C170" s="9" t="s">
        <v>1459</v>
      </c>
      <c r="D170" s="68" t="s">
        <v>1474</v>
      </c>
      <c r="E170" s="72">
        <v>1</v>
      </c>
    </row>
    <row r="171" spans="1:5" x14ac:dyDescent="0.25">
      <c r="A171" s="61">
        <v>164</v>
      </c>
      <c r="B171" s="9" t="s">
        <v>1478</v>
      </c>
      <c r="C171" s="9" t="s">
        <v>1459</v>
      </c>
      <c r="D171" s="68" t="s">
        <v>1474</v>
      </c>
      <c r="E171" s="72">
        <v>0.5</v>
      </c>
    </row>
    <row r="172" spans="1:5" x14ac:dyDescent="0.25">
      <c r="A172" s="61">
        <v>165</v>
      </c>
      <c r="B172" s="9" t="s">
        <v>1479</v>
      </c>
      <c r="C172" s="9" t="s">
        <v>1459</v>
      </c>
      <c r="D172" s="68" t="s">
        <v>1474</v>
      </c>
      <c r="E172" s="72">
        <v>0.5</v>
      </c>
    </row>
    <row r="173" spans="1:5" x14ac:dyDescent="0.25">
      <c r="A173" s="61">
        <v>166</v>
      </c>
      <c r="B173" s="9" t="s">
        <v>945</v>
      </c>
      <c r="C173" s="9" t="s">
        <v>1459</v>
      </c>
      <c r="D173" s="68" t="s">
        <v>1480</v>
      </c>
      <c r="E173" s="72">
        <v>1</v>
      </c>
    </row>
    <row r="174" spans="1:5" x14ac:dyDescent="0.25">
      <c r="A174" s="61">
        <v>167</v>
      </c>
      <c r="B174" s="9" t="s">
        <v>1481</v>
      </c>
      <c r="C174" s="9" t="s">
        <v>1459</v>
      </c>
      <c r="D174" s="68" t="s">
        <v>1480</v>
      </c>
      <c r="E174" s="72">
        <v>0.5</v>
      </c>
    </row>
    <row r="175" spans="1:5" x14ac:dyDescent="0.25">
      <c r="A175" s="61">
        <v>168</v>
      </c>
      <c r="B175" s="9" t="s">
        <v>1482</v>
      </c>
      <c r="C175" s="9" t="s">
        <v>1459</v>
      </c>
      <c r="D175" s="68" t="s">
        <v>1490</v>
      </c>
      <c r="E175" s="72">
        <v>0.5</v>
      </c>
    </row>
    <row r="176" spans="1:5" x14ac:dyDescent="0.25">
      <c r="A176" s="61">
        <v>169</v>
      </c>
      <c r="B176" s="9" t="s">
        <v>1483</v>
      </c>
      <c r="C176" s="9" t="s">
        <v>1459</v>
      </c>
      <c r="D176" s="68" t="s">
        <v>1491</v>
      </c>
      <c r="E176" s="72">
        <v>0.5</v>
      </c>
    </row>
    <row r="177" spans="1:5" x14ac:dyDescent="0.25">
      <c r="A177" s="61">
        <v>170</v>
      </c>
      <c r="B177" s="9" t="s">
        <v>1484</v>
      </c>
      <c r="C177" s="9" t="s">
        <v>1459</v>
      </c>
      <c r="D177" s="68" t="s">
        <v>1492</v>
      </c>
      <c r="E177" s="73">
        <v>5000</v>
      </c>
    </row>
    <row r="178" spans="1:5" x14ac:dyDescent="0.25">
      <c r="A178" s="61">
        <v>171</v>
      </c>
      <c r="B178" s="9" t="s">
        <v>1485</v>
      </c>
      <c r="C178" s="9" t="s">
        <v>1459</v>
      </c>
      <c r="D178" s="68" t="s">
        <v>1493</v>
      </c>
      <c r="E178" s="72">
        <v>0.5</v>
      </c>
    </row>
    <row r="179" spans="1:5" x14ac:dyDescent="0.25">
      <c r="A179" s="61">
        <v>172</v>
      </c>
      <c r="B179" s="9" t="s">
        <v>1486</v>
      </c>
      <c r="C179" s="9" t="s">
        <v>1459</v>
      </c>
      <c r="D179" s="68" t="s">
        <v>1493</v>
      </c>
      <c r="E179" s="72">
        <v>0.5</v>
      </c>
    </row>
    <row r="180" spans="1:5" x14ac:dyDescent="0.25">
      <c r="A180" s="61">
        <v>173</v>
      </c>
      <c r="B180" s="9" t="s">
        <v>1487</v>
      </c>
      <c r="C180" s="9" t="s">
        <v>1459</v>
      </c>
      <c r="D180" s="68" t="s">
        <v>1493</v>
      </c>
      <c r="E180" s="72">
        <v>0.5</v>
      </c>
    </row>
    <row r="181" spans="1:5" x14ac:dyDescent="0.25">
      <c r="A181" s="61">
        <v>174</v>
      </c>
      <c r="B181" s="9" t="s">
        <v>1488</v>
      </c>
      <c r="C181" s="9" t="s">
        <v>1459</v>
      </c>
      <c r="D181" s="68" t="s">
        <v>414</v>
      </c>
      <c r="E181" s="72">
        <v>0.5</v>
      </c>
    </row>
    <row r="182" spans="1:5" x14ac:dyDescent="0.25">
      <c r="A182" s="61">
        <v>175</v>
      </c>
      <c r="B182" s="9" t="s">
        <v>1489</v>
      </c>
      <c r="C182" s="9" t="s">
        <v>1459</v>
      </c>
      <c r="D182" s="68" t="s">
        <v>1494</v>
      </c>
      <c r="E182" s="72">
        <v>0.5</v>
      </c>
    </row>
    <row r="183" spans="1:5" x14ac:dyDescent="0.25">
      <c r="A183" s="61">
        <v>176</v>
      </c>
      <c r="B183" s="9" t="s">
        <v>1495</v>
      </c>
      <c r="C183" s="9" t="s">
        <v>1459</v>
      </c>
      <c r="D183" s="68" t="s">
        <v>1496</v>
      </c>
      <c r="E183" s="72">
        <v>0.5</v>
      </c>
    </row>
    <row r="184" spans="1:5" x14ac:dyDescent="0.25">
      <c r="A184" s="61">
        <v>177</v>
      </c>
      <c r="B184" s="9" t="s">
        <v>1497</v>
      </c>
      <c r="C184" s="9" t="s">
        <v>1459</v>
      </c>
      <c r="D184" s="68" t="s">
        <v>1498</v>
      </c>
      <c r="E184" s="72">
        <v>0.5</v>
      </c>
    </row>
    <row r="185" spans="1:5" x14ac:dyDescent="0.25">
      <c r="A185" s="61">
        <v>178</v>
      </c>
      <c r="B185" s="9" t="s">
        <v>1499</v>
      </c>
      <c r="C185" s="9" t="s">
        <v>1459</v>
      </c>
      <c r="D185" s="68" t="s">
        <v>1500</v>
      </c>
      <c r="E185" s="72">
        <v>0.5</v>
      </c>
    </row>
    <row r="186" spans="1:5" x14ac:dyDescent="0.25">
      <c r="A186" s="61">
        <v>179</v>
      </c>
      <c r="B186" s="9" t="s">
        <v>1501</v>
      </c>
      <c r="C186" s="9" t="s">
        <v>1459</v>
      </c>
      <c r="D186" s="68" t="s">
        <v>1502</v>
      </c>
      <c r="E186" s="72">
        <v>0.5</v>
      </c>
    </row>
    <row r="187" spans="1:5" x14ac:dyDescent="0.25">
      <c r="A187" s="61">
        <v>180</v>
      </c>
      <c r="B187" s="9" t="s">
        <v>1503</v>
      </c>
      <c r="C187" s="9" t="s">
        <v>1459</v>
      </c>
      <c r="D187" s="68" t="s">
        <v>1504</v>
      </c>
      <c r="E187" s="72">
        <v>0.5</v>
      </c>
    </row>
    <row r="188" spans="1:5" x14ac:dyDescent="0.25">
      <c r="A188" s="61">
        <v>181</v>
      </c>
      <c r="B188" s="9" t="s">
        <v>1505</v>
      </c>
      <c r="C188" s="9" t="s">
        <v>1506</v>
      </c>
      <c r="D188" s="71" t="s">
        <v>1507</v>
      </c>
      <c r="E188" s="73">
        <v>1000</v>
      </c>
    </row>
    <row r="189" spans="1:5" x14ac:dyDescent="0.25">
      <c r="A189" s="61">
        <v>182</v>
      </c>
      <c r="B189" s="9" t="s">
        <v>1508</v>
      </c>
      <c r="C189" s="9" t="s">
        <v>1506</v>
      </c>
      <c r="D189" s="71" t="s">
        <v>1507</v>
      </c>
      <c r="E189" s="73">
        <v>1000</v>
      </c>
    </row>
    <row r="190" spans="1:5" x14ac:dyDescent="0.25">
      <c r="A190" s="61">
        <v>183</v>
      </c>
      <c r="B190" s="9" t="s">
        <v>1509</v>
      </c>
      <c r="C190" s="9" t="s">
        <v>1506</v>
      </c>
      <c r="D190" s="71" t="s">
        <v>1507</v>
      </c>
      <c r="E190" s="73">
        <v>1000</v>
      </c>
    </row>
    <row r="191" spans="1:5" x14ac:dyDescent="0.25">
      <c r="A191" s="61">
        <v>184</v>
      </c>
      <c r="B191" s="9" t="s">
        <v>1510</v>
      </c>
      <c r="C191" s="9" t="s">
        <v>1506</v>
      </c>
      <c r="D191" s="71" t="s">
        <v>1507</v>
      </c>
      <c r="E191" s="73">
        <v>7150</v>
      </c>
    </row>
    <row r="192" spans="1:5" x14ac:dyDescent="0.25">
      <c r="A192" s="61">
        <v>185</v>
      </c>
      <c r="B192" s="9" t="s">
        <v>1511</v>
      </c>
      <c r="C192" s="9" t="s">
        <v>1506</v>
      </c>
      <c r="D192" s="71" t="s">
        <v>1507</v>
      </c>
      <c r="E192" s="73">
        <v>7150</v>
      </c>
    </row>
    <row r="193" spans="1:5" x14ac:dyDescent="0.25">
      <c r="A193" s="61">
        <v>186</v>
      </c>
      <c r="B193" s="9" t="s">
        <v>1512</v>
      </c>
      <c r="C193" s="9" t="s">
        <v>1506</v>
      </c>
      <c r="D193" s="71" t="s">
        <v>1507</v>
      </c>
      <c r="E193" s="73">
        <v>17500</v>
      </c>
    </row>
    <row r="194" spans="1:5" x14ac:dyDescent="0.25">
      <c r="A194" s="61">
        <v>187</v>
      </c>
      <c r="B194" s="9" t="s">
        <v>1513</v>
      </c>
      <c r="C194" s="9" t="s">
        <v>1506</v>
      </c>
      <c r="D194" s="71" t="s">
        <v>1507</v>
      </c>
      <c r="E194" s="73">
        <v>1000</v>
      </c>
    </row>
    <row r="195" spans="1:5" x14ac:dyDescent="0.25">
      <c r="A195" s="61">
        <v>188</v>
      </c>
      <c r="B195" s="9" t="s">
        <v>1514</v>
      </c>
      <c r="C195" s="9" t="s">
        <v>1506</v>
      </c>
      <c r="D195" s="71" t="s">
        <v>1507</v>
      </c>
      <c r="E195" s="73">
        <v>1000</v>
      </c>
    </row>
    <row r="196" spans="1:5" x14ac:dyDescent="0.25">
      <c r="A196" s="61">
        <v>189</v>
      </c>
      <c r="B196" s="9" t="s">
        <v>1515</v>
      </c>
      <c r="C196" s="9" t="s">
        <v>1506</v>
      </c>
      <c r="D196" s="71" t="s">
        <v>1507</v>
      </c>
      <c r="E196" s="73">
        <v>1000</v>
      </c>
    </row>
    <row r="197" spans="1:5" x14ac:dyDescent="0.25">
      <c r="A197" s="61">
        <v>190</v>
      </c>
      <c r="B197" s="9" t="s">
        <v>1516</v>
      </c>
      <c r="C197" s="9" t="s">
        <v>1506</v>
      </c>
      <c r="D197" s="71" t="s">
        <v>1507</v>
      </c>
      <c r="E197" s="73">
        <v>1000</v>
      </c>
    </row>
    <row r="198" spans="1:5" x14ac:dyDescent="0.25">
      <c r="A198" s="61">
        <v>191</v>
      </c>
      <c r="B198" s="9" t="s">
        <v>1517</v>
      </c>
      <c r="C198" s="9" t="s">
        <v>1506</v>
      </c>
      <c r="D198" s="71" t="s">
        <v>1507</v>
      </c>
      <c r="E198" s="73">
        <v>1000</v>
      </c>
    </row>
    <row r="199" spans="1:5" x14ac:dyDescent="0.25">
      <c r="A199" s="61">
        <v>192</v>
      </c>
      <c r="B199" s="9" t="s">
        <v>1518</v>
      </c>
      <c r="C199" s="9" t="s">
        <v>1506</v>
      </c>
      <c r="D199" s="71" t="s">
        <v>1521</v>
      </c>
      <c r="E199" s="73">
        <v>9000</v>
      </c>
    </row>
    <row r="200" spans="1:5" x14ac:dyDescent="0.25">
      <c r="A200" s="61">
        <v>193</v>
      </c>
      <c r="B200" s="9" t="s">
        <v>1519</v>
      </c>
      <c r="C200" s="9" t="s">
        <v>1506</v>
      </c>
      <c r="D200" s="71" t="s">
        <v>1521</v>
      </c>
      <c r="E200" s="73">
        <v>7150</v>
      </c>
    </row>
    <row r="201" spans="1:5" x14ac:dyDescent="0.25">
      <c r="A201" s="61">
        <v>194</v>
      </c>
      <c r="B201" s="9" t="s">
        <v>1520</v>
      </c>
      <c r="C201" s="9" t="s">
        <v>1506</v>
      </c>
      <c r="D201" s="71" t="s">
        <v>1521</v>
      </c>
      <c r="E201" s="73">
        <v>7150</v>
      </c>
    </row>
    <row r="202" spans="1:5" x14ac:dyDescent="0.25">
      <c r="A202" s="61">
        <v>195</v>
      </c>
      <c r="B202" s="9" t="s">
        <v>1522</v>
      </c>
      <c r="C202" s="9" t="s">
        <v>1506</v>
      </c>
      <c r="D202" s="71" t="s">
        <v>1521</v>
      </c>
      <c r="E202" s="73">
        <v>7150</v>
      </c>
    </row>
    <row r="203" spans="1:5" x14ac:dyDescent="0.25">
      <c r="A203" s="61">
        <v>196</v>
      </c>
      <c r="B203" s="9" t="s">
        <v>1523</v>
      </c>
      <c r="C203" s="9" t="s">
        <v>1506</v>
      </c>
      <c r="D203" s="71" t="s">
        <v>1521</v>
      </c>
      <c r="E203" s="73">
        <v>17400</v>
      </c>
    </row>
    <row r="204" spans="1:5" x14ac:dyDescent="0.25">
      <c r="A204" s="61">
        <v>197</v>
      </c>
      <c r="B204" s="9" t="s">
        <v>1524</v>
      </c>
      <c r="C204" s="9" t="s">
        <v>1506</v>
      </c>
      <c r="D204" s="71" t="s">
        <v>1521</v>
      </c>
      <c r="E204" s="73">
        <v>7150</v>
      </c>
    </row>
    <row r="205" spans="1:5" x14ac:dyDescent="0.25">
      <c r="A205" s="61">
        <v>198</v>
      </c>
      <c r="B205" s="9" t="s">
        <v>1525</v>
      </c>
      <c r="C205" s="9" t="s">
        <v>1506</v>
      </c>
      <c r="D205" s="71" t="s">
        <v>1521</v>
      </c>
      <c r="E205" s="73">
        <v>1000</v>
      </c>
    </row>
    <row r="206" spans="1:5" x14ac:dyDescent="0.25">
      <c r="A206" s="61">
        <v>199</v>
      </c>
      <c r="B206" s="9" t="s">
        <v>1526</v>
      </c>
      <c r="C206" s="9" t="s">
        <v>1506</v>
      </c>
      <c r="D206" s="71" t="s">
        <v>1521</v>
      </c>
      <c r="E206" s="73">
        <v>1000</v>
      </c>
    </row>
    <row r="207" spans="1:5" x14ac:dyDescent="0.25">
      <c r="A207" s="61">
        <v>200</v>
      </c>
      <c r="B207" s="9" t="s">
        <v>1527</v>
      </c>
      <c r="C207" s="9" t="s">
        <v>1506</v>
      </c>
      <c r="D207" s="71" t="s">
        <v>1521</v>
      </c>
      <c r="E207" s="73">
        <v>1000</v>
      </c>
    </row>
    <row r="208" spans="1:5" x14ac:dyDescent="0.25">
      <c r="A208" s="61">
        <v>201</v>
      </c>
      <c r="B208" s="9" t="s">
        <v>1528</v>
      </c>
      <c r="C208" s="9" t="s">
        <v>1506</v>
      </c>
      <c r="D208" s="71" t="s">
        <v>1521</v>
      </c>
      <c r="E208" s="73">
        <v>1000</v>
      </c>
    </row>
    <row r="209" spans="1:5" x14ac:dyDescent="0.25">
      <c r="A209" s="61">
        <v>202</v>
      </c>
      <c r="B209" s="9" t="s">
        <v>1529</v>
      </c>
      <c r="C209" s="9" t="s">
        <v>1506</v>
      </c>
      <c r="D209" s="71" t="s">
        <v>1521</v>
      </c>
      <c r="E209" s="73">
        <v>1000</v>
      </c>
    </row>
    <row r="210" spans="1:5" x14ac:dyDescent="0.25">
      <c r="A210" s="61">
        <v>203</v>
      </c>
      <c r="B210" s="9" t="s">
        <v>1530</v>
      </c>
      <c r="C210" s="9" t="s">
        <v>1506</v>
      </c>
      <c r="D210" s="71" t="s">
        <v>1521</v>
      </c>
      <c r="E210" s="73">
        <v>1000</v>
      </c>
    </row>
    <row r="211" spans="1:5" x14ac:dyDescent="0.25">
      <c r="A211" s="61">
        <v>204</v>
      </c>
      <c r="B211" s="9" t="s">
        <v>1531</v>
      </c>
      <c r="C211" s="9" t="s">
        <v>1506</v>
      </c>
      <c r="D211" s="71" t="s">
        <v>1538</v>
      </c>
      <c r="E211" s="73">
        <v>1000</v>
      </c>
    </row>
    <row r="212" spans="1:5" x14ac:dyDescent="0.25">
      <c r="A212" s="61">
        <v>205</v>
      </c>
      <c r="B212" s="9" t="s">
        <v>1532</v>
      </c>
      <c r="C212" s="9" t="s">
        <v>1506</v>
      </c>
      <c r="D212" s="71" t="s">
        <v>1538</v>
      </c>
      <c r="E212" s="73">
        <v>14300</v>
      </c>
    </row>
    <row r="213" spans="1:5" x14ac:dyDescent="0.25">
      <c r="A213" s="61">
        <v>206</v>
      </c>
      <c r="B213" s="9" t="s">
        <v>1533</v>
      </c>
      <c r="C213" s="9" t="s">
        <v>1506</v>
      </c>
      <c r="D213" s="71" t="s">
        <v>1538</v>
      </c>
      <c r="E213" s="73">
        <v>1000</v>
      </c>
    </row>
    <row r="214" spans="1:5" x14ac:dyDescent="0.25">
      <c r="A214" s="61">
        <v>207</v>
      </c>
      <c r="B214" s="9" t="s">
        <v>1534</v>
      </c>
      <c r="C214" s="9" t="s">
        <v>1506</v>
      </c>
      <c r="D214" s="71" t="s">
        <v>1538</v>
      </c>
      <c r="E214" s="73">
        <v>1000</v>
      </c>
    </row>
    <row r="215" spans="1:5" x14ac:dyDescent="0.25">
      <c r="A215" s="61">
        <v>208</v>
      </c>
      <c r="B215" s="9" t="s">
        <v>1535</v>
      </c>
      <c r="C215" s="9" t="s">
        <v>1506</v>
      </c>
      <c r="D215" s="71" t="s">
        <v>1538</v>
      </c>
      <c r="E215" s="73">
        <v>17500</v>
      </c>
    </row>
    <row r="216" spans="1:5" x14ac:dyDescent="0.25">
      <c r="A216" s="61">
        <v>209</v>
      </c>
      <c r="B216" s="9" t="s">
        <v>1536</v>
      </c>
      <c r="C216" s="9" t="s">
        <v>1506</v>
      </c>
      <c r="D216" s="71" t="s">
        <v>1538</v>
      </c>
      <c r="E216" s="73">
        <v>1000</v>
      </c>
    </row>
    <row r="217" spans="1:5" x14ac:dyDescent="0.25">
      <c r="A217" s="61">
        <v>210</v>
      </c>
      <c r="B217" s="9" t="s">
        <v>1537</v>
      </c>
      <c r="C217" s="9" t="s">
        <v>1506</v>
      </c>
      <c r="D217" s="71" t="s">
        <v>1538</v>
      </c>
      <c r="E217" s="73">
        <v>1000</v>
      </c>
    </row>
    <row r="218" spans="1:5" x14ac:dyDescent="0.25">
      <c r="A218" s="61">
        <v>211</v>
      </c>
      <c r="B218" s="9" t="s">
        <v>1539</v>
      </c>
      <c r="C218" s="9" t="s">
        <v>1506</v>
      </c>
      <c r="D218" s="71" t="s">
        <v>1538</v>
      </c>
      <c r="E218" s="73">
        <v>1000</v>
      </c>
    </row>
    <row r="219" spans="1:5" x14ac:dyDescent="0.25">
      <c r="A219" s="61">
        <v>212</v>
      </c>
      <c r="B219" s="9" t="s">
        <v>1540</v>
      </c>
      <c r="C219" s="9" t="s">
        <v>1506</v>
      </c>
      <c r="D219" s="71" t="s">
        <v>1538</v>
      </c>
      <c r="E219" s="73">
        <v>1000</v>
      </c>
    </row>
    <row r="220" spans="1:5" x14ac:dyDescent="0.25">
      <c r="A220" s="61">
        <v>213</v>
      </c>
      <c r="B220" s="9" t="s">
        <v>1541</v>
      </c>
      <c r="C220" s="9" t="s">
        <v>1506</v>
      </c>
      <c r="D220" s="71" t="s">
        <v>1538</v>
      </c>
      <c r="E220" s="73">
        <v>1000</v>
      </c>
    </row>
    <row r="221" spans="1:5" x14ac:dyDescent="0.25">
      <c r="A221" s="61">
        <v>214</v>
      </c>
      <c r="B221" s="9" t="s">
        <v>1542</v>
      </c>
      <c r="C221" s="9" t="s">
        <v>1506</v>
      </c>
      <c r="D221" s="71" t="s">
        <v>1538</v>
      </c>
      <c r="E221" s="73">
        <v>1000</v>
      </c>
    </row>
    <row r="222" spans="1:5" x14ac:dyDescent="0.25">
      <c r="A222" s="61">
        <v>215</v>
      </c>
      <c r="B222" s="9" t="s">
        <v>1543</v>
      </c>
      <c r="C222" s="9" t="s">
        <v>1506</v>
      </c>
      <c r="D222" s="71" t="s">
        <v>1538</v>
      </c>
      <c r="E222" s="73">
        <v>1000</v>
      </c>
    </row>
    <row r="223" spans="1:5" x14ac:dyDescent="0.25">
      <c r="A223" s="61">
        <v>216</v>
      </c>
      <c r="B223" s="9" t="s">
        <v>1544</v>
      </c>
      <c r="C223" s="9" t="s">
        <v>1506</v>
      </c>
      <c r="D223" s="71" t="s">
        <v>1558</v>
      </c>
      <c r="E223" s="73">
        <v>1000</v>
      </c>
    </row>
    <row r="224" spans="1:5" x14ac:dyDescent="0.25">
      <c r="A224" s="61">
        <v>217</v>
      </c>
      <c r="B224" s="9" t="s">
        <v>1545</v>
      </c>
      <c r="C224" s="9" t="s">
        <v>1506</v>
      </c>
      <c r="D224" s="71" t="s">
        <v>1558</v>
      </c>
      <c r="E224" s="73">
        <v>1000</v>
      </c>
    </row>
    <row r="225" spans="1:5" x14ac:dyDescent="0.25">
      <c r="A225" s="61">
        <v>218</v>
      </c>
      <c r="B225" s="9" t="s">
        <v>1546</v>
      </c>
      <c r="C225" s="9" t="s">
        <v>1506</v>
      </c>
      <c r="D225" s="71" t="s">
        <v>1558</v>
      </c>
      <c r="E225" s="73">
        <v>1000</v>
      </c>
    </row>
    <row r="226" spans="1:5" x14ac:dyDescent="0.25">
      <c r="A226" s="61">
        <v>219</v>
      </c>
      <c r="B226" s="9" t="s">
        <v>1547</v>
      </c>
      <c r="C226" s="9" t="s">
        <v>1506</v>
      </c>
      <c r="D226" s="71" t="s">
        <v>1558</v>
      </c>
      <c r="E226" s="73">
        <v>20000</v>
      </c>
    </row>
    <row r="227" spans="1:5" x14ac:dyDescent="0.25">
      <c r="A227" s="61">
        <v>220</v>
      </c>
      <c r="B227" s="9" t="s">
        <v>1548</v>
      </c>
      <c r="C227" s="9" t="s">
        <v>1506</v>
      </c>
      <c r="D227" s="71" t="s">
        <v>1558</v>
      </c>
      <c r="E227" s="73">
        <v>1000</v>
      </c>
    </row>
    <row r="228" spans="1:5" x14ac:dyDescent="0.25">
      <c r="A228" s="61">
        <v>221</v>
      </c>
      <c r="B228" s="9" t="s">
        <v>1549</v>
      </c>
      <c r="C228" s="9" t="s">
        <v>1506</v>
      </c>
      <c r="D228" s="71" t="s">
        <v>1558</v>
      </c>
      <c r="E228" s="73">
        <v>1000</v>
      </c>
    </row>
    <row r="229" spans="1:5" x14ac:dyDescent="0.25">
      <c r="A229" s="61">
        <v>222</v>
      </c>
      <c r="B229" s="9" t="s">
        <v>1550</v>
      </c>
      <c r="C229" s="9" t="s">
        <v>1506</v>
      </c>
      <c r="D229" s="71" t="s">
        <v>1558</v>
      </c>
      <c r="E229" s="73">
        <v>1000</v>
      </c>
    </row>
    <row r="230" spans="1:5" x14ac:dyDescent="0.25">
      <c r="A230" s="61">
        <v>223</v>
      </c>
      <c r="B230" s="9" t="s">
        <v>1551</v>
      </c>
      <c r="C230" s="9" t="s">
        <v>1506</v>
      </c>
      <c r="D230" s="71" t="s">
        <v>1558</v>
      </c>
      <c r="E230" s="73">
        <v>1000</v>
      </c>
    </row>
    <row r="231" spans="1:5" x14ac:dyDescent="0.25">
      <c r="A231" s="61">
        <v>224</v>
      </c>
      <c r="B231" s="9" t="s">
        <v>1552</v>
      </c>
      <c r="C231" s="9" t="s">
        <v>1506</v>
      </c>
      <c r="D231" s="71" t="s">
        <v>1558</v>
      </c>
      <c r="E231" s="73">
        <v>1000</v>
      </c>
    </row>
    <row r="232" spans="1:5" x14ac:dyDescent="0.25">
      <c r="A232" s="61">
        <v>225</v>
      </c>
      <c r="B232" s="9" t="s">
        <v>1553</v>
      </c>
      <c r="C232" s="9" t="s">
        <v>1506</v>
      </c>
      <c r="D232" s="71" t="s">
        <v>1558</v>
      </c>
      <c r="E232" s="73">
        <v>1000</v>
      </c>
    </row>
    <row r="233" spans="1:5" x14ac:dyDescent="0.25">
      <c r="A233" s="61">
        <v>226</v>
      </c>
      <c r="B233" s="9" t="s">
        <v>1557</v>
      </c>
      <c r="C233" s="9" t="s">
        <v>1506</v>
      </c>
      <c r="D233" s="71" t="s">
        <v>1558</v>
      </c>
      <c r="E233" s="73">
        <v>1000</v>
      </c>
    </row>
    <row r="234" spans="1:5" x14ac:dyDescent="0.25">
      <c r="A234" s="61">
        <v>227</v>
      </c>
      <c r="B234" s="9" t="s">
        <v>1556</v>
      </c>
      <c r="C234" s="9" t="s">
        <v>1506</v>
      </c>
      <c r="D234" s="71" t="s">
        <v>1558</v>
      </c>
      <c r="E234" s="73">
        <v>1000</v>
      </c>
    </row>
    <row r="235" spans="1:5" x14ac:dyDescent="0.25">
      <c r="A235" s="61">
        <v>228</v>
      </c>
      <c r="B235" s="9" t="s">
        <v>1554</v>
      </c>
      <c r="C235" s="9" t="s">
        <v>1506</v>
      </c>
      <c r="D235" s="71" t="s">
        <v>1558</v>
      </c>
      <c r="E235" s="73">
        <v>5126</v>
      </c>
    </row>
    <row r="236" spans="1:5" x14ac:dyDescent="0.25">
      <c r="A236" s="61">
        <v>229</v>
      </c>
      <c r="B236" s="9" t="s">
        <v>1555</v>
      </c>
      <c r="C236" s="9" t="s">
        <v>1506</v>
      </c>
      <c r="D236" s="71" t="s">
        <v>1558</v>
      </c>
      <c r="E236" s="73">
        <v>1000</v>
      </c>
    </row>
    <row r="237" spans="1:5" x14ac:dyDescent="0.25">
      <c r="A237" s="61">
        <v>230</v>
      </c>
      <c r="B237" s="9" t="s">
        <v>1559</v>
      </c>
      <c r="C237" s="9" t="s">
        <v>1506</v>
      </c>
      <c r="D237" s="71" t="s">
        <v>1558</v>
      </c>
      <c r="E237" s="73">
        <v>1000</v>
      </c>
    </row>
    <row r="238" spans="1:5" x14ac:dyDescent="0.25">
      <c r="A238" s="61">
        <v>231</v>
      </c>
      <c r="B238" s="9" t="s">
        <v>1560</v>
      </c>
      <c r="C238" s="9" t="s">
        <v>1506</v>
      </c>
      <c r="D238" s="71" t="s">
        <v>1558</v>
      </c>
      <c r="E238" s="73">
        <v>1000</v>
      </c>
    </row>
    <row r="239" spans="1:5" x14ac:dyDescent="0.25">
      <c r="A239" s="61">
        <v>232</v>
      </c>
      <c r="B239" s="9" t="s">
        <v>1561</v>
      </c>
      <c r="C239" s="9" t="s">
        <v>1506</v>
      </c>
      <c r="D239" s="71" t="s">
        <v>1558</v>
      </c>
      <c r="E239" s="73">
        <v>1000</v>
      </c>
    </row>
    <row r="240" spans="1:5" x14ac:dyDescent="0.25">
      <c r="A240" s="61">
        <v>233</v>
      </c>
      <c r="B240" s="9" t="s">
        <v>1562</v>
      </c>
      <c r="C240" s="9" t="s">
        <v>1506</v>
      </c>
      <c r="D240" s="71" t="s">
        <v>1558</v>
      </c>
      <c r="E240" s="73">
        <v>5126</v>
      </c>
    </row>
    <row r="241" spans="1:5" x14ac:dyDescent="0.25">
      <c r="A241" s="61">
        <v>234</v>
      </c>
      <c r="B241" s="9" t="s">
        <v>1563</v>
      </c>
      <c r="C241" s="9" t="s">
        <v>1506</v>
      </c>
      <c r="D241" s="71" t="s">
        <v>1558</v>
      </c>
      <c r="E241" s="73">
        <v>1000</v>
      </c>
    </row>
    <row r="242" spans="1:5" x14ac:dyDescent="0.25">
      <c r="A242" s="61">
        <v>235</v>
      </c>
      <c r="B242" s="9" t="s">
        <v>1564</v>
      </c>
      <c r="C242" s="9" t="s">
        <v>1506</v>
      </c>
      <c r="D242" s="71" t="s">
        <v>1558</v>
      </c>
      <c r="E242" s="73">
        <v>1000</v>
      </c>
    </row>
    <row r="243" spans="1:5" x14ac:dyDescent="0.25">
      <c r="A243" s="61">
        <v>236</v>
      </c>
      <c r="B243" s="9" t="s">
        <v>1565</v>
      </c>
      <c r="C243" s="9" t="s">
        <v>1506</v>
      </c>
      <c r="D243" s="71" t="s">
        <v>1558</v>
      </c>
      <c r="E243" s="73">
        <v>1000</v>
      </c>
    </row>
    <row r="244" spans="1:5" x14ac:dyDescent="0.25">
      <c r="A244" s="61">
        <v>237</v>
      </c>
      <c r="B244" s="9" t="s">
        <v>1566</v>
      </c>
      <c r="C244" s="9" t="s">
        <v>1506</v>
      </c>
      <c r="D244" s="71" t="s">
        <v>1558</v>
      </c>
      <c r="E244" s="73">
        <v>1000</v>
      </c>
    </row>
    <row r="245" spans="1:5" x14ac:dyDescent="0.25">
      <c r="A245" s="61">
        <v>238</v>
      </c>
      <c r="B245" s="9" t="s">
        <v>1567</v>
      </c>
      <c r="C245" s="9" t="s">
        <v>1506</v>
      </c>
      <c r="D245" s="71" t="s">
        <v>1558</v>
      </c>
      <c r="E245" s="73">
        <v>1000</v>
      </c>
    </row>
    <row r="246" spans="1:5" x14ac:dyDescent="0.25">
      <c r="A246" s="61">
        <v>239</v>
      </c>
      <c r="B246" s="9" t="s">
        <v>1568</v>
      </c>
      <c r="C246" s="9" t="s">
        <v>1506</v>
      </c>
      <c r="D246" s="68" t="s">
        <v>1577</v>
      </c>
      <c r="E246" s="73">
        <v>1000</v>
      </c>
    </row>
    <row r="247" spans="1:5" x14ac:dyDescent="0.25">
      <c r="A247" s="61">
        <v>240</v>
      </c>
      <c r="B247" s="9" t="s">
        <v>1569</v>
      </c>
      <c r="C247" s="9" t="s">
        <v>1506</v>
      </c>
      <c r="D247" s="68" t="s">
        <v>1577</v>
      </c>
      <c r="E247" s="73">
        <v>1000</v>
      </c>
    </row>
    <row r="248" spans="1:5" x14ac:dyDescent="0.25">
      <c r="A248" s="61">
        <v>241</v>
      </c>
      <c r="B248" s="9" t="s">
        <v>1570</v>
      </c>
      <c r="C248" s="9" t="s">
        <v>1506</v>
      </c>
      <c r="D248" s="68" t="s">
        <v>1577</v>
      </c>
      <c r="E248" s="73">
        <v>1000</v>
      </c>
    </row>
    <row r="249" spans="1:5" x14ac:dyDescent="0.25">
      <c r="A249" s="61">
        <v>242</v>
      </c>
      <c r="B249" s="9" t="s">
        <v>1571</v>
      </c>
      <c r="C249" s="9" t="s">
        <v>1506</v>
      </c>
      <c r="D249" s="68" t="s">
        <v>1577</v>
      </c>
      <c r="E249" s="73">
        <v>1000</v>
      </c>
    </row>
    <row r="250" spans="1:5" x14ac:dyDescent="0.25">
      <c r="A250" s="61">
        <v>243</v>
      </c>
      <c r="B250" s="9" t="s">
        <v>1572</v>
      </c>
      <c r="C250" s="9" t="s">
        <v>1506</v>
      </c>
      <c r="D250" s="68" t="s">
        <v>1577</v>
      </c>
      <c r="E250" s="73">
        <v>7400</v>
      </c>
    </row>
    <row r="251" spans="1:5" x14ac:dyDescent="0.25">
      <c r="A251" s="61">
        <v>244</v>
      </c>
      <c r="B251" s="9" t="s">
        <v>1573</v>
      </c>
      <c r="C251" s="9" t="s">
        <v>1506</v>
      </c>
      <c r="D251" s="68" t="s">
        <v>1577</v>
      </c>
      <c r="E251" s="73">
        <v>1000</v>
      </c>
    </row>
    <row r="252" spans="1:5" x14ac:dyDescent="0.25">
      <c r="A252" s="61">
        <v>245</v>
      </c>
      <c r="B252" s="9" t="s">
        <v>1574</v>
      </c>
      <c r="C252" s="9" t="s">
        <v>1506</v>
      </c>
      <c r="D252" s="68" t="s">
        <v>1577</v>
      </c>
      <c r="E252" s="73">
        <v>1000</v>
      </c>
    </row>
    <row r="253" spans="1:5" x14ac:dyDescent="0.25">
      <c r="A253" s="61">
        <v>246</v>
      </c>
      <c r="B253" s="9" t="s">
        <v>1575</v>
      </c>
      <c r="C253" s="9" t="s">
        <v>1506</v>
      </c>
      <c r="D253" s="68" t="s">
        <v>1577</v>
      </c>
      <c r="E253" s="73">
        <v>1000</v>
      </c>
    </row>
    <row r="254" spans="1:5" x14ac:dyDescent="0.25">
      <c r="A254" s="61">
        <v>247</v>
      </c>
      <c r="B254" s="9" t="s">
        <v>1576</v>
      </c>
      <c r="C254" s="9" t="s">
        <v>1506</v>
      </c>
      <c r="D254" s="68" t="s">
        <v>1577</v>
      </c>
      <c r="E254" s="73">
        <v>1000</v>
      </c>
    </row>
    <row r="255" spans="1:5" x14ac:dyDescent="0.25">
      <c r="A255" s="61">
        <v>248</v>
      </c>
      <c r="B255" s="9" t="s">
        <v>1578</v>
      </c>
      <c r="C255" s="9" t="s">
        <v>1506</v>
      </c>
      <c r="D255" s="68" t="s">
        <v>1577</v>
      </c>
      <c r="E255" s="73">
        <v>9950</v>
      </c>
    </row>
    <row r="256" spans="1:5" x14ac:dyDescent="0.25">
      <c r="A256" s="61">
        <v>249</v>
      </c>
      <c r="B256" s="9" t="s">
        <v>1579</v>
      </c>
      <c r="C256" s="9" t="s">
        <v>1506</v>
      </c>
      <c r="D256" s="68" t="s">
        <v>1577</v>
      </c>
      <c r="E256" s="73">
        <v>1000</v>
      </c>
    </row>
    <row r="257" spans="1:5" x14ac:dyDescent="0.25">
      <c r="A257" s="61">
        <v>250</v>
      </c>
      <c r="B257" s="9" t="s">
        <v>1580</v>
      </c>
      <c r="C257" s="9" t="s">
        <v>1506</v>
      </c>
      <c r="D257" s="68" t="s">
        <v>1577</v>
      </c>
      <c r="E257" s="73">
        <v>1000</v>
      </c>
    </row>
    <row r="258" spans="1:5" x14ac:dyDescent="0.25">
      <c r="A258" s="61">
        <v>251</v>
      </c>
      <c r="B258" s="9" t="s">
        <v>1581</v>
      </c>
      <c r="C258" s="9" t="s">
        <v>1506</v>
      </c>
      <c r="D258" s="68" t="s">
        <v>1577</v>
      </c>
      <c r="E258" s="73">
        <v>1000</v>
      </c>
    </row>
    <row r="259" spans="1:5" x14ac:dyDescent="0.25">
      <c r="A259" s="61">
        <v>252</v>
      </c>
      <c r="B259" s="9" t="s">
        <v>1582</v>
      </c>
      <c r="C259" s="9" t="s">
        <v>1506</v>
      </c>
      <c r="D259" s="68" t="s">
        <v>1577</v>
      </c>
      <c r="E259" s="73">
        <v>1000</v>
      </c>
    </row>
    <row r="260" spans="1:5" x14ac:dyDescent="0.25">
      <c r="A260" s="61">
        <v>253</v>
      </c>
      <c r="B260" s="9" t="s">
        <v>1583</v>
      </c>
      <c r="C260" s="9" t="s">
        <v>1506</v>
      </c>
      <c r="D260" s="68" t="s">
        <v>1577</v>
      </c>
      <c r="E260" s="73">
        <v>1000</v>
      </c>
    </row>
    <row r="261" spans="1:5" x14ac:dyDescent="0.25">
      <c r="A261" s="61">
        <v>254</v>
      </c>
      <c r="B261" s="9" t="s">
        <v>1584</v>
      </c>
      <c r="C261" s="9" t="s">
        <v>1506</v>
      </c>
      <c r="D261" s="68" t="s">
        <v>1577</v>
      </c>
      <c r="E261" s="73">
        <v>1000</v>
      </c>
    </row>
    <row r="262" spans="1:5" x14ac:dyDescent="0.25">
      <c r="A262" s="61">
        <v>255</v>
      </c>
      <c r="B262" s="9" t="s">
        <v>1585</v>
      </c>
      <c r="C262" s="9" t="s">
        <v>1506</v>
      </c>
      <c r="D262" s="68" t="s">
        <v>1577</v>
      </c>
      <c r="E262" s="73">
        <v>1000</v>
      </c>
    </row>
    <row r="263" spans="1:5" x14ac:dyDescent="0.25">
      <c r="A263" s="61">
        <v>256</v>
      </c>
      <c r="B263" s="9" t="s">
        <v>1586</v>
      </c>
      <c r="C263" s="9" t="s">
        <v>1506</v>
      </c>
      <c r="D263" s="68" t="s">
        <v>1577</v>
      </c>
      <c r="E263" s="73">
        <v>1000</v>
      </c>
    </row>
    <row r="264" spans="1:5" x14ac:dyDescent="0.25">
      <c r="A264" s="61">
        <v>257</v>
      </c>
      <c r="B264" s="9" t="s">
        <v>1587</v>
      </c>
      <c r="C264" s="9" t="s">
        <v>1506</v>
      </c>
      <c r="D264" s="68" t="s">
        <v>1577</v>
      </c>
      <c r="E264" s="73">
        <v>1000</v>
      </c>
    </row>
    <row r="265" spans="1:5" x14ac:dyDescent="0.25">
      <c r="A265" s="61">
        <v>258</v>
      </c>
      <c r="B265" s="9" t="s">
        <v>1588</v>
      </c>
      <c r="C265" s="9" t="s">
        <v>1506</v>
      </c>
      <c r="D265" s="68" t="s">
        <v>1577</v>
      </c>
      <c r="E265" s="73">
        <v>9950</v>
      </c>
    </row>
    <row r="266" spans="1:5" x14ac:dyDescent="0.25">
      <c r="A266" s="61">
        <v>259</v>
      </c>
      <c r="B266" s="9" t="s">
        <v>1589</v>
      </c>
      <c r="C266" s="9" t="s">
        <v>1506</v>
      </c>
      <c r="D266" s="68" t="s">
        <v>1590</v>
      </c>
      <c r="E266" s="68">
        <v>20000</v>
      </c>
    </row>
    <row r="267" spans="1:5" x14ac:dyDescent="0.25">
      <c r="A267" s="61">
        <v>260</v>
      </c>
      <c r="B267" s="9" t="s">
        <v>1591</v>
      </c>
      <c r="C267" s="9" t="s">
        <v>1506</v>
      </c>
      <c r="D267" s="68" t="s">
        <v>1590</v>
      </c>
      <c r="E267" s="68">
        <v>7400</v>
      </c>
    </row>
    <row r="268" spans="1:5" x14ac:dyDescent="0.25">
      <c r="A268" s="61">
        <v>261</v>
      </c>
      <c r="B268" s="9" t="s">
        <v>1592</v>
      </c>
      <c r="C268" s="9" t="s">
        <v>1506</v>
      </c>
      <c r="D268" s="68" t="s">
        <v>1590</v>
      </c>
      <c r="E268" s="68">
        <v>1000</v>
      </c>
    </row>
    <row r="269" spans="1:5" x14ac:dyDescent="0.25">
      <c r="A269" s="61">
        <v>262</v>
      </c>
      <c r="B269" s="9" t="s">
        <v>1593</v>
      </c>
      <c r="C269" s="9" t="s">
        <v>1506</v>
      </c>
      <c r="D269" s="68" t="s">
        <v>1590</v>
      </c>
      <c r="E269" s="68">
        <v>1000</v>
      </c>
    </row>
    <row r="270" spans="1:5" x14ac:dyDescent="0.25">
      <c r="A270" s="61">
        <v>263</v>
      </c>
      <c r="B270" s="9" t="s">
        <v>1594</v>
      </c>
      <c r="C270" s="9" t="s">
        <v>1506</v>
      </c>
      <c r="D270" s="68" t="s">
        <v>1590</v>
      </c>
      <c r="E270" s="68">
        <v>3700</v>
      </c>
    </row>
    <row r="271" spans="1:5" x14ac:dyDescent="0.25">
      <c r="A271" s="61">
        <v>264</v>
      </c>
      <c r="B271" s="9" t="s">
        <v>1595</v>
      </c>
      <c r="C271" s="9" t="s">
        <v>1506</v>
      </c>
      <c r="D271" s="68" t="s">
        <v>1590</v>
      </c>
      <c r="E271" s="68">
        <v>7400</v>
      </c>
    </row>
    <row r="272" spans="1:5" x14ac:dyDescent="0.25">
      <c r="A272" s="61">
        <v>265</v>
      </c>
      <c r="B272" s="9" t="s">
        <v>1596</v>
      </c>
      <c r="C272" s="9" t="s">
        <v>1506</v>
      </c>
      <c r="D272" s="68" t="s">
        <v>1590</v>
      </c>
      <c r="E272" s="68">
        <v>7400</v>
      </c>
    </row>
    <row r="273" spans="1:5" x14ac:dyDescent="0.25">
      <c r="A273" s="61">
        <v>266</v>
      </c>
      <c r="B273" s="9" t="s">
        <v>1597</v>
      </c>
      <c r="C273" s="9" t="s">
        <v>1506</v>
      </c>
      <c r="D273" s="68" t="s">
        <v>1590</v>
      </c>
      <c r="E273" s="68">
        <v>20000</v>
      </c>
    </row>
    <row r="274" spans="1:5" x14ac:dyDescent="0.25">
      <c r="A274" s="61">
        <v>267</v>
      </c>
      <c r="B274" s="9" t="s">
        <v>1598</v>
      </c>
      <c r="C274" s="9" t="s">
        <v>1506</v>
      </c>
      <c r="D274" s="68" t="s">
        <v>1590</v>
      </c>
      <c r="E274" s="68">
        <v>7400</v>
      </c>
    </row>
    <row r="275" spans="1:5" x14ac:dyDescent="0.25">
      <c r="A275" s="61">
        <v>268</v>
      </c>
      <c r="B275" s="6" t="s">
        <v>1599</v>
      </c>
      <c r="C275" s="6" t="s">
        <v>1600</v>
      </c>
      <c r="D275" s="74" t="s">
        <v>1601</v>
      </c>
      <c r="E275" s="74">
        <v>3750</v>
      </c>
    </row>
    <row r="276" spans="1:5" x14ac:dyDescent="0.25">
      <c r="A276" s="61">
        <v>269</v>
      </c>
      <c r="B276" s="9" t="s">
        <v>1602</v>
      </c>
      <c r="C276" s="6" t="s">
        <v>1600</v>
      </c>
      <c r="D276" s="74" t="s">
        <v>1601</v>
      </c>
      <c r="E276" s="71">
        <v>7500</v>
      </c>
    </row>
    <row r="277" spans="1:5" x14ac:dyDescent="0.25">
      <c r="A277" s="61">
        <v>270</v>
      </c>
      <c r="B277" s="9" t="s">
        <v>1603</v>
      </c>
      <c r="C277" s="6" t="s">
        <v>1600</v>
      </c>
      <c r="D277" s="74" t="s">
        <v>1601</v>
      </c>
      <c r="E277" s="71">
        <v>3800</v>
      </c>
    </row>
    <row r="278" spans="1:5" x14ac:dyDescent="0.25">
      <c r="A278" s="61">
        <v>271</v>
      </c>
      <c r="B278" s="9" t="s">
        <v>1604</v>
      </c>
      <c r="C278" s="6" t="s">
        <v>1600</v>
      </c>
      <c r="D278" s="74" t="s">
        <v>1601</v>
      </c>
      <c r="E278" s="71">
        <v>7500</v>
      </c>
    </row>
    <row r="279" spans="1:5" x14ac:dyDescent="0.25">
      <c r="A279" s="61">
        <v>272</v>
      </c>
      <c r="B279" s="9" t="s">
        <v>1605</v>
      </c>
      <c r="C279" s="6" t="s">
        <v>1600</v>
      </c>
      <c r="D279" s="74" t="s">
        <v>1601</v>
      </c>
      <c r="E279" s="71">
        <v>7500</v>
      </c>
    </row>
    <row r="280" spans="1:5" x14ac:dyDescent="0.25">
      <c r="A280" s="61">
        <v>273</v>
      </c>
      <c r="B280" s="9" t="s">
        <v>1606</v>
      </c>
      <c r="C280" s="6" t="s">
        <v>1600</v>
      </c>
      <c r="D280" s="74" t="s">
        <v>1601</v>
      </c>
      <c r="E280" s="71">
        <v>6300</v>
      </c>
    </row>
    <row r="281" spans="1:5" x14ac:dyDescent="0.25">
      <c r="A281" s="61">
        <v>274</v>
      </c>
      <c r="B281" s="9" t="s">
        <v>1607</v>
      </c>
      <c r="C281" s="6" t="s">
        <v>1600</v>
      </c>
      <c r="D281" s="74" t="s">
        <v>1601</v>
      </c>
      <c r="E281" s="71">
        <v>6300</v>
      </c>
    </row>
    <row r="282" spans="1:5" x14ac:dyDescent="0.25">
      <c r="A282" s="61">
        <v>275</v>
      </c>
      <c r="B282" s="9" t="s">
        <v>1608</v>
      </c>
      <c r="C282" s="6" t="s">
        <v>1600</v>
      </c>
      <c r="D282" s="71" t="s">
        <v>1615</v>
      </c>
      <c r="E282" s="71">
        <v>6200</v>
      </c>
    </row>
    <row r="283" spans="1:5" x14ac:dyDescent="0.25">
      <c r="A283" s="61">
        <v>276</v>
      </c>
      <c r="B283" s="9" t="s">
        <v>1609</v>
      </c>
      <c r="C283" s="6" t="s">
        <v>1600</v>
      </c>
      <c r="D283" s="71" t="s">
        <v>1615</v>
      </c>
      <c r="E283" s="71">
        <v>7500</v>
      </c>
    </row>
    <row r="284" spans="1:5" x14ac:dyDescent="0.25">
      <c r="A284" s="61">
        <v>277</v>
      </c>
      <c r="B284" s="9" t="s">
        <v>1610</v>
      </c>
      <c r="C284" s="6" t="s">
        <v>1600</v>
      </c>
      <c r="D284" s="71" t="s">
        <v>1615</v>
      </c>
      <c r="E284" s="71">
        <v>6200</v>
      </c>
    </row>
    <row r="285" spans="1:5" x14ac:dyDescent="0.25">
      <c r="A285" s="61">
        <v>278</v>
      </c>
      <c r="B285" s="9" t="s">
        <v>1611</v>
      </c>
      <c r="C285" s="6" t="s">
        <v>1600</v>
      </c>
      <c r="D285" s="71" t="s">
        <v>1615</v>
      </c>
      <c r="E285" s="71">
        <v>7500</v>
      </c>
    </row>
    <row r="286" spans="1:5" x14ac:dyDescent="0.25">
      <c r="A286" s="61">
        <v>279</v>
      </c>
      <c r="B286" s="9" t="s">
        <v>1612</v>
      </c>
      <c r="C286" s="6" t="s">
        <v>1600</v>
      </c>
      <c r="D286" s="71" t="s">
        <v>1615</v>
      </c>
      <c r="E286" s="71">
        <v>3750</v>
      </c>
    </row>
    <row r="287" spans="1:5" x14ac:dyDescent="0.25">
      <c r="A287" s="61">
        <v>280</v>
      </c>
      <c r="B287" s="9" t="s">
        <v>1613</v>
      </c>
      <c r="C287" s="6" t="s">
        <v>1600</v>
      </c>
      <c r="D287" s="71" t="s">
        <v>1615</v>
      </c>
      <c r="E287" s="71">
        <v>7500</v>
      </c>
    </row>
    <row r="288" spans="1:5" x14ac:dyDescent="0.25">
      <c r="A288" s="61">
        <v>281</v>
      </c>
      <c r="B288" s="9" t="s">
        <v>1614</v>
      </c>
      <c r="C288" s="6" t="s">
        <v>1600</v>
      </c>
      <c r="D288" s="71" t="s">
        <v>1615</v>
      </c>
      <c r="E288" s="71">
        <v>7500</v>
      </c>
    </row>
    <row r="289" spans="1:5" x14ac:dyDescent="0.25">
      <c r="A289" s="61">
        <v>282</v>
      </c>
      <c r="B289" s="9" t="s">
        <v>1616</v>
      </c>
      <c r="C289" s="6" t="s">
        <v>1600</v>
      </c>
      <c r="D289" s="71" t="s">
        <v>1627</v>
      </c>
      <c r="E289" s="71">
        <v>3800</v>
      </c>
    </row>
    <row r="290" spans="1:5" x14ac:dyDescent="0.25">
      <c r="A290" s="61">
        <v>283</v>
      </c>
      <c r="B290" s="9" t="s">
        <v>1617</v>
      </c>
      <c r="C290" s="6" t="s">
        <v>1600</v>
      </c>
      <c r="D290" s="71" t="s">
        <v>1627</v>
      </c>
      <c r="E290" s="71">
        <v>5625</v>
      </c>
    </row>
    <row r="291" spans="1:5" x14ac:dyDescent="0.25">
      <c r="A291" s="61">
        <v>284</v>
      </c>
      <c r="B291" s="9" t="s">
        <v>1618</v>
      </c>
      <c r="C291" s="6" t="s">
        <v>1600</v>
      </c>
      <c r="D291" s="71" t="s">
        <v>1627</v>
      </c>
      <c r="E291" s="71">
        <v>3800</v>
      </c>
    </row>
    <row r="292" spans="1:5" x14ac:dyDescent="0.25">
      <c r="A292" s="61">
        <v>285</v>
      </c>
      <c r="B292" s="9" t="s">
        <v>1619</v>
      </c>
      <c r="C292" s="6" t="s">
        <v>1600</v>
      </c>
      <c r="D292" s="71" t="s">
        <v>1627</v>
      </c>
      <c r="E292" s="71">
        <v>7500</v>
      </c>
    </row>
    <row r="293" spans="1:5" x14ac:dyDescent="0.25">
      <c r="A293" s="61">
        <v>286</v>
      </c>
      <c r="B293" s="9" t="s">
        <v>1620</v>
      </c>
      <c r="C293" s="6" t="s">
        <v>1600</v>
      </c>
      <c r="D293" s="71" t="s">
        <v>1627</v>
      </c>
      <c r="E293" s="71">
        <v>7500</v>
      </c>
    </row>
    <row r="294" spans="1:5" x14ac:dyDescent="0.25">
      <c r="A294" s="61">
        <v>287</v>
      </c>
      <c r="B294" s="9" t="s">
        <v>1621</v>
      </c>
      <c r="C294" s="6" t="s">
        <v>1600</v>
      </c>
      <c r="D294" s="71" t="s">
        <v>1627</v>
      </c>
      <c r="E294" s="71">
        <v>7500</v>
      </c>
    </row>
    <row r="295" spans="1:5" x14ac:dyDescent="0.25">
      <c r="A295" s="61">
        <v>288</v>
      </c>
      <c r="B295" s="9" t="s">
        <v>1622</v>
      </c>
      <c r="C295" s="6" t="s">
        <v>1600</v>
      </c>
      <c r="D295" s="71" t="s">
        <v>1627</v>
      </c>
      <c r="E295" s="71">
        <v>7500</v>
      </c>
    </row>
    <row r="296" spans="1:5" x14ac:dyDescent="0.25">
      <c r="A296" s="61">
        <v>289</v>
      </c>
      <c r="B296" s="9" t="s">
        <v>1623</v>
      </c>
      <c r="C296" s="6" t="s">
        <v>1600</v>
      </c>
      <c r="D296" s="71" t="s">
        <v>1627</v>
      </c>
      <c r="E296" s="71">
        <v>7500</v>
      </c>
    </row>
    <row r="297" spans="1:5" x14ac:dyDescent="0.25">
      <c r="A297" s="61">
        <v>290</v>
      </c>
      <c r="B297" s="9" t="s">
        <v>1624</v>
      </c>
      <c r="C297" s="6" t="s">
        <v>1600</v>
      </c>
      <c r="D297" s="71" t="s">
        <v>1601</v>
      </c>
      <c r="E297" s="71">
        <v>7500</v>
      </c>
    </row>
    <row r="298" spans="1:5" x14ac:dyDescent="0.25">
      <c r="A298" s="61">
        <v>291</v>
      </c>
      <c r="B298" s="9" t="s">
        <v>1625</v>
      </c>
      <c r="C298" s="6" t="s">
        <v>1600</v>
      </c>
      <c r="D298" s="71" t="s">
        <v>1615</v>
      </c>
      <c r="E298" s="71">
        <v>3800</v>
      </c>
    </row>
    <row r="299" spans="1:5" x14ac:dyDescent="0.25">
      <c r="A299" s="61">
        <v>292</v>
      </c>
      <c r="B299" s="9" t="s">
        <v>1626</v>
      </c>
      <c r="C299" s="6" t="s">
        <v>1600</v>
      </c>
      <c r="D299" s="71" t="s">
        <v>1627</v>
      </c>
      <c r="E299" s="71">
        <v>7500</v>
      </c>
    </row>
    <row r="300" spans="1:5" x14ac:dyDescent="0.25">
      <c r="A300" s="61">
        <v>293</v>
      </c>
      <c r="B300" s="60" t="s">
        <v>1355</v>
      </c>
      <c r="C300" s="60" t="s">
        <v>1652</v>
      </c>
      <c r="D300" s="61" t="s">
        <v>626</v>
      </c>
      <c r="E300" s="75">
        <v>0.5</v>
      </c>
    </row>
    <row r="301" spans="1:5" x14ac:dyDescent="0.25">
      <c r="A301" s="61">
        <v>294</v>
      </c>
      <c r="B301" s="60" t="s">
        <v>1356</v>
      </c>
      <c r="C301" s="60" t="s">
        <v>1652</v>
      </c>
      <c r="D301" s="61" t="s">
        <v>1390</v>
      </c>
      <c r="E301" s="75">
        <v>0.5</v>
      </c>
    </row>
    <row r="302" spans="1:5" x14ac:dyDescent="0.25">
      <c r="A302" s="61">
        <v>295</v>
      </c>
      <c r="B302" s="60" t="s">
        <v>1357</v>
      </c>
      <c r="C302" s="60" t="s">
        <v>1652</v>
      </c>
      <c r="D302" s="61" t="s">
        <v>1390</v>
      </c>
      <c r="E302" s="75">
        <v>0.5</v>
      </c>
    </row>
    <row r="303" spans="1:5" x14ac:dyDescent="0.25">
      <c r="A303" s="61">
        <v>296</v>
      </c>
      <c r="B303" s="60" t="s">
        <v>1358</v>
      </c>
      <c r="C303" s="60" t="s">
        <v>1652</v>
      </c>
      <c r="D303" s="61" t="s">
        <v>1390</v>
      </c>
      <c r="E303" s="75">
        <v>0.5</v>
      </c>
    </row>
    <row r="304" spans="1:5" x14ac:dyDescent="0.25">
      <c r="A304" s="61">
        <v>297</v>
      </c>
      <c r="B304" s="60" t="s">
        <v>1359</v>
      </c>
      <c r="C304" s="60" t="s">
        <v>1652</v>
      </c>
      <c r="D304" s="61" t="s">
        <v>1390</v>
      </c>
      <c r="E304" s="75">
        <v>0.5</v>
      </c>
    </row>
    <row r="305" spans="1:5" x14ac:dyDescent="0.25">
      <c r="A305" s="61">
        <v>298</v>
      </c>
      <c r="B305" s="60" t="s">
        <v>1360</v>
      </c>
      <c r="C305" s="60" t="s">
        <v>1652</v>
      </c>
      <c r="D305" s="61" t="s">
        <v>1390</v>
      </c>
      <c r="E305" s="75">
        <v>0.5</v>
      </c>
    </row>
    <row r="306" spans="1:5" x14ac:dyDescent="0.25">
      <c r="A306" s="61">
        <v>299</v>
      </c>
      <c r="B306" s="60" t="s">
        <v>1361</v>
      </c>
      <c r="C306" s="60" t="s">
        <v>1652</v>
      </c>
      <c r="D306" s="61" t="s">
        <v>1390</v>
      </c>
      <c r="E306" s="75">
        <v>0.5</v>
      </c>
    </row>
    <row r="307" spans="1:5" x14ac:dyDescent="0.25">
      <c r="A307" s="61">
        <v>300</v>
      </c>
      <c r="B307" s="60" t="s">
        <v>1362</v>
      </c>
      <c r="C307" s="60" t="s">
        <v>1652</v>
      </c>
      <c r="D307" s="61" t="s">
        <v>1216</v>
      </c>
      <c r="E307" s="75">
        <v>0.5</v>
      </c>
    </row>
    <row r="308" spans="1:5" x14ac:dyDescent="0.25">
      <c r="A308" s="61">
        <v>301</v>
      </c>
      <c r="B308" s="60" t="s">
        <v>1363</v>
      </c>
      <c r="C308" s="60" t="s">
        <v>1652</v>
      </c>
      <c r="D308" s="61" t="s">
        <v>1390</v>
      </c>
      <c r="E308" s="75">
        <v>0.5</v>
      </c>
    </row>
    <row r="309" spans="1:5" x14ac:dyDescent="0.25">
      <c r="A309" s="61">
        <v>302</v>
      </c>
      <c r="B309" s="60" t="s">
        <v>605</v>
      </c>
      <c r="C309" s="60" t="s">
        <v>1652</v>
      </c>
      <c r="D309" s="61">
        <v>1</v>
      </c>
      <c r="E309" s="75">
        <v>1</v>
      </c>
    </row>
    <row r="310" spans="1:5" x14ac:dyDescent="0.25">
      <c r="A310" s="61">
        <v>303</v>
      </c>
      <c r="B310" s="60" t="s">
        <v>1364</v>
      </c>
      <c r="C310" s="60" t="s">
        <v>1652</v>
      </c>
      <c r="D310" s="61">
        <v>1</v>
      </c>
      <c r="E310" s="75">
        <v>1</v>
      </c>
    </row>
    <row r="311" spans="1:5" x14ac:dyDescent="0.25">
      <c r="A311" s="61">
        <v>304</v>
      </c>
      <c r="B311" s="60" t="s">
        <v>1222</v>
      </c>
      <c r="C311" s="60" t="s">
        <v>1652</v>
      </c>
      <c r="D311" s="61">
        <v>2</v>
      </c>
      <c r="E311" s="75">
        <v>1</v>
      </c>
    </row>
    <row r="312" spans="1:5" x14ac:dyDescent="0.25">
      <c r="A312" s="61">
        <v>305</v>
      </c>
      <c r="B312" s="60" t="s">
        <v>1235</v>
      </c>
      <c r="C312" s="60" t="s">
        <v>1652</v>
      </c>
      <c r="D312" s="61">
        <v>2</v>
      </c>
      <c r="E312" s="75">
        <v>1</v>
      </c>
    </row>
    <row r="313" spans="1:5" x14ac:dyDescent="0.25">
      <c r="A313" s="61">
        <v>306</v>
      </c>
      <c r="B313" s="60" t="s">
        <v>1365</v>
      </c>
      <c r="C313" s="60" t="s">
        <v>1652</v>
      </c>
      <c r="D313" s="61">
        <v>5</v>
      </c>
      <c r="E313" s="75">
        <v>0.5</v>
      </c>
    </row>
    <row r="314" spans="1:5" x14ac:dyDescent="0.25">
      <c r="A314" s="61">
        <v>307</v>
      </c>
      <c r="B314" s="60" t="s">
        <v>1366</v>
      </c>
      <c r="C314" s="60" t="s">
        <v>1652</v>
      </c>
      <c r="D314" s="61">
        <v>6</v>
      </c>
      <c r="E314" s="75">
        <v>0.5</v>
      </c>
    </row>
    <row r="315" spans="1:5" x14ac:dyDescent="0.25">
      <c r="A315" s="61">
        <v>308</v>
      </c>
      <c r="B315" s="60" t="s">
        <v>1367</v>
      </c>
      <c r="C315" s="60" t="s">
        <v>1652</v>
      </c>
      <c r="D315" s="61">
        <v>6</v>
      </c>
      <c r="E315" s="75">
        <v>0.5</v>
      </c>
    </row>
    <row r="316" spans="1:5" x14ac:dyDescent="0.25">
      <c r="A316" s="61">
        <v>309</v>
      </c>
      <c r="B316" s="60" t="s">
        <v>1368</v>
      </c>
      <c r="C316" s="60" t="s">
        <v>1652</v>
      </c>
      <c r="D316" s="61">
        <v>6</v>
      </c>
      <c r="E316" s="75">
        <v>0.5</v>
      </c>
    </row>
    <row r="317" spans="1:5" x14ac:dyDescent="0.25">
      <c r="A317" s="61">
        <v>310</v>
      </c>
      <c r="B317" s="60" t="s">
        <v>653</v>
      </c>
      <c r="C317" s="60" t="s">
        <v>1652</v>
      </c>
      <c r="D317" s="61">
        <v>9</v>
      </c>
      <c r="E317" s="75">
        <v>1</v>
      </c>
    </row>
    <row r="318" spans="1:5" x14ac:dyDescent="0.25">
      <c r="A318" s="61">
        <v>311</v>
      </c>
      <c r="B318" s="60" t="s">
        <v>611</v>
      </c>
      <c r="C318" s="60" t="s">
        <v>1652</v>
      </c>
      <c r="D318" s="61">
        <v>9</v>
      </c>
      <c r="E318" s="75">
        <v>0.5</v>
      </c>
    </row>
    <row r="319" spans="1:5" x14ac:dyDescent="0.25">
      <c r="A319" s="61">
        <v>312</v>
      </c>
      <c r="B319" s="60" t="s">
        <v>1369</v>
      </c>
      <c r="C319" s="60" t="s">
        <v>1652</v>
      </c>
      <c r="D319" s="61">
        <v>9</v>
      </c>
      <c r="E319" s="75">
        <v>0.5</v>
      </c>
    </row>
    <row r="320" spans="1:5" x14ac:dyDescent="0.25">
      <c r="A320" s="61">
        <v>313</v>
      </c>
      <c r="B320" s="60" t="s">
        <v>1370</v>
      </c>
      <c r="C320" s="60" t="s">
        <v>1652</v>
      </c>
      <c r="D320" s="61" t="s">
        <v>1391</v>
      </c>
      <c r="E320" s="75">
        <v>0.5</v>
      </c>
    </row>
    <row r="321" spans="1:5" x14ac:dyDescent="0.25">
      <c r="A321" s="61">
        <v>314</v>
      </c>
      <c r="B321" s="60" t="s">
        <v>1371</v>
      </c>
      <c r="C321" s="60" t="s">
        <v>1652</v>
      </c>
      <c r="D321" s="61" t="s">
        <v>1391</v>
      </c>
      <c r="E321" s="75">
        <v>0.5</v>
      </c>
    </row>
    <row r="322" spans="1:5" x14ac:dyDescent="0.25">
      <c r="A322" s="61">
        <v>315</v>
      </c>
      <c r="B322" s="60" t="s">
        <v>1372</v>
      </c>
      <c r="C322" s="60" t="s">
        <v>1652</v>
      </c>
      <c r="D322" s="61" t="s">
        <v>1391</v>
      </c>
      <c r="E322" s="75">
        <v>0.5</v>
      </c>
    </row>
    <row r="323" spans="1:5" x14ac:dyDescent="0.25">
      <c r="A323" s="61">
        <v>316</v>
      </c>
      <c r="B323" s="60" t="s">
        <v>1373</v>
      </c>
      <c r="C323" s="60" t="s">
        <v>1652</v>
      </c>
      <c r="D323" s="61" t="s">
        <v>1391</v>
      </c>
      <c r="E323" s="75">
        <v>0.5</v>
      </c>
    </row>
    <row r="324" spans="1:5" x14ac:dyDescent="0.25">
      <c r="A324" s="61">
        <v>317</v>
      </c>
      <c r="B324" s="60" t="s">
        <v>1374</v>
      </c>
      <c r="C324" s="60" t="s">
        <v>1652</v>
      </c>
      <c r="D324" s="61" t="s">
        <v>1392</v>
      </c>
      <c r="E324" s="75">
        <v>0.5</v>
      </c>
    </row>
    <row r="325" spans="1:5" x14ac:dyDescent="0.25">
      <c r="A325" s="61">
        <v>318</v>
      </c>
      <c r="B325" s="60" t="s">
        <v>1375</v>
      </c>
      <c r="C325" s="60" t="s">
        <v>1652</v>
      </c>
      <c r="D325" s="61" t="s">
        <v>1392</v>
      </c>
      <c r="E325" s="75">
        <v>0.5</v>
      </c>
    </row>
    <row r="326" spans="1:5" x14ac:dyDescent="0.25">
      <c r="A326" s="61">
        <v>319</v>
      </c>
      <c r="B326" s="31" t="s">
        <v>1376</v>
      </c>
      <c r="C326" s="60" t="s">
        <v>1652</v>
      </c>
      <c r="D326" s="61">
        <v>10</v>
      </c>
      <c r="E326" s="75">
        <v>0.75</v>
      </c>
    </row>
    <row r="327" spans="1:5" x14ac:dyDescent="0.25">
      <c r="A327" s="61">
        <v>320</v>
      </c>
      <c r="B327" s="31" t="s">
        <v>1377</v>
      </c>
      <c r="C327" s="60" t="s">
        <v>1652</v>
      </c>
      <c r="D327" s="61" t="s">
        <v>1393</v>
      </c>
      <c r="E327" s="75">
        <v>0.5</v>
      </c>
    </row>
    <row r="328" spans="1:5" x14ac:dyDescent="0.25">
      <c r="A328" s="61">
        <v>321</v>
      </c>
      <c r="B328" s="31" t="s">
        <v>1378</v>
      </c>
      <c r="C328" s="60" t="s">
        <v>1652</v>
      </c>
      <c r="D328" s="61">
        <v>8</v>
      </c>
      <c r="E328" s="75">
        <v>0.5</v>
      </c>
    </row>
    <row r="329" spans="1:5" x14ac:dyDescent="0.25">
      <c r="A329" s="61">
        <v>322</v>
      </c>
      <c r="B329" s="31" t="s">
        <v>1260</v>
      </c>
      <c r="C329" s="60" t="s">
        <v>1652</v>
      </c>
      <c r="D329" s="61">
        <v>8</v>
      </c>
      <c r="E329" s="75">
        <v>0.5</v>
      </c>
    </row>
    <row r="330" spans="1:5" x14ac:dyDescent="0.25">
      <c r="A330" s="61">
        <v>323</v>
      </c>
      <c r="B330" s="31" t="s">
        <v>1379</v>
      </c>
      <c r="C330" s="60" t="s">
        <v>1652</v>
      </c>
      <c r="D330" s="61">
        <v>9</v>
      </c>
      <c r="E330" s="75">
        <v>0.5</v>
      </c>
    </row>
    <row r="331" spans="1:5" x14ac:dyDescent="0.25">
      <c r="A331" s="61">
        <v>324</v>
      </c>
      <c r="B331" s="31" t="s">
        <v>1380</v>
      </c>
      <c r="C331" s="60" t="s">
        <v>1652</v>
      </c>
      <c r="D331" s="61">
        <v>4</v>
      </c>
      <c r="E331" s="75">
        <v>0.5</v>
      </c>
    </row>
    <row r="332" spans="1:5" x14ac:dyDescent="0.25">
      <c r="A332" s="61">
        <v>325</v>
      </c>
      <c r="B332" s="31" t="s">
        <v>1381</v>
      </c>
      <c r="C332" s="60" t="s">
        <v>1652</v>
      </c>
      <c r="D332" s="61">
        <v>7</v>
      </c>
      <c r="E332" s="75">
        <v>1</v>
      </c>
    </row>
    <row r="333" spans="1:5" x14ac:dyDescent="0.25">
      <c r="A333" s="61">
        <v>326</v>
      </c>
      <c r="B333" s="31" t="s">
        <v>446</v>
      </c>
      <c r="C333" s="60" t="s">
        <v>1652</v>
      </c>
      <c r="D333" s="66">
        <v>8</v>
      </c>
      <c r="E333" s="75">
        <v>0.5</v>
      </c>
    </row>
    <row r="334" spans="1:5" x14ac:dyDescent="0.25">
      <c r="A334" s="61">
        <v>327</v>
      </c>
      <c r="B334" s="31" t="s">
        <v>1382</v>
      </c>
      <c r="C334" s="60" t="s">
        <v>1652</v>
      </c>
      <c r="D334" s="66">
        <v>6</v>
      </c>
      <c r="E334" s="75">
        <v>0.5</v>
      </c>
    </row>
    <row r="335" spans="1:5" x14ac:dyDescent="0.25">
      <c r="A335" s="61">
        <v>328</v>
      </c>
      <c r="B335" s="31" t="s">
        <v>1383</v>
      </c>
      <c r="C335" s="60" t="s">
        <v>1652</v>
      </c>
      <c r="D335" s="66" t="s">
        <v>626</v>
      </c>
      <c r="E335" s="75">
        <v>0.5</v>
      </c>
    </row>
    <row r="336" spans="1:5" x14ac:dyDescent="0.25">
      <c r="A336" s="61">
        <v>329</v>
      </c>
      <c r="B336" s="31" t="s">
        <v>1384</v>
      </c>
      <c r="C336" s="60" t="s">
        <v>1652</v>
      </c>
      <c r="D336" s="66">
        <v>6</v>
      </c>
      <c r="E336" s="75">
        <v>0.5</v>
      </c>
    </row>
    <row r="337" spans="1:5" x14ac:dyDescent="0.25">
      <c r="A337" s="61">
        <v>330</v>
      </c>
      <c r="B337" s="31" t="s">
        <v>1385</v>
      </c>
      <c r="C337" s="60" t="s">
        <v>1652</v>
      </c>
      <c r="D337" s="66" t="s">
        <v>1394</v>
      </c>
      <c r="E337" s="75">
        <v>0.5</v>
      </c>
    </row>
    <row r="338" spans="1:5" x14ac:dyDescent="0.25">
      <c r="A338" s="61">
        <v>331</v>
      </c>
      <c r="B338" s="60" t="s">
        <v>1386</v>
      </c>
      <c r="C338" s="60" t="s">
        <v>1652</v>
      </c>
      <c r="D338" s="66" t="s">
        <v>1216</v>
      </c>
      <c r="E338" s="75">
        <v>0.5</v>
      </c>
    </row>
    <row r="339" spans="1:5" x14ac:dyDescent="0.25">
      <c r="A339" s="61">
        <v>332</v>
      </c>
      <c r="B339" s="60" t="s">
        <v>1387</v>
      </c>
      <c r="C339" s="60" t="s">
        <v>1652</v>
      </c>
      <c r="D339" s="66">
        <v>1</v>
      </c>
      <c r="E339" s="75">
        <v>0.5</v>
      </c>
    </row>
    <row r="340" spans="1:5" x14ac:dyDescent="0.25">
      <c r="A340" s="61">
        <v>333</v>
      </c>
      <c r="B340" s="60" t="s">
        <v>1388</v>
      </c>
      <c r="C340" s="60" t="s">
        <v>1652</v>
      </c>
      <c r="D340" s="66">
        <v>8</v>
      </c>
      <c r="E340" s="75">
        <v>0.5</v>
      </c>
    </row>
    <row r="341" spans="1:5" x14ac:dyDescent="0.25">
      <c r="A341" s="61">
        <v>334</v>
      </c>
      <c r="B341" s="60" t="s">
        <v>1389</v>
      </c>
      <c r="C341" s="60" t="s">
        <v>1652</v>
      </c>
      <c r="D341" s="66">
        <v>5</v>
      </c>
      <c r="E341" s="75">
        <v>0.5</v>
      </c>
    </row>
    <row r="342" spans="1:5" x14ac:dyDescent="0.25">
      <c r="A342" s="61">
        <v>335</v>
      </c>
      <c r="B342" s="31" t="s">
        <v>1628</v>
      </c>
      <c r="C342" s="60" t="s">
        <v>1652</v>
      </c>
      <c r="D342" s="66" t="s">
        <v>1653</v>
      </c>
      <c r="E342" s="76">
        <v>0.5</v>
      </c>
    </row>
    <row r="343" spans="1:5" x14ac:dyDescent="0.25">
      <c r="A343" s="61">
        <v>336</v>
      </c>
      <c r="B343" s="31" t="s">
        <v>1629</v>
      </c>
      <c r="C343" s="60" t="s">
        <v>1652</v>
      </c>
      <c r="D343" s="66" t="s">
        <v>1654</v>
      </c>
      <c r="E343" s="76">
        <v>0.5</v>
      </c>
    </row>
    <row r="344" spans="1:5" x14ac:dyDescent="0.25">
      <c r="A344" s="61">
        <v>337</v>
      </c>
      <c r="B344" s="31" t="s">
        <v>1257</v>
      </c>
      <c r="C344" s="60" t="s">
        <v>1652</v>
      </c>
      <c r="D344" s="66" t="s">
        <v>1268</v>
      </c>
      <c r="E344" s="76">
        <v>0.5</v>
      </c>
    </row>
    <row r="345" spans="1:5" x14ac:dyDescent="0.25">
      <c r="A345" s="61">
        <v>338</v>
      </c>
      <c r="B345" s="31" t="s">
        <v>1630</v>
      </c>
      <c r="C345" s="60" t="s">
        <v>1652</v>
      </c>
      <c r="D345" s="66" t="s">
        <v>1655</v>
      </c>
      <c r="E345" s="76">
        <v>0.5</v>
      </c>
    </row>
    <row r="346" spans="1:5" x14ac:dyDescent="0.25">
      <c r="A346" s="61">
        <v>339</v>
      </c>
      <c r="B346" s="31" t="s">
        <v>1207</v>
      </c>
      <c r="C346" s="60" t="s">
        <v>1652</v>
      </c>
      <c r="D346" s="66" t="s">
        <v>1656</v>
      </c>
      <c r="E346" s="76">
        <v>0.5</v>
      </c>
    </row>
    <row r="347" spans="1:5" x14ac:dyDescent="0.25">
      <c r="A347" s="61">
        <v>340</v>
      </c>
      <c r="B347" s="31" t="s">
        <v>442</v>
      </c>
      <c r="C347" s="60" t="s">
        <v>1652</v>
      </c>
      <c r="D347" s="66" t="s">
        <v>1249</v>
      </c>
      <c r="E347" s="76">
        <v>0.5</v>
      </c>
    </row>
    <row r="348" spans="1:5" x14ac:dyDescent="0.25">
      <c r="A348" s="61">
        <v>341</v>
      </c>
      <c r="B348" s="31" t="s">
        <v>1263</v>
      </c>
      <c r="C348" s="60" t="s">
        <v>1652</v>
      </c>
      <c r="D348" s="66" t="s">
        <v>1271</v>
      </c>
      <c r="E348" s="76">
        <v>1</v>
      </c>
    </row>
    <row r="349" spans="1:5" x14ac:dyDescent="0.25">
      <c r="A349" s="61">
        <v>342</v>
      </c>
      <c r="B349" s="31" t="s">
        <v>1631</v>
      </c>
      <c r="C349" s="60" t="s">
        <v>1652</v>
      </c>
      <c r="D349" s="66" t="s">
        <v>1267</v>
      </c>
      <c r="E349" s="76">
        <v>0.5</v>
      </c>
    </row>
    <row r="350" spans="1:5" x14ac:dyDescent="0.25">
      <c r="A350" s="61">
        <v>343</v>
      </c>
      <c r="B350" s="31" t="s">
        <v>1632</v>
      </c>
      <c r="C350" s="60" t="s">
        <v>1652</v>
      </c>
      <c r="D350" s="66" t="s">
        <v>1218</v>
      </c>
      <c r="E350" s="76">
        <v>0.5</v>
      </c>
    </row>
    <row r="351" spans="1:5" x14ac:dyDescent="0.25">
      <c r="A351" s="61">
        <v>344</v>
      </c>
      <c r="B351" s="31" t="s">
        <v>1633</v>
      </c>
      <c r="C351" s="60" t="s">
        <v>1652</v>
      </c>
      <c r="D351" s="66" t="s">
        <v>1287</v>
      </c>
      <c r="E351" s="76">
        <v>0.5</v>
      </c>
    </row>
    <row r="352" spans="1:5" x14ac:dyDescent="0.25">
      <c r="A352" s="61">
        <v>345</v>
      </c>
      <c r="B352" s="31" t="s">
        <v>1634</v>
      </c>
      <c r="C352" s="60" t="s">
        <v>1652</v>
      </c>
      <c r="D352" s="66" t="s">
        <v>1244</v>
      </c>
      <c r="E352" s="76">
        <v>0.5</v>
      </c>
    </row>
    <row r="353" spans="1:5" x14ac:dyDescent="0.25">
      <c r="A353" s="61">
        <v>346</v>
      </c>
      <c r="B353" s="31" t="s">
        <v>1635</v>
      </c>
      <c r="C353" s="60" t="s">
        <v>1652</v>
      </c>
      <c r="D353" s="66" t="s">
        <v>1248</v>
      </c>
      <c r="E353" s="76">
        <v>0.5</v>
      </c>
    </row>
    <row r="354" spans="1:5" x14ac:dyDescent="0.25">
      <c r="A354" s="61">
        <v>347</v>
      </c>
      <c r="B354" s="31" t="s">
        <v>1636</v>
      </c>
      <c r="C354" s="60" t="s">
        <v>1652</v>
      </c>
      <c r="D354" s="66" t="s">
        <v>1273</v>
      </c>
      <c r="E354" s="76">
        <v>0.5</v>
      </c>
    </row>
    <row r="355" spans="1:5" x14ac:dyDescent="0.25">
      <c r="A355" s="61">
        <v>348</v>
      </c>
      <c r="B355" s="31" t="s">
        <v>1206</v>
      </c>
      <c r="C355" s="60" t="s">
        <v>1652</v>
      </c>
      <c r="D355" s="66" t="s">
        <v>1657</v>
      </c>
      <c r="E355" s="76">
        <v>0.5</v>
      </c>
    </row>
    <row r="356" spans="1:5" x14ac:dyDescent="0.25">
      <c r="A356" s="61">
        <v>349</v>
      </c>
      <c r="B356" s="31" t="s">
        <v>1637</v>
      </c>
      <c r="C356" s="60" t="s">
        <v>1652</v>
      </c>
      <c r="D356" s="66" t="s">
        <v>1266</v>
      </c>
      <c r="E356" s="76">
        <v>0.5</v>
      </c>
    </row>
    <row r="357" spans="1:5" x14ac:dyDescent="0.25">
      <c r="A357" s="61">
        <v>350</v>
      </c>
      <c r="B357" s="31" t="s">
        <v>1638</v>
      </c>
      <c r="C357" s="60" t="s">
        <v>1652</v>
      </c>
      <c r="D357" s="66" t="s">
        <v>1242</v>
      </c>
      <c r="E357" s="76">
        <v>0.5</v>
      </c>
    </row>
    <row r="358" spans="1:5" x14ac:dyDescent="0.25">
      <c r="A358" s="61">
        <v>351</v>
      </c>
      <c r="B358" s="31" t="s">
        <v>1220</v>
      </c>
      <c r="C358" s="60" t="s">
        <v>1652</v>
      </c>
      <c r="D358" s="66" t="s">
        <v>1248</v>
      </c>
      <c r="E358" s="76">
        <v>0.5</v>
      </c>
    </row>
    <row r="359" spans="1:5" x14ac:dyDescent="0.25">
      <c r="A359" s="61">
        <v>352</v>
      </c>
      <c r="B359" s="31" t="s">
        <v>1205</v>
      </c>
      <c r="C359" s="60" t="s">
        <v>1652</v>
      </c>
      <c r="D359" s="66" t="s">
        <v>1658</v>
      </c>
      <c r="E359" s="76">
        <v>0.5</v>
      </c>
    </row>
    <row r="360" spans="1:5" x14ac:dyDescent="0.25">
      <c r="A360" s="61">
        <v>353</v>
      </c>
      <c r="B360" s="31" t="s">
        <v>749</v>
      </c>
      <c r="C360" s="60" t="s">
        <v>1652</v>
      </c>
      <c r="D360" s="66" t="s">
        <v>1659</v>
      </c>
      <c r="E360" s="76">
        <v>0.5</v>
      </c>
    </row>
    <row r="361" spans="1:5" x14ac:dyDescent="0.25">
      <c r="A361" s="61">
        <v>354</v>
      </c>
      <c r="B361" s="31" t="s">
        <v>1203</v>
      </c>
      <c r="C361" s="60" t="s">
        <v>1652</v>
      </c>
      <c r="D361" s="66" t="s">
        <v>1654</v>
      </c>
      <c r="E361" s="76">
        <v>0.5</v>
      </c>
    </row>
    <row r="362" spans="1:5" x14ac:dyDescent="0.25">
      <c r="A362" s="61">
        <v>355</v>
      </c>
      <c r="B362" s="31" t="s">
        <v>1639</v>
      </c>
      <c r="C362" s="60" t="s">
        <v>1652</v>
      </c>
      <c r="D362" s="66" t="s">
        <v>1660</v>
      </c>
      <c r="E362" s="76">
        <v>0.5</v>
      </c>
    </row>
    <row r="363" spans="1:5" x14ac:dyDescent="0.25">
      <c r="A363" s="61">
        <v>356</v>
      </c>
      <c r="B363" s="31" t="s">
        <v>1640</v>
      </c>
      <c r="C363" s="60" t="s">
        <v>1652</v>
      </c>
      <c r="D363" s="66" t="s">
        <v>1661</v>
      </c>
      <c r="E363" s="76">
        <v>0.5</v>
      </c>
    </row>
    <row r="364" spans="1:5" x14ac:dyDescent="0.25">
      <c r="A364" s="61">
        <v>357</v>
      </c>
      <c r="B364" s="31" t="s">
        <v>750</v>
      </c>
      <c r="C364" s="60" t="s">
        <v>1652</v>
      </c>
      <c r="D364" s="66" t="s">
        <v>1252</v>
      </c>
      <c r="E364" s="76">
        <v>0.5</v>
      </c>
    </row>
    <row r="365" spans="1:5" x14ac:dyDescent="0.25">
      <c r="A365" s="61">
        <v>358</v>
      </c>
      <c r="B365" s="31" t="s">
        <v>1641</v>
      </c>
      <c r="C365" s="60" t="s">
        <v>1652</v>
      </c>
      <c r="D365" s="66" t="s">
        <v>1662</v>
      </c>
      <c r="E365" s="76">
        <v>0.5</v>
      </c>
    </row>
    <row r="366" spans="1:5" x14ac:dyDescent="0.25">
      <c r="A366" s="61">
        <v>359</v>
      </c>
      <c r="B366" s="31" t="s">
        <v>1199</v>
      </c>
      <c r="C366" s="60" t="s">
        <v>1652</v>
      </c>
      <c r="D366" s="66" t="s">
        <v>1663</v>
      </c>
      <c r="E366" s="76">
        <v>0.5</v>
      </c>
    </row>
    <row r="367" spans="1:5" x14ac:dyDescent="0.25">
      <c r="A367" s="61">
        <v>360</v>
      </c>
      <c r="B367" s="31" t="s">
        <v>428</v>
      </c>
      <c r="C367" s="60" t="s">
        <v>1652</v>
      </c>
      <c r="D367" s="66" t="s">
        <v>1269</v>
      </c>
      <c r="E367" s="76">
        <v>0.5</v>
      </c>
    </row>
    <row r="368" spans="1:5" x14ac:dyDescent="0.25">
      <c r="A368" s="61">
        <v>361</v>
      </c>
      <c r="B368" s="31" t="s">
        <v>1214</v>
      </c>
      <c r="C368" s="60" t="s">
        <v>1652</v>
      </c>
      <c r="D368" s="66" t="s">
        <v>1239</v>
      </c>
      <c r="E368" s="76">
        <v>0.5</v>
      </c>
    </row>
    <row r="369" spans="1:5" x14ac:dyDescent="0.25">
      <c r="A369" s="61">
        <v>362</v>
      </c>
      <c r="B369" s="31" t="s">
        <v>1227</v>
      </c>
      <c r="C369" s="60" t="s">
        <v>1652</v>
      </c>
      <c r="D369" s="66" t="s">
        <v>1249</v>
      </c>
      <c r="E369" s="76">
        <v>0.5</v>
      </c>
    </row>
    <row r="370" spans="1:5" x14ac:dyDescent="0.25">
      <c r="A370" s="61">
        <v>363</v>
      </c>
      <c r="B370" s="31" t="s">
        <v>1642</v>
      </c>
      <c r="C370" s="60" t="s">
        <v>1652</v>
      </c>
      <c r="D370" s="66" t="s">
        <v>1664</v>
      </c>
      <c r="E370" s="76">
        <v>0.5</v>
      </c>
    </row>
    <row r="371" spans="1:5" x14ac:dyDescent="0.25">
      <c r="A371" s="61">
        <v>364</v>
      </c>
      <c r="B371" s="31" t="s">
        <v>618</v>
      </c>
      <c r="C371" s="60" t="s">
        <v>1652</v>
      </c>
      <c r="D371" s="66" t="s">
        <v>1245</v>
      </c>
      <c r="E371" s="76">
        <v>0.5</v>
      </c>
    </row>
    <row r="372" spans="1:5" x14ac:dyDescent="0.25">
      <c r="A372" s="61">
        <v>365</v>
      </c>
      <c r="B372" s="31" t="s">
        <v>1643</v>
      </c>
      <c r="C372" s="60" t="s">
        <v>1652</v>
      </c>
      <c r="D372" s="66" t="s">
        <v>1665</v>
      </c>
      <c r="E372" s="76">
        <v>0.5</v>
      </c>
    </row>
    <row r="373" spans="1:5" x14ac:dyDescent="0.25">
      <c r="A373" s="61">
        <v>366</v>
      </c>
      <c r="B373" s="31" t="s">
        <v>1202</v>
      </c>
      <c r="C373" s="60" t="s">
        <v>1652</v>
      </c>
      <c r="D373" s="66" t="s">
        <v>1657</v>
      </c>
      <c r="E373" s="76">
        <v>0.5</v>
      </c>
    </row>
    <row r="374" spans="1:5" x14ac:dyDescent="0.25">
      <c r="A374" s="61">
        <v>367</v>
      </c>
      <c r="B374" s="31" t="s">
        <v>1644</v>
      </c>
      <c r="C374" s="60" t="s">
        <v>1652</v>
      </c>
      <c r="D374" s="66" t="s">
        <v>1245</v>
      </c>
      <c r="E374" s="76">
        <v>0.5</v>
      </c>
    </row>
    <row r="375" spans="1:5" x14ac:dyDescent="0.25">
      <c r="A375" s="61">
        <v>368</v>
      </c>
      <c r="B375" s="31" t="s">
        <v>1264</v>
      </c>
      <c r="C375" s="60" t="s">
        <v>1652</v>
      </c>
      <c r="D375" s="66" t="s">
        <v>1661</v>
      </c>
      <c r="E375" s="76">
        <v>0.5</v>
      </c>
    </row>
    <row r="376" spans="1:5" x14ac:dyDescent="0.25">
      <c r="A376" s="61">
        <v>369</v>
      </c>
      <c r="B376" s="31" t="s">
        <v>1645</v>
      </c>
      <c r="C376" s="60" t="s">
        <v>1652</v>
      </c>
      <c r="D376" s="66">
        <v>9</v>
      </c>
      <c r="E376" s="76">
        <v>1</v>
      </c>
    </row>
    <row r="377" spans="1:5" x14ac:dyDescent="0.25">
      <c r="A377" s="61">
        <v>370</v>
      </c>
      <c r="B377" s="31" t="s">
        <v>460</v>
      </c>
      <c r="C377" s="60" t="s">
        <v>1652</v>
      </c>
      <c r="D377" s="66" t="s">
        <v>1271</v>
      </c>
      <c r="E377" s="76">
        <v>0.5</v>
      </c>
    </row>
    <row r="378" spans="1:5" x14ac:dyDescent="0.25">
      <c r="A378" s="61">
        <v>371</v>
      </c>
      <c r="B378" s="31" t="s">
        <v>1646</v>
      </c>
      <c r="C378" s="60" t="s">
        <v>1652</v>
      </c>
      <c r="D378" s="66" t="s">
        <v>1287</v>
      </c>
      <c r="E378" s="76">
        <v>0.5</v>
      </c>
    </row>
    <row r="379" spans="1:5" x14ac:dyDescent="0.25">
      <c r="A379" s="61">
        <v>372</v>
      </c>
      <c r="B379" s="31" t="s">
        <v>1647</v>
      </c>
      <c r="C379" s="60" t="s">
        <v>1652</v>
      </c>
      <c r="D379" s="66" t="s">
        <v>1270</v>
      </c>
      <c r="E379" s="76">
        <v>0.5</v>
      </c>
    </row>
    <row r="380" spans="1:5" x14ac:dyDescent="0.25">
      <c r="A380" s="61">
        <v>373</v>
      </c>
      <c r="B380" s="31" t="s">
        <v>1648</v>
      </c>
      <c r="C380" s="60" t="s">
        <v>1652</v>
      </c>
      <c r="D380" s="66" t="s">
        <v>1666</v>
      </c>
      <c r="E380" s="76">
        <v>0.5</v>
      </c>
    </row>
    <row r="381" spans="1:5" x14ac:dyDescent="0.25">
      <c r="A381" s="61">
        <v>374</v>
      </c>
      <c r="B381" s="31" t="s">
        <v>462</v>
      </c>
      <c r="C381" s="60" t="s">
        <v>1652</v>
      </c>
      <c r="D381" s="66" t="s">
        <v>1667</v>
      </c>
      <c r="E381" s="76">
        <v>0.5</v>
      </c>
    </row>
    <row r="382" spans="1:5" x14ac:dyDescent="0.25">
      <c r="A382" s="61">
        <v>375</v>
      </c>
      <c r="B382" s="31" t="s">
        <v>1649</v>
      </c>
      <c r="C382" s="60" t="s">
        <v>1652</v>
      </c>
      <c r="D382" s="66" t="s">
        <v>1668</v>
      </c>
      <c r="E382" s="76">
        <v>0.5</v>
      </c>
    </row>
    <row r="383" spans="1:5" x14ac:dyDescent="0.25">
      <c r="A383" s="61">
        <v>376</v>
      </c>
      <c r="B383" s="31" t="s">
        <v>1650</v>
      </c>
      <c r="C383" s="60" t="s">
        <v>1652</v>
      </c>
      <c r="D383" s="66" t="s">
        <v>1284</v>
      </c>
      <c r="E383" s="76">
        <v>0.5</v>
      </c>
    </row>
    <row r="384" spans="1:5" x14ac:dyDescent="0.25">
      <c r="A384" s="61">
        <v>377</v>
      </c>
      <c r="B384" s="31" t="s">
        <v>1651</v>
      </c>
      <c r="C384" s="60" t="s">
        <v>1652</v>
      </c>
      <c r="D384" s="66" t="s">
        <v>1669</v>
      </c>
      <c r="E384" s="76">
        <v>0.5</v>
      </c>
    </row>
    <row r="385" spans="1:5" x14ac:dyDescent="0.25">
      <c r="A385" s="77"/>
      <c r="B385" s="77"/>
      <c r="C385" s="77"/>
      <c r="D385" s="77"/>
      <c r="E385" s="77"/>
    </row>
  </sheetData>
  <mergeCells count="5">
    <mergeCell ref="A1:E1"/>
    <mergeCell ref="A2:E2"/>
    <mergeCell ref="A4:E4"/>
    <mergeCell ref="A5:E5"/>
    <mergeCell ref="A6:E6"/>
  </mergeCells>
  <pageMargins left="0.2" right="0.12" top="0.26" bottom="0.11" header="0.19" footer="0.2800000000000000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topLeftCell="A394" workbookViewId="0">
      <selection activeCell="G307" sqref="G307"/>
    </sheetView>
  </sheetViews>
  <sheetFormatPr defaultRowHeight="15" x14ac:dyDescent="0.25"/>
  <cols>
    <col min="1" max="1" width="5.42578125" style="65" customWidth="1"/>
    <col min="2" max="2" width="31.140625" customWidth="1"/>
    <col min="3" max="3" width="42" customWidth="1"/>
    <col min="4" max="4" width="10.85546875" style="59" bestFit="1" customWidth="1"/>
    <col min="5" max="5" width="12.140625" style="59" bestFit="1" customWidth="1"/>
  </cols>
  <sheetData>
    <row r="1" spans="1:5" ht="21" x14ac:dyDescent="0.35">
      <c r="A1" s="108" t="s">
        <v>1</v>
      </c>
      <c r="B1" s="108"/>
      <c r="C1" s="108"/>
      <c r="D1" s="108"/>
      <c r="E1" s="108"/>
    </row>
    <row r="2" spans="1:5" x14ac:dyDescent="0.25">
      <c r="A2" s="109" t="s">
        <v>2</v>
      </c>
      <c r="B2" s="109"/>
      <c r="C2" s="109"/>
      <c r="D2" s="109"/>
      <c r="E2" s="109"/>
    </row>
    <row r="3" spans="1:5" x14ac:dyDescent="0.25">
      <c r="A3" s="38"/>
      <c r="B3" s="39"/>
      <c r="C3" s="54"/>
      <c r="D3" s="39"/>
      <c r="E3" s="39"/>
    </row>
    <row r="4" spans="1:5" x14ac:dyDescent="0.25">
      <c r="A4" s="109" t="s">
        <v>3</v>
      </c>
      <c r="B4" s="109"/>
      <c r="C4" s="109"/>
      <c r="D4" s="109"/>
      <c r="E4" s="109"/>
    </row>
    <row r="5" spans="1:5" x14ac:dyDescent="0.25">
      <c r="A5" s="111" t="s">
        <v>4</v>
      </c>
      <c r="B5" s="111"/>
      <c r="C5" s="111"/>
      <c r="D5" s="111"/>
      <c r="E5" s="111"/>
    </row>
    <row r="6" spans="1:5" x14ac:dyDescent="0.25">
      <c r="A6" s="112" t="s">
        <v>1301</v>
      </c>
      <c r="B6" s="113"/>
      <c r="C6" s="113"/>
      <c r="D6" s="113"/>
      <c r="E6" s="114"/>
    </row>
    <row r="7" spans="1:5" x14ac:dyDescent="0.25">
      <c r="A7" s="5" t="s">
        <v>6</v>
      </c>
      <c r="B7" s="5" t="s">
        <v>7</v>
      </c>
      <c r="C7" s="55" t="s">
        <v>8</v>
      </c>
      <c r="D7" s="29" t="s">
        <v>9</v>
      </c>
      <c r="E7" s="29" t="s">
        <v>912</v>
      </c>
    </row>
    <row r="8" spans="1:5" x14ac:dyDescent="0.25">
      <c r="A8" s="61">
        <v>1</v>
      </c>
      <c r="B8" s="60" t="s">
        <v>913</v>
      </c>
      <c r="C8" s="2" t="s">
        <v>1300</v>
      </c>
      <c r="D8" s="7" t="s">
        <v>914</v>
      </c>
      <c r="E8" s="7">
        <v>6300</v>
      </c>
    </row>
    <row r="9" spans="1:5" x14ac:dyDescent="0.25">
      <c r="A9" s="61">
        <v>2</v>
      </c>
      <c r="B9" s="60" t="s">
        <v>915</v>
      </c>
      <c r="C9" s="2" t="s">
        <v>1300</v>
      </c>
      <c r="D9" s="7" t="s">
        <v>914</v>
      </c>
      <c r="E9" s="7">
        <v>3050</v>
      </c>
    </row>
    <row r="10" spans="1:5" x14ac:dyDescent="0.25">
      <c r="A10" s="61">
        <v>3</v>
      </c>
      <c r="B10" s="60" t="s">
        <v>916</v>
      </c>
      <c r="C10" s="2" t="s">
        <v>1300</v>
      </c>
      <c r="D10" s="7" t="s">
        <v>917</v>
      </c>
      <c r="E10" s="7">
        <v>12500</v>
      </c>
    </row>
    <row r="11" spans="1:5" x14ac:dyDescent="0.25">
      <c r="A11" s="61">
        <v>4</v>
      </c>
      <c r="B11" s="60" t="s">
        <v>918</v>
      </c>
      <c r="C11" s="60" t="s">
        <v>989</v>
      </c>
      <c r="D11" s="7" t="s">
        <v>919</v>
      </c>
      <c r="E11" s="8">
        <v>0.5</v>
      </c>
    </row>
    <row r="12" spans="1:5" x14ac:dyDescent="0.25">
      <c r="A12" s="61">
        <v>5</v>
      </c>
      <c r="B12" s="60" t="s">
        <v>920</v>
      </c>
      <c r="C12" s="60" t="s">
        <v>989</v>
      </c>
      <c r="D12" s="7" t="s">
        <v>919</v>
      </c>
      <c r="E12" s="8">
        <v>0.5</v>
      </c>
    </row>
    <row r="13" spans="1:5" x14ac:dyDescent="0.25">
      <c r="A13" s="61">
        <v>6</v>
      </c>
      <c r="B13" s="60" t="s">
        <v>921</v>
      </c>
      <c r="C13" s="60" t="s">
        <v>989</v>
      </c>
      <c r="D13" s="7" t="s">
        <v>919</v>
      </c>
      <c r="E13" s="8">
        <v>0.5</v>
      </c>
    </row>
    <row r="14" spans="1:5" x14ac:dyDescent="0.25">
      <c r="A14" s="61">
        <v>7</v>
      </c>
      <c r="B14" s="60" t="s">
        <v>922</v>
      </c>
      <c r="C14" s="60" t="s">
        <v>989</v>
      </c>
      <c r="D14" s="7" t="s">
        <v>919</v>
      </c>
      <c r="E14" s="8">
        <v>0.5</v>
      </c>
    </row>
    <row r="15" spans="1:5" x14ac:dyDescent="0.25">
      <c r="A15" s="61">
        <v>8</v>
      </c>
      <c r="B15" s="60" t="s">
        <v>923</v>
      </c>
      <c r="C15" s="60" t="s">
        <v>989</v>
      </c>
      <c r="D15" s="7" t="s">
        <v>919</v>
      </c>
      <c r="E15" s="8">
        <v>0.5</v>
      </c>
    </row>
    <row r="16" spans="1:5" x14ac:dyDescent="0.25">
      <c r="A16" s="61">
        <v>9</v>
      </c>
      <c r="B16" s="60" t="s">
        <v>924</v>
      </c>
      <c r="C16" s="60" t="s">
        <v>989</v>
      </c>
      <c r="D16" s="7" t="s">
        <v>919</v>
      </c>
      <c r="E16" s="8">
        <v>0.5</v>
      </c>
    </row>
    <row r="17" spans="1:5" x14ac:dyDescent="0.25">
      <c r="A17" s="61">
        <v>10</v>
      </c>
      <c r="B17" s="60" t="s">
        <v>925</v>
      </c>
      <c r="C17" s="60" t="s">
        <v>989</v>
      </c>
      <c r="D17" s="7" t="s">
        <v>933</v>
      </c>
      <c r="E17" s="8">
        <v>0.5</v>
      </c>
    </row>
    <row r="18" spans="1:5" x14ac:dyDescent="0.25">
      <c r="A18" s="61">
        <v>11</v>
      </c>
      <c r="B18" s="60" t="s">
        <v>926</v>
      </c>
      <c r="C18" s="60" t="s">
        <v>989</v>
      </c>
      <c r="D18" s="7" t="s">
        <v>933</v>
      </c>
      <c r="E18" s="8">
        <v>0.5</v>
      </c>
    </row>
    <row r="19" spans="1:5" x14ac:dyDescent="0.25">
      <c r="A19" s="61">
        <v>12</v>
      </c>
      <c r="B19" s="60" t="s">
        <v>927</v>
      </c>
      <c r="C19" s="60" t="s">
        <v>989</v>
      </c>
      <c r="D19" s="7" t="s">
        <v>933</v>
      </c>
      <c r="E19" s="8">
        <v>0.5</v>
      </c>
    </row>
    <row r="20" spans="1:5" x14ac:dyDescent="0.25">
      <c r="A20" s="61">
        <v>13</v>
      </c>
      <c r="B20" s="60" t="s">
        <v>928</v>
      </c>
      <c r="C20" s="60" t="s">
        <v>989</v>
      </c>
      <c r="D20" s="7" t="s">
        <v>933</v>
      </c>
      <c r="E20" s="8">
        <v>0.25</v>
      </c>
    </row>
    <row r="21" spans="1:5" x14ac:dyDescent="0.25">
      <c r="A21" s="61">
        <v>14</v>
      </c>
      <c r="B21" s="60" t="s">
        <v>929</v>
      </c>
      <c r="C21" s="60" t="s">
        <v>989</v>
      </c>
      <c r="D21" s="7" t="s">
        <v>933</v>
      </c>
      <c r="E21" s="8">
        <v>0.25</v>
      </c>
    </row>
    <row r="22" spans="1:5" x14ac:dyDescent="0.25">
      <c r="A22" s="61">
        <v>15</v>
      </c>
      <c r="B22" s="60" t="s">
        <v>930</v>
      </c>
      <c r="C22" s="60" t="s">
        <v>989</v>
      </c>
      <c r="D22" s="7" t="s">
        <v>933</v>
      </c>
      <c r="E22" s="8">
        <v>0.5</v>
      </c>
    </row>
    <row r="23" spans="1:5" x14ac:dyDescent="0.25">
      <c r="A23" s="61">
        <v>16</v>
      </c>
      <c r="B23" s="60" t="s">
        <v>931</v>
      </c>
      <c r="C23" s="60" t="s">
        <v>989</v>
      </c>
      <c r="D23" s="7" t="s">
        <v>933</v>
      </c>
      <c r="E23" s="8">
        <v>0.35</v>
      </c>
    </row>
    <row r="24" spans="1:5" x14ac:dyDescent="0.25">
      <c r="A24" s="61">
        <v>17</v>
      </c>
      <c r="B24" s="60" t="s">
        <v>932</v>
      </c>
      <c r="C24" s="60" t="s">
        <v>989</v>
      </c>
      <c r="D24" s="7" t="s">
        <v>933</v>
      </c>
      <c r="E24" s="8">
        <v>0.5</v>
      </c>
    </row>
    <row r="25" spans="1:5" x14ac:dyDescent="0.25">
      <c r="A25" s="61">
        <v>18</v>
      </c>
      <c r="B25" s="60" t="s">
        <v>934</v>
      </c>
      <c r="C25" s="60" t="s">
        <v>935</v>
      </c>
      <c r="D25" s="7" t="s">
        <v>936</v>
      </c>
      <c r="E25" s="8">
        <v>1</v>
      </c>
    </row>
    <row r="26" spans="1:5" x14ac:dyDescent="0.25">
      <c r="A26" s="61">
        <v>19</v>
      </c>
      <c r="B26" s="60" t="s">
        <v>937</v>
      </c>
      <c r="C26" s="60" t="s">
        <v>935</v>
      </c>
      <c r="D26" s="7" t="s">
        <v>258</v>
      </c>
      <c r="E26" s="8">
        <v>0.5</v>
      </c>
    </row>
    <row r="27" spans="1:5" x14ac:dyDescent="0.25">
      <c r="A27" s="61">
        <v>20</v>
      </c>
      <c r="B27" s="60" t="s">
        <v>938</v>
      </c>
      <c r="C27" s="60" t="s">
        <v>935</v>
      </c>
      <c r="D27" s="7" t="s">
        <v>939</v>
      </c>
      <c r="E27" s="8">
        <v>1</v>
      </c>
    </row>
    <row r="28" spans="1:5" x14ac:dyDescent="0.25">
      <c r="A28" s="61">
        <v>21</v>
      </c>
      <c r="B28" s="60" t="s">
        <v>940</v>
      </c>
      <c r="C28" s="60" t="s">
        <v>935</v>
      </c>
      <c r="D28" s="7" t="s">
        <v>939</v>
      </c>
      <c r="E28" s="8">
        <v>0.5</v>
      </c>
    </row>
    <row r="29" spans="1:5" x14ac:dyDescent="0.25">
      <c r="A29" s="61">
        <v>22</v>
      </c>
      <c r="B29" s="60" t="s">
        <v>941</v>
      </c>
      <c r="C29" s="60" t="s">
        <v>935</v>
      </c>
      <c r="D29" s="7" t="s">
        <v>939</v>
      </c>
      <c r="E29" s="8">
        <v>0.75</v>
      </c>
    </row>
    <row r="30" spans="1:5" x14ac:dyDescent="0.25">
      <c r="A30" s="61">
        <v>23</v>
      </c>
      <c r="B30" s="60" t="s">
        <v>942</v>
      </c>
      <c r="C30" s="60" t="s">
        <v>935</v>
      </c>
      <c r="D30" s="7" t="s">
        <v>939</v>
      </c>
      <c r="E30" s="8">
        <v>0.5</v>
      </c>
    </row>
    <row r="31" spans="1:5" x14ac:dyDescent="0.25">
      <c r="A31" s="61">
        <v>24</v>
      </c>
      <c r="B31" s="60" t="s">
        <v>943</v>
      </c>
      <c r="C31" s="60" t="s">
        <v>935</v>
      </c>
      <c r="D31" s="7" t="s">
        <v>939</v>
      </c>
      <c r="E31" s="8">
        <v>0.5</v>
      </c>
    </row>
    <row r="32" spans="1:5" x14ac:dyDescent="0.25">
      <c r="A32" s="61">
        <v>25</v>
      </c>
      <c r="B32" s="60" t="s">
        <v>944</v>
      </c>
      <c r="C32" s="60" t="s">
        <v>935</v>
      </c>
      <c r="D32" s="7" t="s">
        <v>16</v>
      </c>
      <c r="E32" s="8">
        <v>0.5</v>
      </c>
    </row>
    <row r="33" spans="1:5" x14ac:dyDescent="0.25">
      <c r="A33" s="61">
        <v>26</v>
      </c>
      <c r="B33" s="60" t="s">
        <v>945</v>
      </c>
      <c r="C33" s="60" t="s">
        <v>935</v>
      </c>
      <c r="D33" s="7" t="s">
        <v>16</v>
      </c>
      <c r="E33" s="8">
        <v>1</v>
      </c>
    </row>
    <row r="34" spans="1:5" x14ac:dyDescent="0.25">
      <c r="A34" s="61">
        <v>27</v>
      </c>
      <c r="B34" s="60" t="s">
        <v>946</v>
      </c>
      <c r="C34" s="60" t="s">
        <v>935</v>
      </c>
      <c r="D34" s="7" t="s">
        <v>261</v>
      </c>
      <c r="E34" s="8">
        <v>0.5</v>
      </c>
    </row>
    <row r="35" spans="1:5" x14ac:dyDescent="0.25">
      <c r="A35" s="61">
        <v>28</v>
      </c>
      <c r="B35" s="60" t="s">
        <v>947</v>
      </c>
      <c r="C35" s="60" t="s">
        <v>935</v>
      </c>
      <c r="D35" s="7" t="s">
        <v>291</v>
      </c>
      <c r="E35" s="8">
        <v>0.5</v>
      </c>
    </row>
    <row r="36" spans="1:5" x14ac:dyDescent="0.25">
      <c r="A36" s="61">
        <v>29</v>
      </c>
      <c r="B36" s="60" t="s">
        <v>948</v>
      </c>
      <c r="C36" s="60" t="s">
        <v>935</v>
      </c>
      <c r="D36" s="7" t="s">
        <v>291</v>
      </c>
      <c r="E36" s="8">
        <v>0.5</v>
      </c>
    </row>
    <row r="37" spans="1:5" x14ac:dyDescent="0.25">
      <c r="A37" s="61">
        <v>30</v>
      </c>
      <c r="B37" s="60" t="s">
        <v>850</v>
      </c>
      <c r="C37" s="60" t="s">
        <v>935</v>
      </c>
      <c r="D37" s="7" t="s">
        <v>20</v>
      </c>
      <c r="E37" s="8">
        <v>0.5</v>
      </c>
    </row>
    <row r="38" spans="1:5" x14ac:dyDescent="0.25">
      <c r="A38" s="61">
        <v>31</v>
      </c>
      <c r="B38" s="60" t="s">
        <v>783</v>
      </c>
      <c r="C38" s="60" t="s">
        <v>935</v>
      </c>
      <c r="D38" s="7" t="s">
        <v>20</v>
      </c>
      <c r="E38" s="8">
        <v>0.5</v>
      </c>
    </row>
    <row r="39" spans="1:5" x14ac:dyDescent="0.25">
      <c r="A39" s="61">
        <v>32</v>
      </c>
      <c r="B39" s="60" t="s">
        <v>785</v>
      </c>
      <c r="C39" s="60" t="s">
        <v>935</v>
      </c>
      <c r="D39" s="7" t="s">
        <v>30</v>
      </c>
      <c r="E39" s="8">
        <v>0.5</v>
      </c>
    </row>
    <row r="40" spans="1:5" x14ac:dyDescent="0.25">
      <c r="A40" s="61">
        <v>33</v>
      </c>
      <c r="B40" s="60" t="s">
        <v>949</v>
      </c>
      <c r="C40" s="60" t="s">
        <v>935</v>
      </c>
      <c r="D40" s="7" t="s">
        <v>30</v>
      </c>
      <c r="E40" s="8">
        <v>1</v>
      </c>
    </row>
    <row r="41" spans="1:5" x14ac:dyDescent="0.25">
      <c r="A41" s="61">
        <v>34</v>
      </c>
      <c r="B41" s="60" t="s">
        <v>950</v>
      </c>
      <c r="C41" s="60" t="s">
        <v>935</v>
      </c>
      <c r="D41" s="7" t="s">
        <v>34</v>
      </c>
      <c r="E41" s="8">
        <v>0.5</v>
      </c>
    </row>
    <row r="42" spans="1:5" x14ac:dyDescent="0.25">
      <c r="A42" s="61">
        <v>35</v>
      </c>
      <c r="B42" s="60" t="s">
        <v>951</v>
      </c>
      <c r="C42" s="60" t="s">
        <v>935</v>
      </c>
      <c r="D42" s="7" t="s">
        <v>34</v>
      </c>
      <c r="E42" s="8">
        <v>0.5</v>
      </c>
    </row>
    <row r="43" spans="1:5" x14ac:dyDescent="0.25">
      <c r="A43" s="61">
        <v>36</v>
      </c>
      <c r="B43" s="60" t="s">
        <v>952</v>
      </c>
      <c r="C43" s="60" t="s">
        <v>935</v>
      </c>
      <c r="D43" s="7" t="s">
        <v>37</v>
      </c>
      <c r="E43" s="8">
        <v>0.5</v>
      </c>
    </row>
    <row r="44" spans="1:5" x14ac:dyDescent="0.25">
      <c r="A44" s="61">
        <v>37</v>
      </c>
      <c r="B44" s="60" t="s">
        <v>953</v>
      </c>
      <c r="C44" s="60" t="s">
        <v>935</v>
      </c>
      <c r="D44" s="7" t="s">
        <v>37</v>
      </c>
      <c r="E44" s="8">
        <v>0.5</v>
      </c>
    </row>
    <row r="45" spans="1:5" x14ac:dyDescent="0.25">
      <c r="A45" s="61">
        <v>38</v>
      </c>
      <c r="B45" s="60" t="s">
        <v>954</v>
      </c>
      <c r="C45" s="60" t="s">
        <v>935</v>
      </c>
      <c r="D45" s="7" t="s">
        <v>204</v>
      </c>
      <c r="E45" s="8">
        <v>0.5</v>
      </c>
    </row>
    <row r="46" spans="1:5" x14ac:dyDescent="0.25">
      <c r="A46" s="61">
        <v>39</v>
      </c>
      <c r="B46" s="60" t="s">
        <v>955</v>
      </c>
      <c r="C46" s="60" t="s">
        <v>935</v>
      </c>
      <c r="D46" s="7" t="s">
        <v>802</v>
      </c>
      <c r="E46" s="8">
        <v>0.5</v>
      </c>
    </row>
    <row r="47" spans="1:5" x14ac:dyDescent="0.25">
      <c r="A47" s="61">
        <v>40</v>
      </c>
      <c r="B47" s="60" t="s">
        <v>787</v>
      </c>
      <c r="C47" s="60" t="s">
        <v>935</v>
      </c>
      <c r="D47" s="7" t="s">
        <v>802</v>
      </c>
      <c r="E47" s="8">
        <v>0.5</v>
      </c>
    </row>
    <row r="48" spans="1:5" x14ac:dyDescent="0.25">
      <c r="A48" s="61">
        <v>41</v>
      </c>
      <c r="B48" s="60" t="s">
        <v>956</v>
      </c>
      <c r="C48" s="60" t="s">
        <v>935</v>
      </c>
      <c r="D48" s="7" t="s">
        <v>255</v>
      </c>
      <c r="E48" s="8">
        <v>0.5</v>
      </c>
    </row>
    <row r="49" spans="1:5" x14ac:dyDescent="0.25">
      <c r="A49" s="61">
        <v>42</v>
      </c>
      <c r="B49" s="60" t="s">
        <v>957</v>
      </c>
      <c r="C49" s="60" t="s">
        <v>935</v>
      </c>
      <c r="D49" s="7" t="s">
        <v>255</v>
      </c>
      <c r="E49" s="8">
        <v>0.5</v>
      </c>
    </row>
    <row r="50" spans="1:5" x14ac:dyDescent="0.25">
      <c r="A50" s="61">
        <v>43</v>
      </c>
      <c r="B50" s="60" t="s">
        <v>958</v>
      </c>
      <c r="C50" s="60" t="s">
        <v>935</v>
      </c>
      <c r="D50" s="7" t="s">
        <v>802</v>
      </c>
      <c r="E50" s="8">
        <v>0.5</v>
      </c>
    </row>
    <row r="51" spans="1:5" x14ac:dyDescent="0.25">
      <c r="A51" s="61">
        <v>44</v>
      </c>
      <c r="B51" s="60" t="s">
        <v>959</v>
      </c>
      <c r="C51" s="60" t="s">
        <v>935</v>
      </c>
      <c r="D51" s="7" t="s">
        <v>255</v>
      </c>
      <c r="E51" s="8">
        <v>0.5</v>
      </c>
    </row>
    <row r="52" spans="1:5" x14ac:dyDescent="0.25">
      <c r="A52" s="61">
        <v>45</v>
      </c>
      <c r="B52" s="60" t="s">
        <v>960</v>
      </c>
      <c r="C52" s="60" t="s">
        <v>869</v>
      </c>
      <c r="D52" s="7" t="s">
        <v>155</v>
      </c>
      <c r="E52" s="8">
        <v>0.5</v>
      </c>
    </row>
    <row r="53" spans="1:5" x14ac:dyDescent="0.25">
      <c r="A53" s="61">
        <v>46</v>
      </c>
      <c r="B53" s="60" t="s">
        <v>961</v>
      </c>
      <c r="C53" s="60" t="s">
        <v>869</v>
      </c>
      <c r="D53" s="7" t="s">
        <v>155</v>
      </c>
      <c r="E53" s="8">
        <v>0.5</v>
      </c>
    </row>
    <row r="54" spans="1:5" x14ac:dyDescent="0.25">
      <c r="A54" s="61">
        <v>47</v>
      </c>
      <c r="B54" s="60" t="s">
        <v>330</v>
      </c>
      <c r="C54" s="60" t="s">
        <v>869</v>
      </c>
      <c r="D54" s="7" t="s">
        <v>155</v>
      </c>
      <c r="E54" s="8">
        <v>0.5</v>
      </c>
    </row>
    <row r="55" spans="1:5" x14ac:dyDescent="0.25">
      <c r="A55" s="61">
        <v>48</v>
      </c>
      <c r="B55" s="60" t="s">
        <v>962</v>
      </c>
      <c r="C55" s="60" t="s">
        <v>869</v>
      </c>
      <c r="D55" s="7" t="s">
        <v>155</v>
      </c>
      <c r="E55" s="8">
        <v>1</v>
      </c>
    </row>
    <row r="56" spans="1:5" x14ac:dyDescent="0.25">
      <c r="A56" s="61">
        <v>49</v>
      </c>
      <c r="B56" s="60" t="s">
        <v>963</v>
      </c>
      <c r="C56" s="60" t="s">
        <v>869</v>
      </c>
      <c r="D56" s="7" t="s">
        <v>158</v>
      </c>
      <c r="E56" s="8">
        <v>0.5</v>
      </c>
    </row>
    <row r="57" spans="1:5" x14ac:dyDescent="0.25">
      <c r="A57" s="61">
        <v>50</v>
      </c>
      <c r="B57" s="60" t="s">
        <v>964</v>
      </c>
      <c r="C57" s="60" t="s">
        <v>869</v>
      </c>
      <c r="D57" s="7" t="s">
        <v>158</v>
      </c>
      <c r="E57" s="8">
        <v>0.5</v>
      </c>
    </row>
    <row r="58" spans="1:5" x14ac:dyDescent="0.25">
      <c r="A58" s="61">
        <v>51</v>
      </c>
      <c r="B58" s="60" t="s">
        <v>965</v>
      </c>
      <c r="C58" s="60" t="s">
        <v>869</v>
      </c>
      <c r="D58" s="7" t="s">
        <v>576</v>
      </c>
      <c r="E58" s="8">
        <v>0.5</v>
      </c>
    </row>
    <row r="59" spans="1:5" x14ac:dyDescent="0.25">
      <c r="A59" s="61">
        <v>52</v>
      </c>
      <c r="B59" s="60" t="s">
        <v>966</v>
      </c>
      <c r="C59" s="60" t="s">
        <v>869</v>
      </c>
      <c r="D59" s="7" t="s">
        <v>163</v>
      </c>
      <c r="E59" s="8">
        <v>0.5</v>
      </c>
    </row>
    <row r="60" spans="1:5" x14ac:dyDescent="0.25">
      <c r="A60" s="61">
        <v>53</v>
      </c>
      <c r="B60" s="60" t="s">
        <v>967</v>
      </c>
      <c r="C60" s="60" t="s">
        <v>869</v>
      </c>
      <c r="D60" s="7" t="s">
        <v>165</v>
      </c>
      <c r="E60" s="8">
        <v>0.5</v>
      </c>
    </row>
    <row r="61" spans="1:5" x14ac:dyDescent="0.25">
      <c r="A61" s="61">
        <v>54</v>
      </c>
      <c r="B61" s="60" t="s">
        <v>968</v>
      </c>
      <c r="C61" s="60" t="s">
        <v>869</v>
      </c>
      <c r="D61" s="7" t="s">
        <v>165</v>
      </c>
      <c r="E61" s="8">
        <v>0.5</v>
      </c>
    </row>
    <row r="62" spans="1:5" x14ac:dyDescent="0.25">
      <c r="A62" s="61">
        <v>55</v>
      </c>
      <c r="B62" s="60" t="s">
        <v>969</v>
      </c>
      <c r="C62" s="60" t="s">
        <v>869</v>
      </c>
      <c r="D62" s="7" t="s">
        <v>970</v>
      </c>
      <c r="E62" s="8">
        <v>0.5</v>
      </c>
    </row>
    <row r="63" spans="1:5" x14ac:dyDescent="0.25">
      <c r="A63" s="61">
        <v>56</v>
      </c>
      <c r="B63" s="60" t="s">
        <v>827</v>
      </c>
      <c r="C63" s="60" t="s">
        <v>869</v>
      </c>
      <c r="D63" s="7" t="s">
        <v>169</v>
      </c>
      <c r="E63" s="8">
        <v>0.5</v>
      </c>
    </row>
    <row r="64" spans="1:5" x14ac:dyDescent="0.25">
      <c r="A64" s="61">
        <v>57</v>
      </c>
      <c r="B64" s="60" t="s">
        <v>971</v>
      </c>
      <c r="C64" s="60" t="s">
        <v>869</v>
      </c>
      <c r="D64" s="7" t="s">
        <v>169</v>
      </c>
      <c r="E64" s="8">
        <v>0.5</v>
      </c>
    </row>
    <row r="65" spans="1:5" x14ac:dyDescent="0.25">
      <c r="A65" s="61">
        <v>58</v>
      </c>
      <c r="B65" s="60" t="s">
        <v>972</v>
      </c>
      <c r="C65" s="60" t="s">
        <v>869</v>
      </c>
      <c r="D65" s="7" t="s">
        <v>231</v>
      </c>
      <c r="E65" s="8">
        <v>1</v>
      </c>
    </row>
    <row r="66" spans="1:5" x14ac:dyDescent="0.25">
      <c r="A66" s="61">
        <v>59</v>
      </c>
      <c r="B66" s="60" t="s">
        <v>973</v>
      </c>
      <c r="C66" s="60" t="s">
        <v>869</v>
      </c>
      <c r="D66" s="7" t="s">
        <v>231</v>
      </c>
      <c r="E66" s="8">
        <v>0.5</v>
      </c>
    </row>
    <row r="67" spans="1:5" x14ac:dyDescent="0.25">
      <c r="A67" s="61">
        <v>60</v>
      </c>
      <c r="B67" s="60" t="s">
        <v>974</v>
      </c>
      <c r="C67" s="60" t="s">
        <v>869</v>
      </c>
      <c r="D67" s="7" t="s">
        <v>975</v>
      </c>
      <c r="E67" s="8">
        <v>0.5</v>
      </c>
    </row>
    <row r="68" spans="1:5" x14ac:dyDescent="0.25">
      <c r="A68" s="61">
        <v>61</v>
      </c>
      <c r="B68" s="60" t="s">
        <v>825</v>
      </c>
      <c r="C68" s="60" t="s">
        <v>869</v>
      </c>
      <c r="D68" s="7" t="s">
        <v>975</v>
      </c>
      <c r="E68" s="8">
        <v>0.5</v>
      </c>
    </row>
    <row r="69" spans="1:5" x14ac:dyDescent="0.25">
      <c r="A69" s="61">
        <v>62</v>
      </c>
      <c r="B69" s="60" t="s">
        <v>976</v>
      </c>
      <c r="C69" s="60" t="s">
        <v>869</v>
      </c>
      <c r="D69" s="7" t="s">
        <v>975</v>
      </c>
      <c r="E69" s="8">
        <v>0.5</v>
      </c>
    </row>
    <row r="70" spans="1:5" x14ac:dyDescent="0.25">
      <c r="A70" s="61">
        <v>63</v>
      </c>
      <c r="B70" s="60" t="s">
        <v>977</v>
      </c>
      <c r="C70" s="60" t="s">
        <v>869</v>
      </c>
      <c r="D70" s="7" t="s">
        <v>975</v>
      </c>
      <c r="E70" s="8">
        <v>0.5</v>
      </c>
    </row>
    <row r="71" spans="1:5" x14ac:dyDescent="0.25">
      <c r="A71" s="61">
        <v>64</v>
      </c>
      <c r="B71" s="60" t="s">
        <v>824</v>
      </c>
      <c r="C71" s="60" t="s">
        <v>869</v>
      </c>
      <c r="D71" s="7" t="s">
        <v>173</v>
      </c>
      <c r="E71" s="8">
        <v>0.5</v>
      </c>
    </row>
    <row r="72" spans="1:5" x14ac:dyDescent="0.25">
      <c r="A72" s="61">
        <v>65</v>
      </c>
      <c r="B72" s="60" t="s">
        <v>346</v>
      </c>
      <c r="C72" s="60" t="s">
        <v>869</v>
      </c>
      <c r="D72" s="7" t="s">
        <v>175</v>
      </c>
      <c r="E72" s="8">
        <v>1</v>
      </c>
    </row>
    <row r="73" spans="1:5" x14ac:dyDescent="0.25">
      <c r="A73" s="61">
        <v>66</v>
      </c>
      <c r="B73" s="60" t="s">
        <v>822</v>
      </c>
      <c r="C73" s="60" t="s">
        <v>869</v>
      </c>
      <c r="D73" s="7" t="s">
        <v>175</v>
      </c>
      <c r="E73" s="8">
        <v>0.5</v>
      </c>
    </row>
    <row r="74" spans="1:5" x14ac:dyDescent="0.25">
      <c r="A74" s="61">
        <v>67</v>
      </c>
      <c r="B74" s="60" t="s">
        <v>831</v>
      </c>
      <c r="C74" s="60" t="s">
        <v>869</v>
      </c>
      <c r="D74" s="7" t="s">
        <v>237</v>
      </c>
      <c r="E74" s="8">
        <v>0.5</v>
      </c>
    </row>
    <row r="75" spans="1:5" x14ac:dyDescent="0.25">
      <c r="A75" s="61">
        <v>68</v>
      </c>
      <c r="B75" s="60" t="s">
        <v>834</v>
      </c>
      <c r="C75" s="60" t="s">
        <v>869</v>
      </c>
      <c r="D75" s="7" t="s">
        <v>237</v>
      </c>
      <c r="E75" s="8">
        <v>0.5</v>
      </c>
    </row>
    <row r="76" spans="1:5" x14ac:dyDescent="0.25">
      <c r="A76" s="61">
        <v>69</v>
      </c>
      <c r="B76" s="60" t="s">
        <v>978</v>
      </c>
      <c r="C76" s="60" t="s">
        <v>869</v>
      </c>
      <c r="D76" s="7" t="s">
        <v>237</v>
      </c>
      <c r="E76" s="8">
        <v>0.5</v>
      </c>
    </row>
    <row r="77" spans="1:5" x14ac:dyDescent="0.25">
      <c r="A77" s="61">
        <v>70</v>
      </c>
      <c r="B77" s="60" t="s">
        <v>979</v>
      </c>
      <c r="C77" s="60" t="s">
        <v>869</v>
      </c>
      <c r="D77" s="7" t="s">
        <v>178</v>
      </c>
      <c r="E77" s="8">
        <v>0.5</v>
      </c>
    </row>
    <row r="78" spans="1:5" x14ac:dyDescent="0.25">
      <c r="A78" s="61">
        <v>71</v>
      </c>
      <c r="B78" s="60" t="s">
        <v>980</v>
      </c>
      <c r="C78" s="60" t="s">
        <v>869</v>
      </c>
      <c r="D78" s="7" t="s">
        <v>178</v>
      </c>
      <c r="E78" s="8">
        <v>0.5</v>
      </c>
    </row>
    <row r="79" spans="1:5" x14ac:dyDescent="0.25">
      <c r="A79" s="61">
        <v>72</v>
      </c>
      <c r="B79" s="60" t="s">
        <v>981</v>
      </c>
      <c r="C79" s="60" t="s">
        <v>869</v>
      </c>
      <c r="D79" s="7" t="s">
        <v>178</v>
      </c>
      <c r="E79" s="8">
        <v>0.5</v>
      </c>
    </row>
    <row r="80" spans="1:5" x14ac:dyDescent="0.25">
      <c r="A80" s="61">
        <v>73</v>
      </c>
      <c r="B80" s="60" t="s">
        <v>982</v>
      </c>
      <c r="C80" s="60" t="s">
        <v>869</v>
      </c>
      <c r="D80" s="7" t="s">
        <v>178</v>
      </c>
      <c r="E80" s="8">
        <v>0.5</v>
      </c>
    </row>
    <row r="81" spans="1:5" x14ac:dyDescent="0.25">
      <c r="A81" s="61">
        <v>74</v>
      </c>
      <c r="B81" s="60" t="s">
        <v>983</v>
      </c>
      <c r="C81" s="60" t="s">
        <v>869</v>
      </c>
      <c r="D81" s="7" t="s">
        <v>984</v>
      </c>
      <c r="E81" s="8">
        <v>0.5</v>
      </c>
    </row>
    <row r="82" spans="1:5" x14ac:dyDescent="0.25">
      <c r="A82" s="61">
        <v>75</v>
      </c>
      <c r="B82" s="60" t="s">
        <v>829</v>
      </c>
      <c r="C82" s="60" t="s">
        <v>869</v>
      </c>
      <c r="D82" s="7" t="s">
        <v>184</v>
      </c>
      <c r="E82" s="8">
        <v>0.5</v>
      </c>
    </row>
    <row r="83" spans="1:5" x14ac:dyDescent="0.25">
      <c r="A83" s="61">
        <v>76</v>
      </c>
      <c r="B83" s="60" t="s">
        <v>842</v>
      </c>
      <c r="C83" s="60" t="s">
        <v>869</v>
      </c>
      <c r="D83" s="7" t="s">
        <v>182</v>
      </c>
      <c r="E83" s="8">
        <v>1</v>
      </c>
    </row>
    <row r="84" spans="1:5" x14ac:dyDescent="0.25">
      <c r="A84" s="61">
        <v>77</v>
      </c>
      <c r="B84" s="60" t="s">
        <v>985</v>
      </c>
      <c r="C84" s="60" t="s">
        <v>869</v>
      </c>
      <c r="D84" s="7" t="s">
        <v>182</v>
      </c>
      <c r="E84" s="8">
        <v>0.5</v>
      </c>
    </row>
    <row r="85" spans="1:5" x14ac:dyDescent="0.25">
      <c r="A85" s="61">
        <v>78</v>
      </c>
      <c r="B85" s="60" t="s">
        <v>830</v>
      </c>
      <c r="C85" s="60" t="s">
        <v>869</v>
      </c>
      <c r="D85" s="7" t="s">
        <v>182</v>
      </c>
      <c r="E85" s="8">
        <v>0.5</v>
      </c>
    </row>
    <row r="86" spans="1:5" x14ac:dyDescent="0.25">
      <c r="A86" s="61">
        <v>79</v>
      </c>
      <c r="B86" s="60" t="s">
        <v>841</v>
      </c>
      <c r="C86" s="60" t="s">
        <v>869</v>
      </c>
      <c r="D86" s="7" t="s">
        <v>574</v>
      </c>
      <c r="E86" s="8">
        <v>1</v>
      </c>
    </row>
    <row r="87" spans="1:5" x14ac:dyDescent="0.25">
      <c r="A87" s="61">
        <v>80</v>
      </c>
      <c r="B87" s="60" t="s">
        <v>986</v>
      </c>
      <c r="C87" s="60" t="s">
        <v>987</v>
      </c>
      <c r="D87" s="63" t="s">
        <v>990</v>
      </c>
      <c r="E87" s="8">
        <v>0.5</v>
      </c>
    </row>
    <row r="88" spans="1:5" x14ac:dyDescent="0.25">
      <c r="A88" s="61">
        <v>81</v>
      </c>
      <c r="B88" s="60" t="s">
        <v>988</v>
      </c>
      <c r="C88" s="60" t="s">
        <v>987</v>
      </c>
      <c r="D88" s="7" t="s">
        <v>990</v>
      </c>
      <c r="E88" s="8">
        <v>0.5</v>
      </c>
    </row>
    <row r="89" spans="1:5" x14ac:dyDescent="0.25">
      <c r="A89" s="61">
        <v>82</v>
      </c>
      <c r="B89" s="60" t="s">
        <v>991</v>
      </c>
      <c r="C89" s="60" t="s">
        <v>987</v>
      </c>
      <c r="D89" s="7" t="s">
        <v>990</v>
      </c>
      <c r="E89" s="8">
        <v>0.25</v>
      </c>
    </row>
    <row r="90" spans="1:5" x14ac:dyDescent="0.25">
      <c r="A90" s="61">
        <v>83</v>
      </c>
      <c r="B90" s="60" t="s">
        <v>992</v>
      </c>
      <c r="C90" s="60" t="s">
        <v>1005</v>
      </c>
      <c r="D90" s="7">
        <v>1</v>
      </c>
      <c r="E90" s="8">
        <v>0.5</v>
      </c>
    </row>
    <row r="91" spans="1:5" x14ac:dyDescent="0.25">
      <c r="A91" s="61">
        <v>84</v>
      </c>
      <c r="B91" s="60" t="s">
        <v>993</v>
      </c>
      <c r="C91" s="60" t="s">
        <v>1005</v>
      </c>
      <c r="D91" s="7" t="s">
        <v>20</v>
      </c>
      <c r="E91" s="8">
        <v>0.5</v>
      </c>
    </row>
    <row r="92" spans="1:5" x14ac:dyDescent="0.25">
      <c r="A92" s="61">
        <v>85</v>
      </c>
      <c r="B92" s="60" t="s">
        <v>994</v>
      </c>
      <c r="C92" s="60" t="s">
        <v>1005</v>
      </c>
      <c r="D92" s="7" t="s">
        <v>310</v>
      </c>
      <c r="E92" s="8">
        <v>0.5</v>
      </c>
    </row>
    <row r="93" spans="1:5" x14ac:dyDescent="0.25">
      <c r="A93" s="61">
        <v>86</v>
      </c>
      <c r="B93" s="60" t="s">
        <v>995</v>
      </c>
      <c r="C93" s="60" t="s">
        <v>1005</v>
      </c>
      <c r="D93" s="7" t="s">
        <v>310</v>
      </c>
      <c r="E93" s="8">
        <v>0.5</v>
      </c>
    </row>
    <row r="94" spans="1:5" x14ac:dyDescent="0.25">
      <c r="A94" s="61">
        <v>87</v>
      </c>
      <c r="B94" s="60" t="s">
        <v>996</v>
      </c>
      <c r="C94" s="60" t="s">
        <v>1005</v>
      </c>
      <c r="D94" s="7" t="s">
        <v>315</v>
      </c>
      <c r="E94" s="8">
        <v>0.5</v>
      </c>
    </row>
    <row r="95" spans="1:5" x14ac:dyDescent="0.25">
      <c r="A95" s="61">
        <v>88</v>
      </c>
      <c r="B95" s="60" t="s">
        <v>997</v>
      </c>
      <c r="C95" s="60" t="s">
        <v>1005</v>
      </c>
      <c r="D95" s="7" t="s">
        <v>326</v>
      </c>
      <c r="E95" s="8">
        <v>0.5</v>
      </c>
    </row>
    <row r="96" spans="1:5" x14ac:dyDescent="0.25">
      <c r="A96" s="61">
        <v>89</v>
      </c>
      <c r="B96" s="60" t="s">
        <v>893</v>
      </c>
      <c r="C96" s="60" t="s">
        <v>1005</v>
      </c>
      <c r="D96" s="7" t="s">
        <v>248</v>
      </c>
      <c r="E96" s="8">
        <v>0.5</v>
      </c>
    </row>
    <row r="97" spans="1:5" x14ac:dyDescent="0.25">
      <c r="A97" s="61">
        <v>90</v>
      </c>
      <c r="B97" s="60" t="s">
        <v>998</v>
      </c>
      <c r="C97" s="60" t="s">
        <v>1005</v>
      </c>
      <c r="D97" s="7" t="s">
        <v>248</v>
      </c>
      <c r="E97" s="8">
        <v>0.5</v>
      </c>
    </row>
    <row r="98" spans="1:5" x14ac:dyDescent="0.25">
      <c r="A98" s="61">
        <v>91</v>
      </c>
      <c r="B98" s="60" t="s">
        <v>999</v>
      </c>
      <c r="C98" s="60" t="s">
        <v>1005</v>
      </c>
      <c r="D98" s="7" t="s">
        <v>345</v>
      </c>
      <c r="E98" s="8">
        <v>1</v>
      </c>
    </row>
    <row r="99" spans="1:5" x14ac:dyDescent="0.25">
      <c r="A99" s="61">
        <v>92</v>
      </c>
      <c r="B99" s="60" t="s">
        <v>1000</v>
      </c>
      <c r="C99" s="60" t="s">
        <v>1005</v>
      </c>
      <c r="D99" s="7" t="s">
        <v>351</v>
      </c>
      <c r="E99" s="8">
        <v>0.5</v>
      </c>
    </row>
    <row r="100" spans="1:5" x14ac:dyDescent="0.25">
      <c r="A100" s="61">
        <v>93</v>
      </c>
      <c r="B100" s="60" t="s">
        <v>1001</v>
      </c>
      <c r="C100" s="60" t="s">
        <v>1005</v>
      </c>
      <c r="D100" s="7" t="s">
        <v>1002</v>
      </c>
      <c r="E100" s="8">
        <v>0.5</v>
      </c>
    </row>
    <row r="101" spans="1:5" x14ac:dyDescent="0.25">
      <c r="A101" s="61">
        <v>94</v>
      </c>
      <c r="B101" s="60" t="s">
        <v>1003</v>
      </c>
      <c r="C101" s="60" t="s">
        <v>1005</v>
      </c>
      <c r="D101" s="7" t="s">
        <v>1004</v>
      </c>
      <c r="E101" s="8">
        <v>0.5</v>
      </c>
    </row>
    <row r="102" spans="1:5" x14ac:dyDescent="0.25">
      <c r="A102" s="61">
        <v>95</v>
      </c>
      <c r="B102" s="60" t="s">
        <v>1006</v>
      </c>
      <c r="C102" s="60" t="s">
        <v>1007</v>
      </c>
      <c r="D102" s="7" t="s">
        <v>155</v>
      </c>
      <c r="E102" s="8">
        <v>0.5</v>
      </c>
    </row>
    <row r="103" spans="1:5" x14ac:dyDescent="0.25">
      <c r="A103" s="61">
        <v>96</v>
      </c>
      <c r="B103" s="60" t="s">
        <v>1008</v>
      </c>
      <c r="C103" s="60" t="s">
        <v>1007</v>
      </c>
      <c r="D103" s="7" t="s">
        <v>155</v>
      </c>
      <c r="E103" s="8">
        <v>0.5</v>
      </c>
    </row>
    <row r="104" spans="1:5" x14ac:dyDescent="0.25">
      <c r="A104" s="61">
        <v>97</v>
      </c>
      <c r="B104" s="60" t="s">
        <v>1009</v>
      </c>
      <c r="C104" s="60" t="s">
        <v>1007</v>
      </c>
      <c r="D104" s="7" t="s">
        <v>576</v>
      </c>
      <c r="E104" s="8">
        <v>0.5</v>
      </c>
    </row>
    <row r="105" spans="1:5" x14ac:dyDescent="0.25">
      <c r="A105" s="61">
        <v>98</v>
      </c>
      <c r="B105" s="60" t="s">
        <v>1010</v>
      </c>
      <c r="C105" s="60" t="s">
        <v>1007</v>
      </c>
      <c r="D105" s="7" t="s">
        <v>576</v>
      </c>
      <c r="E105" s="63">
        <v>1800</v>
      </c>
    </row>
    <row r="106" spans="1:5" x14ac:dyDescent="0.25">
      <c r="A106" s="61">
        <v>99</v>
      </c>
      <c r="B106" s="60" t="s">
        <v>1011</v>
      </c>
      <c r="C106" s="60" t="s">
        <v>1007</v>
      </c>
      <c r="D106" s="7" t="s">
        <v>163</v>
      </c>
      <c r="E106" s="8">
        <v>0.5</v>
      </c>
    </row>
    <row r="107" spans="1:5" x14ac:dyDescent="0.25">
      <c r="A107" s="61">
        <v>100</v>
      </c>
      <c r="B107" s="60" t="s">
        <v>1012</v>
      </c>
      <c r="C107" s="60" t="s">
        <v>1007</v>
      </c>
      <c r="D107" s="7" t="s">
        <v>163</v>
      </c>
      <c r="E107" s="8">
        <v>0.5</v>
      </c>
    </row>
    <row r="108" spans="1:5" x14ac:dyDescent="0.25">
      <c r="A108" s="61">
        <v>101</v>
      </c>
      <c r="B108" s="60" t="s">
        <v>1013</v>
      </c>
      <c r="C108" s="60" t="s">
        <v>1007</v>
      </c>
      <c r="D108" s="7" t="s">
        <v>163</v>
      </c>
      <c r="E108" s="8">
        <v>0.5</v>
      </c>
    </row>
    <row r="109" spans="1:5" x14ac:dyDescent="0.25">
      <c r="A109" s="61">
        <v>102</v>
      </c>
      <c r="B109" s="60" t="s">
        <v>807</v>
      </c>
      <c r="C109" s="60" t="s">
        <v>1007</v>
      </c>
      <c r="D109" s="7" t="s">
        <v>169</v>
      </c>
      <c r="E109" s="8">
        <v>0.5</v>
      </c>
    </row>
    <row r="110" spans="1:5" x14ac:dyDescent="0.25">
      <c r="A110" s="61">
        <v>103</v>
      </c>
      <c r="B110" s="60" t="s">
        <v>1014</v>
      </c>
      <c r="C110" s="60" t="s">
        <v>1007</v>
      </c>
      <c r="D110" s="7" t="s">
        <v>231</v>
      </c>
      <c r="E110" s="8">
        <v>0.5</v>
      </c>
    </row>
    <row r="111" spans="1:5" x14ac:dyDescent="0.25">
      <c r="A111" s="61">
        <v>104</v>
      </c>
      <c r="B111" s="60" t="s">
        <v>1015</v>
      </c>
      <c r="C111" s="60" t="s">
        <v>1007</v>
      </c>
      <c r="D111" s="7" t="s">
        <v>975</v>
      </c>
      <c r="E111" s="8">
        <v>0.5</v>
      </c>
    </row>
    <row r="112" spans="1:5" x14ac:dyDescent="0.25">
      <c r="A112" s="61">
        <v>105</v>
      </c>
      <c r="B112" s="60" t="s">
        <v>1016</v>
      </c>
      <c r="C112" s="60" t="s">
        <v>1007</v>
      </c>
      <c r="D112" s="7" t="s">
        <v>975</v>
      </c>
      <c r="E112" s="8">
        <v>0.5</v>
      </c>
    </row>
    <row r="113" spans="1:5" x14ac:dyDescent="0.25">
      <c r="A113" s="61">
        <v>106</v>
      </c>
      <c r="B113" s="60" t="s">
        <v>1017</v>
      </c>
      <c r="C113" s="60" t="s">
        <v>1007</v>
      </c>
      <c r="D113" s="7" t="s">
        <v>237</v>
      </c>
      <c r="E113" s="8">
        <v>0.5</v>
      </c>
    </row>
    <row r="114" spans="1:5" x14ac:dyDescent="0.25">
      <c r="A114" s="61">
        <v>107</v>
      </c>
      <c r="B114" s="60" t="s">
        <v>1018</v>
      </c>
      <c r="C114" s="60" t="s">
        <v>1007</v>
      </c>
      <c r="D114" s="7" t="s">
        <v>237</v>
      </c>
      <c r="E114" s="8">
        <v>0.5</v>
      </c>
    </row>
    <row r="115" spans="1:5" x14ac:dyDescent="0.25">
      <c r="A115" s="61">
        <v>108</v>
      </c>
      <c r="B115" s="60" t="s">
        <v>1019</v>
      </c>
      <c r="C115" s="60" t="s">
        <v>1007</v>
      </c>
      <c r="D115" s="7" t="s">
        <v>178</v>
      </c>
      <c r="E115" s="7">
        <v>1800</v>
      </c>
    </row>
    <row r="116" spans="1:5" x14ac:dyDescent="0.25">
      <c r="A116" s="61">
        <v>109</v>
      </c>
      <c r="B116" s="60" t="s">
        <v>1020</v>
      </c>
      <c r="C116" s="60" t="s">
        <v>1007</v>
      </c>
      <c r="D116" s="7" t="s">
        <v>178</v>
      </c>
      <c r="E116" s="8">
        <v>0.5</v>
      </c>
    </row>
    <row r="117" spans="1:5" x14ac:dyDescent="0.25">
      <c r="A117" s="61">
        <v>110</v>
      </c>
      <c r="B117" s="60" t="s">
        <v>1021</v>
      </c>
      <c r="C117" s="60" t="s">
        <v>1007</v>
      </c>
      <c r="D117" s="7" t="s">
        <v>178</v>
      </c>
      <c r="E117" s="8">
        <v>0.5</v>
      </c>
    </row>
    <row r="118" spans="1:5" x14ac:dyDescent="0.25">
      <c r="A118" s="61">
        <v>111</v>
      </c>
      <c r="B118" s="60" t="s">
        <v>813</v>
      </c>
      <c r="C118" s="60" t="s">
        <v>1007</v>
      </c>
      <c r="D118" s="7" t="s">
        <v>178</v>
      </c>
      <c r="E118" s="8">
        <v>0.5</v>
      </c>
    </row>
    <row r="119" spans="1:5" x14ac:dyDescent="0.25">
      <c r="A119" s="61">
        <v>112</v>
      </c>
      <c r="B119" s="60" t="s">
        <v>855</v>
      </c>
      <c r="C119" s="60" t="s">
        <v>1007</v>
      </c>
      <c r="D119" s="7" t="s">
        <v>178</v>
      </c>
      <c r="E119" s="8">
        <v>0.5</v>
      </c>
    </row>
    <row r="120" spans="1:5" x14ac:dyDescent="0.25">
      <c r="A120" s="61">
        <v>113</v>
      </c>
      <c r="B120" s="60" t="s">
        <v>1022</v>
      </c>
      <c r="C120" s="60" t="s">
        <v>1007</v>
      </c>
      <c r="D120" s="7" t="s">
        <v>158</v>
      </c>
      <c r="E120" s="8">
        <v>1</v>
      </c>
    </row>
    <row r="121" spans="1:5" x14ac:dyDescent="0.25">
      <c r="A121" s="61">
        <v>114</v>
      </c>
      <c r="B121" s="60" t="s">
        <v>1023</v>
      </c>
      <c r="C121" s="60" t="s">
        <v>1007</v>
      </c>
      <c r="D121" s="7" t="s">
        <v>163</v>
      </c>
      <c r="E121" s="8">
        <v>1</v>
      </c>
    </row>
    <row r="122" spans="1:5" x14ac:dyDescent="0.25">
      <c r="A122" s="61">
        <v>115</v>
      </c>
      <c r="B122" s="60" t="s">
        <v>1024</v>
      </c>
      <c r="C122" s="60" t="s">
        <v>1007</v>
      </c>
      <c r="D122" s="7" t="s">
        <v>184</v>
      </c>
      <c r="E122" s="8">
        <v>0.5</v>
      </c>
    </row>
    <row r="123" spans="1:5" x14ac:dyDescent="0.25">
      <c r="A123" s="61">
        <v>116</v>
      </c>
      <c r="B123" s="60" t="s">
        <v>1025</v>
      </c>
      <c r="C123" s="60" t="s">
        <v>1007</v>
      </c>
      <c r="D123" s="7" t="s">
        <v>184</v>
      </c>
      <c r="E123" s="8">
        <v>1</v>
      </c>
    </row>
    <row r="124" spans="1:5" x14ac:dyDescent="0.25">
      <c r="A124" s="61">
        <v>117</v>
      </c>
      <c r="B124" s="60" t="s">
        <v>577</v>
      </c>
      <c r="C124" s="60" t="s">
        <v>1026</v>
      </c>
      <c r="D124" s="7" t="s">
        <v>1027</v>
      </c>
      <c r="E124" s="8">
        <v>1</v>
      </c>
    </row>
    <row r="125" spans="1:5" x14ac:dyDescent="0.25">
      <c r="A125" s="61">
        <v>118</v>
      </c>
      <c r="B125" s="60" t="s">
        <v>1028</v>
      </c>
      <c r="C125" s="60" t="s">
        <v>1026</v>
      </c>
      <c r="D125" s="7" t="s">
        <v>1029</v>
      </c>
      <c r="E125" s="8">
        <v>1</v>
      </c>
    </row>
    <row r="126" spans="1:5" x14ac:dyDescent="0.25">
      <c r="A126" s="61">
        <v>119</v>
      </c>
      <c r="B126" s="60" t="s">
        <v>1030</v>
      </c>
      <c r="C126" s="60" t="s">
        <v>1026</v>
      </c>
      <c r="D126" s="7" t="s">
        <v>1029</v>
      </c>
      <c r="E126" s="8">
        <v>1</v>
      </c>
    </row>
    <row r="127" spans="1:5" x14ac:dyDescent="0.25">
      <c r="A127" s="61">
        <v>120</v>
      </c>
      <c r="B127" s="60" t="s">
        <v>1031</v>
      </c>
      <c r="C127" s="60" t="s">
        <v>1026</v>
      </c>
      <c r="D127" s="7" t="s">
        <v>1032</v>
      </c>
      <c r="E127" s="8">
        <v>0.5</v>
      </c>
    </row>
    <row r="128" spans="1:5" x14ac:dyDescent="0.25">
      <c r="A128" s="61">
        <v>121</v>
      </c>
      <c r="B128" s="60" t="s">
        <v>1033</v>
      </c>
      <c r="C128" s="60" t="s">
        <v>1026</v>
      </c>
      <c r="D128" s="7" t="s">
        <v>1034</v>
      </c>
      <c r="E128" s="8">
        <v>1</v>
      </c>
    </row>
    <row r="129" spans="1:5" x14ac:dyDescent="0.25">
      <c r="A129" s="61">
        <v>122</v>
      </c>
      <c r="B129" s="60" t="s">
        <v>1035</v>
      </c>
      <c r="C129" s="60" t="s">
        <v>1026</v>
      </c>
      <c r="D129" s="7" t="s">
        <v>1034</v>
      </c>
      <c r="E129" s="8">
        <v>1</v>
      </c>
    </row>
    <row r="130" spans="1:5" x14ac:dyDescent="0.25">
      <c r="A130" s="61">
        <v>123</v>
      </c>
      <c r="B130" s="60" t="s">
        <v>1036</v>
      </c>
      <c r="C130" s="60" t="s">
        <v>1037</v>
      </c>
      <c r="D130" s="7" t="s">
        <v>155</v>
      </c>
      <c r="E130" s="8">
        <v>0.5</v>
      </c>
    </row>
    <row r="131" spans="1:5" x14ac:dyDescent="0.25">
      <c r="A131" s="61">
        <v>124</v>
      </c>
      <c r="B131" s="60" t="s">
        <v>768</v>
      </c>
      <c r="C131" s="60" t="s">
        <v>1037</v>
      </c>
      <c r="D131" s="7" t="s">
        <v>155</v>
      </c>
      <c r="E131" s="8">
        <v>0.5</v>
      </c>
    </row>
    <row r="132" spans="1:5" x14ac:dyDescent="0.25">
      <c r="A132" s="61">
        <v>125</v>
      </c>
      <c r="B132" s="60" t="s">
        <v>1038</v>
      </c>
      <c r="C132" s="60" t="s">
        <v>1037</v>
      </c>
      <c r="D132" s="7" t="s">
        <v>155</v>
      </c>
      <c r="E132" s="8">
        <v>0.5</v>
      </c>
    </row>
    <row r="133" spans="1:5" x14ac:dyDescent="0.25">
      <c r="A133" s="61">
        <v>126</v>
      </c>
      <c r="B133" s="60" t="s">
        <v>1039</v>
      </c>
      <c r="C133" s="60" t="s">
        <v>1037</v>
      </c>
      <c r="D133" s="7" t="s">
        <v>155</v>
      </c>
      <c r="E133" s="8">
        <v>0.5</v>
      </c>
    </row>
    <row r="134" spans="1:5" x14ac:dyDescent="0.25">
      <c r="A134" s="61">
        <v>127</v>
      </c>
      <c r="B134" s="60" t="s">
        <v>1049</v>
      </c>
      <c r="C134" s="60" t="s">
        <v>1037</v>
      </c>
      <c r="D134" s="7" t="s">
        <v>158</v>
      </c>
      <c r="E134" s="8">
        <v>0.5</v>
      </c>
    </row>
    <row r="135" spans="1:5" x14ac:dyDescent="0.25">
      <c r="A135" s="61">
        <v>128</v>
      </c>
      <c r="B135" s="60" t="s">
        <v>1040</v>
      </c>
      <c r="C135" s="60" t="s">
        <v>1037</v>
      </c>
      <c r="D135" s="7" t="s">
        <v>158</v>
      </c>
      <c r="E135" s="8">
        <v>0.5</v>
      </c>
    </row>
    <row r="136" spans="1:5" x14ac:dyDescent="0.25">
      <c r="A136" s="61">
        <v>129</v>
      </c>
      <c r="B136" s="60" t="s">
        <v>1041</v>
      </c>
      <c r="C136" s="60" t="s">
        <v>1037</v>
      </c>
      <c r="D136" s="7" t="s">
        <v>576</v>
      </c>
      <c r="E136" s="8">
        <v>0.5</v>
      </c>
    </row>
    <row r="137" spans="1:5" x14ac:dyDescent="0.25">
      <c r="A137" s="61">
        <v>130</v>
      </c>
      <c r="B137" s="60" t="s">
        <v>870</v>
      </c>
      <c r="C137" s="60" t="s">
        <v>1037</v>
      </c>
      <c r="D137" s="7" t="s">
        <v>167</v>
      </c>
      <c r="E137" s="8">
        <v>0.5</v>
      </c>
    </row>
    <row r="138" spans="1:5" x14ac:dyDescent="0.25">
      <c r="A138" s="61">
        <v>131</v>
      </c>
      <c r="B138" s="60" t="s">
        <v>873</v>
      </c>
      <c r="C138" s="60" t="s">
        <v>1037</v>
      </c>
      <c r="D138" s="7" t="s">
        <v>167</v>
      </c>
      <c r="E138" s="8">
        <v>0.5</v>
      </c>
    </row>
    <row r="139" spans="1:5" x14ac:dyDescent="0.25">
      <c r="A139" s="61">
        <v>132</v>
      </c>
      <c r="B139" s="60" t="s">
        <v>1050</v>
      </c>
      <c r="C139" s="60" t="s">
        <v>1037</v>
      </c>
      <c r="D139" s="7" t="s">
        <v>169</v>
      </c>
      <c r="E139" s="8">
        <v>0.5</v>
      </c>
    </row>
    <row r="140" spans="1:5" x14ac:dyDescent="0.25">
      <c r="A140" s="61">
        <v>133</v>
      </c>
      <c r="B140" s="60" t="s">
        <v>1042</v>
      </c>
      <c r="C140" s="60" t="s">
        <v>1037</v>
      </c>
      <c r="D140" s="7" t="s">
        <v>169</v>
      </c>
      <c r="E140" s="8">
        <v>0.5</v>
      </c>
    </row>
    <row r="141" spans="1:5" x14ac:dyDescent="0.25">
      <c r="A141" s="61">
        <v>134</v>
      </c>
      <c r="B141" s="60" t="s">
        <v>1043</v>
      </c>
      <c r="C141" s="60" t="s">
        <v>1037</v>
      </c>
      <c r="D141" s="7" t="s">
        <v>169</v>
      </c>
      <c r="E141" s="8">
        <v>0.5</v>
      </c>
    </row>
    <row r="142" spans="1:5" x14ac:dyDescent="0.25">
      <c r="A142" s="61">
        <v>135</v>
      </c>
      <c r="B142" s="60" t="s">
        <v>1044</v>
      </c>
      <c r="C142" s="60" t="s">
        <v>1037</v>
      </c>
      <c r="D142" s="7" t="s">
        <v>169</v>
      </c>
      <c r="E142" s="8">
        <v>0.5</v>
      </c>
    </row>
    <row r="143" spans="1:5" x14ac:dyDescent="0.25">
      <c r="A143" s="61">
        <v>136</v>
      </c>
      <c r="B143" s="60" t="s">
        <v>1045</v>
      </c>
      <c r="C143" s="60" t="s">
        <v>1037</v>
      </c>
      <c r="D143" s="7" t="s">
        <v>231</v>
      </c>
      <c r="E143" s="8">
        <v>0.5</v>
      </c>
    </row>
    <row r="144" spans="1:5" x14ac:dyDescent="0.25">
      <c r="A144" s="61">
        <v>137</v>
      </c>
      <c r="B144" s="60" t="s">
        <v>57</v>
      </c>
      <c r="C144" s="60" t="s">
        <v>1037</v>
      </c>
      <c r="D144" s="7" t="s">
        <v>237</v>
      </c>
      <c r="E144" s="8">
        <v>0.5</v>
      </c>
    </row>
    <row r="145" spans="1:5" x14ac:dyDescent="0.25">
      <c r="A145" s="61">
        <v>138</v>
      </c>
      <c r="B145" s="60" t="s">
        <v>877</v>
      </c>
      <c r="C145" s="60" t="s">
        <v>1037</v>
      </c>
      <c r="D145" s="7" t="s">
        <v>237</v>
      </c>
      <c r="E145" s="8">
        <v>0.5</v>
      </c>
    </row>
    <row r="146" spans="1:5" x14ac:dyDescent="0.25">
      <c r="A146" s="61">
        <v>139</v>
      </c>
      <c r="B146" s="60" t="s">
        <v>1046</v>
      </c>
      <c r="C146" s="60" t="s">
        <v>1037</v>
      </c>
      <c r="D146" s="7" t="s">
        <v>237</v>
      </c>
      <c r="E146" s="8">
        <v>0.5</v>
      </c>
    </row>
    <row r="147" spans="1:5" x14ac:dyDescent="0.25">
      <c r="A147" s="61">
        <v>140</v>
      </c>
      <c r="B147" s="60" t="s">
        <v>1047</v>
      </c>
      <c r="C147" s="60" t="s">
        <v>1037</v>
      </c>
      <c r="D147" s="7" t="s">
        <v>178</v>
      </c>
      <c r="E147" s="8">
        <v>0.5</v>
      </c>
    </row>
    <row r="148" spans="1:5" x14ac:dyDescent="0.25">
      <c r="A148" s="61">
        <v>141</v>
      </c>
      <c r="B148" s="60" t="s">
        <v>58</v>
      </c>
      <c r="C148" s="60" t="s">
        <v>1037</v>
      </c>
      <c r="D148" s="7" t="s">
        <v>178</v>
      </c>
      <c r="E148" s="8">
        <v>0.5</v>
      </c>
    </row>
    <row r="149" spans="1:5" x14ac:dyDescent="0.25">
      <c r="A149" s="61">
        <v>142</v>
      </c>
      <c r="B149" s="60" t="s">
        <v>879</v>
      </c>
      <c r="C149" s="60" t="s">
        <v>1037</v>
      </c>
      <c r="D149" s="7" t="s">
        <v>178</v>
      </c>
      <c r="E149" s="8">
        <v>0.5</v>
      </c>
    </row>
    <row r="150" spans="1:5" x14ac:dyDescent="0.25">
      <c r="A150" s="61">
        <v>143</v>
      </c>
      <c r="B150" s="60" t="s">
        <v>60</v>
      </c>
      <c r="C150" s="60" t="s">
        <v>1037</v>
      </c>
      <c r="D150" s="7" t="s">
        <v>984</v>
      </c>
      <c r="E150" s="8">
        <v>0.5</v>
      </c>
    </row>
    <row r="151" spans="1:5" x14ac:dyDescent="0.25">
      <c r="A151" s="61">
        <v>144</v>
      </c>
      <c r="B151" s="60" t="s">
        <v>61</v>
      </c>
      <c r="C151" s="60" t="s">
        <v>1037</v>
      </c>
      <c r="D151" s="7" t="s">
        <v>984</v>
      </c>
      <c r="E151" s="8">
        <v>0.5</v>
      </c>
    </row>
    <row r="152" spans="1:5" x14ac:dyDescent="0.25">
      <c r="A152" s="61">
        <v>145</v>
      </c>
      <c r="B152" s="60" t="s">
        <v>882</v>
      </c>
      <c r="C152" s="60" t="s">
        <v>1037</v>
      </c>
      <c r="D152" s="7" t="s">
        <v>984</v>
      </c>
      <c r="E152" s="8">
        <v>0.5</v>
      </c>
    </row>
    <row r="153" spans="1:5" x14ac:dyDescent="0.25">
      <c r="A153" s="61">
        <v>146</v>
      </c>
      <c r="B153" s="60" t="s">
        <v>1048</v>
      </c>
      <c r="C153" s="60" t="s">
        <v>1037</v>
      </c>
      <c r="D153" s="7" t="s">
        <v>576</v>
      </c>
      <c r="E153" s="8">
        <v>0.5</v>
      </c>
    </row>
    <row r="154" spans="1:5" x14ac:dyDescent="0.25">
      <c r="A154" s="61">
        <v>147</v>
      </c>
      <c r="B154" s="60" t="s">
        <v>1051</v>
      </c>
      <c r="C154" s="60" t="s">
        <v>1062</v>
      </c>
      <c r="D154" s="7" t="s">
        <v>20</v>
      </c>
      <c r="E154" s="63">
        <v>2800</v>
      </c>
    </row>
    <row r="155" spans="1:5" x14ac:dyDescent="0.25">
      <c r="A155" s="61">
        <v>148</v>
      </c>
      <c r="B155" s="60" t="s">
        <v>770</v>
      </c>
      <c r="C155" s="60" t="s">
        <v>1062</v>
      </c>
      <c r="D155" s="7" t="s">
        <v>20</v>
      </c>
      <c r="E155" s="63">
        <v>2800</v>
      </c>
    </row>
    <row r="156" spans="1:5" x14ac:dyDescent="0.25">
      <c r="A156" s="61">
        <v>149</v>
      </c>
      <c r="B156" s="60" t="s">
        <v>1052</v>
      </c>
      <c r="C156" s="60" t="s">
        <v>1062</v>
      </c>
      <c r="D156" s="7" t="s">
        <v>20</v>
      </c>
      <c r="E156" s="63">
        <v>2800</v>
      </c>
    </row>
    <row r="157" spans="1:5" x14ac:dyDescent="0.25">
      <c r="A157" s="61">
        <v>150</v>
      </c>
      <c r="B157" s="60" t="s">
        <v>774</v>
      </c>
      <c r="C157" s="60" t="s">
        <v>1062</v>
      </c>
      <c r="D157" s="7" t="s">
        <v>16</v>
      </c>
      <c r="E157" s="63">
        <v>3000</v>
      </c>
    </row>
    <row r="158" spans="1:5" x14ac:dyDescent="0.25">
      <c r="A158" s="61">
        <v>151</v>
      </c>
      <c r="B158" s="60" t="s">
        <v>757</v>
      </c>
      <c r="C158" s="60" t="s">
        <v>1062</v>
      </c>
      <c r="D158" s="7" t="s">
        <v>30</v>
      </c>
      <c r="E158" s="63">
        <v>3000</v>
      </c>
    </row>
    <row r="159" spans="1:5" x14ac:dyDescent="0.25">
      <c r="A159" s="61">
        <v>152</v>
      </c>
      <c r="B159" s="60" t="s">
        <v>1053</v>
      </c>
      <c r="C159" s="60" t="s">
        <v>1062</v>
      </c>
      <c r="D159" s="7" t="s">
        <v>315</v>
      </c>
      <c r="E159" s="63">
        <v>3000</v>
      </c>
    </row>
    <row r="160" spans="1:5" x14ac:dyDescent="0.25">
      <c r="A160" s="61">
        <v>153</v>
      </c>
      <c r="B160" s="60" t="s">
        <v>1054</v>
      </c>
      <c r="C160" s="60" t="s">
        <v>1062</v>
      </c>
      <c r="D160" s="7" t="s">
        <v>315</v>
      </c>
      <c r="E160" s="63">
        <v>3000</v>
      </c>
    </row>
    <row r="161" spans="1:5" x14ac:dyDescent="0.25">
      <c r="A161" s="61">
        <v>154</v>
      </c>
      <c r="B161" s="60" t="s">
        <v>761</v>
      </c>
      <c r="C161" s="60" t="s">
        <v>1062</v>
      </c>
      <c r="D161" s="7" t="s">
        <v>907</v>
      </c>
      <c r="E161" s="63">
        <v>3000</v>
      </c>
    </row>
    <row r="162" spans="1:5" x14ac:dyDescent="0.25">
      <c r="A162" s="61">
        <v>155</v>
      </c>
      <c r="B162" s="60" t="s">
        <v>1055</v>
      </c>
      <c r="C162" s="60" t="s">
        <v>1062</v>
      </c>
      <c r="D162" s="7" t="s">
        <v>248</v>
      </c>
      <c r="E162" s="63">
        <v>3000</v>
      </c>
    </row>
    <row r="163" spans="1:5" x14ac:dyDescent="0.25">
      <c r="A163" s="61">
        <v>156</v>
      </c>
      <c r="B163" s="60" t="s">
        <v>1061</v>
      </c>
      <c r="C163" s="60" t="s">
        <v>1062</v>
      </c>
      <c r="D163" s="7" t="s">
        <v>345</v>
      </c>
      <c r="E163" s="63">
        <v>3000</v>
      </c>
    </row>
    <row r="164" spans="1:5" x14ac:dyDescent="0.25">
      <c r="A164" s="61">
        <v>157</v>
      </c>
      <c r="B164" s="60" t="s">
        <v>763</v>
      </c>
      <c r="C164" s="60" t="s">
        <v>1062</v>
      </c>
      <c r="D164" s="7" t="s">
        <v>351</v>
      </c>
      <c r="E164" s="63">
        <v>3000</v>
      </c>
    </row>
    <row r="165" spans="1:5" x14ac:dyDescent="0.25">
      <c r="A165" s="61">
        <v>158</v>
      </c>
      <c r="B165" s="60" t="s">
        <v>1056</v>
      </c>
      <c r="C165" s="60" t="s">
        <v>1062</v>
      </c>
      <c r="D165" s="7" t="s">
        <v>353</v>
      </c>
      <c r="E165" s="63">
        <v>3000</v>
      </c>
    </row>
    <row r="166" spans="1:5" x14ac:dyDescent="0.25">
      <c r="A166" s="61">
        <v>159</v>
      </c>
      <c r="B166" s="60" t="s">
        <v>1057</v>
      </c>
      <c r="C166" s="60" t="s">
        <v>1062</v>
      </c>
      <c r="D166" s="7" t="s">
        <v>23</v>
      </c>
      <c r="E166" s="63">
        <v>2800</v>
      </c>
    </row>
    <row r="167" spans="1:5" x14ac:dyDescent="0.25">
      <c r="A167" s="61">
        <v>160</v>
      </c>
      <c r="B167" s="60" t="s">
        <v>1058</v>
      </c>
      <c r="C167" s="60" t="s">
        <v>1062</v>
      </c>
      <c r="D167" s="7" t="s">
        <v>248</v>
      </c>
      <c r="E167" s="63">
        <v>3000</v>
      </c>
    </row>
    <row r="168" spans="1:5" x14ac:dyDescent="0.25">
      <c r="A168" s="61">
        <v>161</v>
      </c>
      <c r="B168" s="60" t="s">
        <v>1059</v>
      </c>
      <c r="C168" s="60" t="s">
        <v>1062</v>
      </c>
      <c r="D168" s="7" t="s">
        <v>351</v>
      </c>
      <c r="E168" s="63">
        <v>3000</v>
      </c>
    </row>
    <row r="169" spans="1:5" x14ac:dyDescent="0.25">
      <c r="A169" s="61">
        <v>162</v>
      </c>
      <c r="B169" s="60" t="s">
        <v>1060</v>
      </c>
      <c r="C169" s="60" t="s">
        <v>1062</v>
      </c>
      <c r="D169" s="7" t="s">
        <v>351</v>
      </c>
      <c r="E169" s="63">
        <v>3000</v>
      </c>
    </row>
    <row r="170" spans="1:5" x14ac:dyDescent="0.25">
      <c r="A170" s="61">
        <v>163</v>
      </c>
      <c r="B170" s="60" t="s">
        <v>1063</v>
      </c>
      <c r="C170" s="60" t="s">
        <v>1066</v>
      </c>
      <c r="D170" s="7" t="s">
        <v>1067</v>
      </c>
      <c r="E170" s="63">
        <v>800</v>
      </c>
    </row>
    <row r="171" spans="1:5" x14ac:dyDescent="0.25">
      <c r="A171" s="61">
        <v>164</v>
      </c>
      <c r="B171" s="60" t="s">
        <v>1064</v>
      </c>
      <c r="C171" s="60" t="s">
        <v>1066</v>
      </c>
      <c r="D171" s="7" t="s">
        <v>1068</v>
      </c>
      <c r="E171" s="63">
        <v>1600</v>
      </c>
    </row>
    <row r="172" spans="1:5" x14ac:dyDescent="0.25">
      <c r="A172" s="61">
        <v>165</v>
      </c>
      <c r="B172" s="60" t="s">
        <v>1065</v>
      </c>
      <c r="C172" s="60" t="s">
        <v>1066</v>
      </c>
      <c r="D172" s="7" t="s">
        <v>207</v>
      </c>
      <c r="E172" s="63">
        <v>800</v>
      </c>
    </row>
    <row r="173" spans="1:5" x14ac:dyDescent="0.25">
      <c r="A173" s="61">
        <v>166</v>
      </c>
      <c r="B173" s="60" t="s">
        <v>581</v>
      </c>
      <c r="C173" s="60" t="s">
        <v>906</v>
      </c>
      <c r="D173" s="7" t="s">
        <v>13</v>
      </c>
      <c r="E173" s="63">
        <v>3000</v>
      </c>
    </row>
    <row r="174" spans="1:5" x14ac:dyDescent="0.25">
      <c r="A174" s="61">
        <v>167</v>
      </c>
      <c r="B174" s="60" t="s">
        <v>1069</v>
      </c>
      <c r="C174" s="60" t="s">
        <v>906</v>
      </c>
      <c r="D174" s="7" t="s">
        <v>291</v>
      </c>
      <c r="E174" s="63">
        <v>3000</v>
      </c>
    </row>
    <row r="175" spans="1:5" x14ac:dyDescent="0.25">
      <c r="A175" s="61">
        <v>168</v>
      </c>
      <c r="B175" s="60" t="s">
        <v>806</v>
      </c>
      <c r="C175" s="60" t="s">
        <v>906</v>
      </c>
      <c r="D175" s="7" t="s">
        <v>16</v>
      </c>
      <c r="E175" s="63">
        <v>3000</v>
      </c>
    </row>
    <row r="176" spans="1:5" x14ac:dyDescent="0.25">
      <c r="A176" s="61">
        <v>169</v>
      </c>
      <c r="B176" s="60" t="s">
        <v>799</v>
      </c>
      <c r="C176" s="60" t="s">
        <v>906</v>
      </c>
      <c r="D176" s="7" t="s">
        <v>13</v>
      </c>
      <c r="E176" s="63">
        <v>3000</v>
      </c>
    </row>
    <row r="177" spans="1:5" x14ac:dyDescent="0.25">
      <c r="A177" s="61">
        <v>170</v>
      </c>
      <c r="B177" s="60" t="s">
        <v>792</v>
      </c>
      <c r="C177" s="60" t="s">
        <v>906</v>
      </c>
      <c r="D177" s="7" t="s">
        <v>13</v>
      </c>
      <c r="E177" s="63">
        <v>3000</v>
      </c>
    </row>
    <row r="178" spans="1:5" x14ac:dyDescent="0.25">
      <c r="A178" s="61">
        <v>171</v>
      </c>
      <c r="B178" s="60" t="s">
        <v>1070</v>
      </c>
      <c r="C178" s="60" t="s">
        <v>906</v>
      </c>
      <c r="D178" s="7" t="s">
        <v>16</v>
      </c>
      <c r="E178" s="63">
        <v>3000</v>
      </c>
    </row>
    <row r="179" spans="1:5" x14ac:dyDescent="0.25">
      <c r="A179" s="61">
        <v>172</v>
      </c>
      <c r="B179" s="60" t="s">
        <v>1071</v>
      </c>
      <c r="C179" s="60" t="s">
        <v>906</v>
      </c>
      <c r="D179" s="7" t="s">
        <v>204</v>
      </c>
      <c r="E179" s="63">
        <v>3000</v>
      </c>
    </row>
    <row r="180" spans="1:5" x14ac:dyDescent="0.25">
      <c r="A180" s="61">
        <v>173</v>
      </c>
      <c r="B180" s="60" t="s">
        <v>1072</v>
      </c>
      <c r="C180" s="60" t="s">
        <v>906</v>
      </c>
      <c r="D180" s="7" t="s">
        <v>204</v>
      </c>
      <c r="E180" s="63">
        <v>3000</v>
      </c>
    </row>
    <row r="181" spans="1:5" x14ac:dyDescent="0.25">
      <c r="A181" s="61">
        <v>174</v>
      </c>
      <c r="B181" s="60" t="s">
        <v>1091</v>
      </c>
      <c r="C181" s="60" t="s">
        <v>906</v>
      </c>
      <c r="D181" s="7" t="s">
        <v>291</v>
      </c>
      <c r="E181" s="63">
        <v>3000</v>
      </c>
    </row>
    <row r="182" spans="1:5" x14ac:dyDescent="0.25">
      <c r="A182" s="61">
        <v>175</v>
      </c>
      <c r="B182" s="60" t="s">
        <v>1073</v>
      </c>
      <c r="C182" s="60" t="s">
        <v>906</v>
      </c>
      <c r="D182" s="7" t="s">
        <v>289</v>
      </c>
      <c r="E182" s="63">
        <v>3000</v>
      </c>
    </row>
    <row r="183" spans="1:5" x14ac:dyDescent="0.25">
      <c r="A183" s="61">
        <v>176</v>
      </c>
      <c r="B183" s="60" t="s">
        <v>1074</v>
      </c>
      <c r="C183" s="60" t="s">
        <v>906</v>
      </c>
      <c r="D183" s="7" t="s">
        <v>289</v>
      </c>
      <c r="E183" s="63">
        <v>3000</v>
      </c>
    </row>
    <row r="184" spans="1:5" x14ac:dyDescent="0.25">
      <c r="A184" s="61">
        <v>177</v>
      </c>
      <c r="B184" s="60" t="s">
        <v>1075</v>
      </c>
      <c r="C184" s="60" t="s">
        <v>906</v>
      </c>
      <c r="D184" s="7" t="s">
        <v>295</v>
      </c>
      <c r="E184" s="63">
        <v>3000</v>
      </c>
    </row>
    <row r="185" spans="1:5" x14ac:dyDescent="0.25">
      <c r="A185" s="61">
        <v>178</v>
      </c>
      <c r="B185" s="60" t="s">
        <v>1076</v>
      </c>
      <c r="C185" s="60" t="s">
        <v>906</v>
      </c>
      <c r="D185" s="7">
        <v>2</v>
      </c>
      <c r="E185" s="63">
        <v>3000</v>
      </c>
    </row>
    <row r="186" spans="1:5" x14ac:dyDescent="0.25">
      <c r="A186" s="61">
        <v>179</v>
      </c>
      <c r="B186" s="60" t="s">
        <v>1077</v>
      </c>
      <c r="C186" s="60" t="s">
        <v>906</v>
      </c>
      <c r="D186" s="7">
        <v>2</v>
      </c>
      <c r="E186" s="63">
        <v>3000</v>
      </c>
    </row>
    <row r="187" spans="1:5" x14ac:dyDescent="0.25">
      <c r="A187" s="61">
        <v>180</v>
      </c>
      <c r="B187" s="60" t="s">
        <v>1078</v>
      </c>
      <c r="C187" s="60" t="s">
        <v>906</v>
      </c>
      <c r="D187" s="7">
        <v>2</v>
      </c>
      <c r="E187" s="63">
        <v>3000</v>
      </c>
    </row>
    <row r="188" spans="1:5" x14ac:dyDescent="0.25">
      <c r="A188" s="61">
        <v>181</v>
      </c>
      <c r="B188" s="60" t="s">
        <v>1079</v>
      </c>
      <c r="C188" s="60" t="s">
        <v>906</v>
      </c>
      <c r="D188" s="7">
        <v>2</v>
      </c>
      <c r="E188" s="63">
        <v>3000</v>
      </c>
    </row>
    <row r="189" spans="1:5" x14ac:dyDescent="0.25">
      <c r="A189" s="61">
        <v>182</v>
      </c>
      <c r="B189" s="60" t="s">
        <v>1080</v>
      </c>
      <c r="C189" s="60" t="s">
        <v>906</v>
      </c>
      <c r="D189" s="7">
        <v>2</v>
      </c>
      <c r="E189" s="63">
        <v>3000</v>
      </c>
    </row>
    <row r="190" spans="1:5" x14ac:dyDescent="0.25">
      <c r="A190" s="61">
        <v>183</v>
      </c>
      <c r="B190" s="60" t="s">
        <v>1081</v>
      </c>
      <c r="C190" s="60" t="s">
        <v>906</v>
      </c>
      <c r="D190" s="7">
        <v>2</v>
      </c>
      <c r="E190" s="63">
        <v>3000</v>
      </c>
    </row>
    <row r="191" spans="1:5" x14ac:dyDescent="0.25">
      <c r="A191" s="61">
        <v>184</v>
      </c>
      <c r="B191" s="60" t="s">
        <v>1082</v>
      </c>
      <c r="C191" s="60" t="s">
        <v>906</v>
      </c>
      <c r="D191" s="7">
        <v>2</v>
      </c>
      <c r="E191" s="63">
        <v>3000</v>
      </c>
    </row>
    <row r="192" spans="1:5" x14ac:dyDescent="0.25">
      <c r="A192" s="61">
        <v>185</v>
      </c>
      <c r="B192" s="60" t="s">
        <v>1083</v>
      </c>
      <c r="C192" s="60" t="s">
        <v>906</v>
      </c>
      <c r="D192" s="7">
        <v>2</v>
      </c>
      <c r="E192" s="63">
        <v>3000</v>
      </c>
    </row>
    <row r="193" spans="1:5" x14ac:dyDescent="0.25">
      <c r="A193" s="61">
        <v>186</v>
      </c>
      <c r="B193" s="60" t="s">
        <v>1084</v>
      </c>
      <c r="C193" s="60" t="s">
        <v>906</v>
      </c>
      <c r="D193" s="7">
        <v>2</v>
      </c>
      <c r="E193" s="63">
        <v>3000</v>
      </c>
    </row>
    <row r="194" spans="1:5" x14ac:dyDescent="0.25">
      <c r="A194" s="61">
        <v>187</v>
      </c>
      <c r="B194" s="60" t="s">
        <v>1085</v>
      </c>
      <c r="C194" s="60" t="s">
        <v>906</v>
      </c>
      <c r="D194" s="7">
        <v>2</v>
      </c>
      <c r="E194" s="63">
        <v>3000</v>
      </c>
    </row>
    <row r="195" spans="1:5" x14ac:dyDescent="0.25">
      <c r="A195" s="61">
        <v>188</v>
      </c>
      <c r="B195" s="60" t="s">
        <v>1086</v>
      </c>
      <c r="C195" s="60" t="s">
        <v>906</v>
      </c>
      <c r="D195" s="7">
        <v>2</v>
      </c>
      <c r="E195" s="63">
        <v>3000</v>
      </c>
    </row>
    <row r="196" spans="1:5" x14ac:dyDescent="0.25">
      <c r="A196" s="61">
        <v>189</v>
      </c>
      <c r="B196" s="60" t="s">
        <v>1087</v>
      </c>
      <c r="C196" s="60" t="s">
        <v>906</v>
      </c>
      <c r="D196" s="7">
        <v>2</v>
      </c>
      <c r="E196" s="63">
        <v>3000</v>
      </c>
    </row>
    <row r="197" spans="1:5" x14ac:dyDescent="0.25">
      <c r="A197" s="61">
        <v>190</v>
      </c>
      <c r="B197" s="60" t="s">
        <v>1088</v>
      </c>
      <c r="C197" s="60" t="s">
        <v>906</v>
      </c>
      <c r="D197" s="7">
        <v>2</v>
      </c>
      <c r="E197" s="63">
        <v>3000</v>
      </c>
    </row>
    <row r="198" spans="1:5" x14ac:dyDescent="0.25">
      <c r="A198" s="61">
        <v>191</v>
      </c>
      <c r="B198" s="60" t="s">
        <v>1089</v>
      </c>
      <c r="C198" s="60" t="s">
        <v>906</v>
      </c>
      <c r="D198" s="7">
        <v>3</v>
      </c>
      <c r="E198" s="63">
        <v>3000</v>
      </c>
    </row>
    <row r="199" spans="1:5" x14ac:dyDescent="0.25">
      <c r="A199" s="61">
        <v>192</v>
      </c>
      <c r="B199" s="60" t="s">
        <v>1090</v>
      </c>
      <c r="C199" s="60" t="s">
        <v>906</v>
      </c>
      <c r="D199" s="7">
        <v>3</v>
      </c>
      <c r="E199" s="63">
        <v>3000</v>
      </c>
    </row>
    <row r="200" spans="1:5" x14ac:dyDescent="0.25">
      <c r="A200" s="61">
        <v>193</v>
      </c>
      <c r="B200" s="60" t="s">
        <v>283</v>
      </c>
      <c r="C200" s="60" t="s">
        <v>906</v>
      </c>
      <c r="D200" s="7">
        <v>3</v>
      </c>
      <c r="E200" s="63">
        <v>3000</v>
      </c>
    </row>
    <row r="201" spans="1:5" x14ac:dyDescent="0.25">
      <c r="A201" s="61">
        <v>194</v>
      </c>
      <c r="B201" s="60" t="s">
        <v>284</v>
      </c>
      <c r="C201" s="60" t="s">
        <v>906</v>
      </c>
      <c r="D201" s="7">
        <v>3</v>
      </c>
      <c r="E201" s="63">
        <v>3000</v>
      </c>
    </row>
    <row r="202" spans="1:5" x14ac:dyDescent="0.25">
      <c r="A202" s="61">
        <v>195</v>
      </c>
      <c r="B202" s="60" t="s">
        <v>285</v>
      </c>
      <c r="C202" s="60" t="s">
        <v>906</v>
      </c>
      <c r="D202" s="7">
        <v>3</v>
      </c>
      <c r="E202" s="63">
        <v>3000</v>
      </c>
    </row>
    <row r="203" spans="1:5" x14ac:dyDescent="0.25">
      <c r="A203" s="61">
        <v>196</v>
      </c>
      <c r="B203" s="60" t="s">
        <v>286</v>
      </c>
      <c r="C203" s="60" t="s">
        <v>906</v>
      </c>
      <c r="D203" s="7">
        <v>3</v>
      </c>
      <c r="E203" s="63">
        <v>3000</v>
      </c>
    </row>
    <row r="204" spans="1:5" x14ac:dyDescent="0.25">
      <c r="A204" s="61">
        <v>197</v>
      </c>
      <c r="B204" s="60" t="s">
        <v>1092</v>
      </c>
      <c r="C204" s="60" t="s">
        <v>906</v>
      </c>
      <c r="D204" s="7">
        <v>3</v>
      </c>
      <c r="E204" s="63">
        <v>3000</v>
      </c>
    </row>
    <row r="205" spans="1:5" x14ac:dyDescent="0.25">
      <c r="A205" s="61">
        <v>198</v>
      </c>
      <c r="B205" s="60" t="s">
        <v>288</v>
      </c>
      <c r="C205" s="60" t="s">
        <v>906</v>
      </c>
      <c r="D205" s="7">
        <v>3</v>
      </c>
      <c r="E205" s="63">
        <v>3000</v>
      </c>
    </row>
    <row r="206" spans="1:5" x14ac:dyDescent="0.25">
      <c r="A206" s="61">
        <v>199</v>
      </c>
      <c r="B206" s="60" t="s">
        <v>1093</v>
      </c>
      <c r="C206" s="60" t="s">
        <v>906</v>
      </c>
      <c r="D206" s="7">
        <v>3</v>
      </c>
      <c r="E206" s="63">
        <v>3000</v>
      </c>
    </row>
    <row r="207" spans="1:5" x14ac:dyDescent="0.25">
      <c r="A207" s="61">
        <v>200</v>
      </c>
      <c r="B207" s="60" t="s">
        <v>1094</v>
      </c>
      <c r="C207" s="60" t="s">
        <v>906</v>
      </c>
      <c r="D207" s="7">
        <v>3</v>
      </c>
      <c r="E207" s="63">
        <v>3000</v>
      </c>
    </row>
    <row r="208" spans="1:5" x14ac:dyDescent="0.25">
      <c r="A208" s="61">
        <v>201</v>
      </c>
      <c r="B208" s="60" t="s">
        <v>1095</v>
      </c>
      <c r="C208" s="60" t="s">
        <v>906</v>
      </c>
      <c r="D208" s="7">
        <v>3</v>
      </c>
      <c r="E208" s="63">
        <v>3000</v>
      </c>
    </row>
    <row r="209" spans="1:5" x14ac:dyDescent="0.25">
      <c r="A209" s="61">
        <v>202</v>
      </c>
      <c r="B209" s="60" t="s">
        <v>1096</v>
      </c>
      <c r="C209" s="60" t="s">
        <v>906</v>
      </c>
      <c r="D209" s="7">
        <v>3</v>
      </c>
      <c r="E209" s="63">
        <v>3000</v>
      </c>
    </row>
    <row r="210" spans="1:5" x14ac:dyDescent="0.25">
      <c r="A210" s="61">
        <v>203</v>
      </c>
      <c r="B210" s="60" t="s">
        <v>1097</v>
      </c>
      <c r="C210" s="60" t="s">
        <v>906</v>
      </c>
      <c r="D210" s="7">
        <v>3</v>
      </c>
      <c r="E210" s="63">
        <v>3000</v>
      </c>
    </row>
    <row r="211" spans="1:5" x14ac:dyDescent="0.25">
      <c r="A211" s="61">
        <v>204</v>
      </c>
      <c r="B211" s="60" t="s">
        <v>292</v>
      </c>
      <c r="C211" s="60" t="s">
        <v>906</v>
      </c>
      <c r="D211" s="7">
        <v>3</v>
      </c>
      <c r="E211" s="63">
        <v>3000</v>
      </c>
    </row>
    <row r="212" spans="1:5" x14ac:dyDescent="0.25">
      <c r="A212" s="61">
        <v>205</v>
      </c>
      <c r="B212" s="60" t="s">
        <v>1098</v>
      </c>
      <c r="C212" s="60" t="s">
        <v>906</v>
      </c>
      <c r="D212" s="7">
        <v>3</v>
      </c>
      <c r="E212" s="63">
        <v>3000</v>
      </c>
    </row>
    <row r="213" spans="1:5" x14ac:dyDescent="0.25">
      <c r="A213" s="61">
        <v>206</v>
      </c>
      <c r="B213" s="60" t="s">
        <v>1099</v>
      </c>
      <c r="C213" s="60" t="s">
        <v>906</v>
      </c>
      <c r="D213" s="7">
        <v>3</v>
      </c>
      <c r="E213" s="63">
        <v>3000</v>
      </c>
    </row>
    <row r="214" spans="1:5" x14ac:dyDescent="0.25">
      <c r="A214" s="61">
        <v>207</v>
      </c>
      <c r="B214" s="60" t="s">
        <v>1100</v>
      </c>
      <c r="C214" s="60" t="s">
        <v>906</v>
      </c>
      <c r="D214" s="7">
        <v>3</v>
      </c>
      <c r="E214" s="63">
        <v>3000</v>
      </c>
    </row>
    <row r="215" spans="1:5" x14ac:dyDescent="0.25">
      <c r="A215" s="61">
        <v>208</v>
      </c>
      <c r="B215" s="60" t="s">
        <v>1101</v>
      </c>
      <c r="C215" s="60" t="s">
        <v>906</v>
      </c>
      <c r="D215" s="7">
        <v>3</v>
      </c>
      <c r="E215" s="63">
        <v>3000</v>
      </c>
    </row>
    <row r="216" spans="1:5" x14ac:dyDescent="0.25">
      <c r="A216" s="61">
        <v>209</v>
      </c>
      <c r="B216" s="60" t="s">
        <v>1102</v>
      </c>
      <c r="C216" s="60" t="s">
        <v>906</v>
      </c>
      <c r="D216" s="7">
        <v>3</v>
      </c>
      <c r="E216" s="63">
        <v>3000</v>
      </c>
    </row>
    <row r="217" spans="1:5" x14ac:dyDescent="0.25">
      <c r="A217" s="61">
        <v>210</v>
      </c>
      <c r="B217" s="60" t="s">
        <v>1103</v>
      </c>
      <c r="C217" s="60" t="s">
        <v>906</v>
      </c>
      <c r="D217" s="7">
        <v>3</v>
      </c>
      <c r="E217" s="63">
        <v>3000</v>
      </c>
    </row>
    <row r="218" spans="1:5" x14ac:dyDescent="0.25">
      <c r="A218" s="61">
        <v>211</v>
      </c>
      <c r="B218" s="60" t="s">
        <v>1104</v>
      </c>
      <c r="C218" s="60" t="s">
        <v>906</v>
      </c>
      <c r="D218" s="7">
        <v>3</v>
      </c>
      <c r="E218" s="63">
        <v>3000</v>
      </c>
    </row>
    <row r="219" spans="1:5" x14ac:dyDescent="0.25">
      <c r="A219" s="61">
        <v>212</v>
      </c>
      <c r="B219" s="60" t="s">
        <v>1105</v>
      </c>
      <c r="C219" s="60" t="s">
        <v>906</v>
      </c>
      <c r="D219" s="7">
        <v>3</v>
      </c>
      <c r="E219" s="63">
        <v>3000</v>
      </c>
    </row>
    <row r="220" spans="1:5" x14ac:dyDescent="0.25">
      <c r="A220" s="61">
        <v>213</v>
      </c>
      <c r="B220" s="60" t="s">
        <v>1106</v>
      </c>
      <c r="C220" s="60" t="s">
        <v>906</v>
      </c>
      <c r="D220" s="7">
        <v>3</v>
      </c>
      <c r="E220" s="63">
        <v>3000</v>
      </c>
    </row>
    <row r="221" spans="1:5" x14ac:dyDescent="0.25">
      <c r="A221" s="61">
        <v>214</v>
      </c>
      <c r="B221" s="60" t="s">
        <v>1107</v>
      </c>
      <c r="C221" s="60" t="s">
        <v>906</v>
      </c>
      <c r="D221" s="7">
        <v>3</v>
      </c>
      <c r="E221" s="63">
        <v>3000</v>
      </c>
    </row>
    <row r="222" spans="1:5" x14ac:dyDescent="0.25">
      <c r="A222" s="61">
        <v>215</v>
      </c>
      <c r="B222" s="60" t="s">
        <v>1108</v>
      </c>
      <c r="C222" s="60" t="s">
        <v>906</v>
      </c>
      <c r="D222" s="7">
        <v>3</v>
      </c>
      <c r="E222" s="63">
        <v>3000</v>
      </c>
    </row>
    <row r="223" spans="1:5" x14ac:dyDescent="0.25">
      <c r="A223" s="61">
        <v>216</v>
      </c>
      <c r="B223" s="60" t="s">
        <v>1109</v>
      </c>
      <c r="C223" s="60" t="s">
        <v>906</v>
      </c>
      <c r="D223" s="7">
        <v>3</v>
      </c>
      <c r="E223" s="63">
        <v>3000</v>
      </c>
    </row>
    <row r="224" spans="1:5" x14ac:dyDescent="0.25">
      <c r="A224" s="61">
        <v>217</v>
      </c>
      <c r="B224" s="60" t="s">
        <v>1110</v>
      </c>
      <c r="C224" s="60" t="s">
        <v>906</v>
      </c>
      <c r="D224" s="7">
        <v>4</v>
      </c>
      <c r="E224" s="63">
        <v>3000</v>
      </c>
    </row>
    <row r="225" spans="1:5" x14ac:dyDescent="0.25">
      <c r="A225" s="61">
        <v>218</v>
      </c>
      <c r="B225" s="60" t="s">
        <v>1111</v>
      </c>
      <c r="C225" s="60" t="s">
        <v>906</v>
      </c>
      <c r="D225" s="7">
        <v>4</v>
      </c>
      <c r="E225" s="63">
        <v>3000</v>
      </c>
    </row>
    <row r="226" spans="1:5" x14ac:dyDescent="0.25">
      <c r="A226" s="61">
        <v>219</v>
      </c>
      <c r="B226" s="60" t="s">
        <v>1112</v>
      </c>
      <c r="C226" s="60" t="s">
        <v>906</v>
      </c>
      <c r="D226" s="7">
        <v>4</v>
      </c>
      <c r="E226" s="63">
        <v>3000</v>
      </c>
    </row>
    <row r="227" spans="1:5" x14ac:dyDescent="0.25">
      <c r="A227" s="61">
        <v>220</v>
      </c>
      <c r="B227" s="60" t="s">
        <v>1113</v>
      </c>
      <c r="C227" s="60" t="s">
        <v>906</v>
      </c>
      <c r="D227" s="7">
        <v>4</v>
      </c>
      <c r="E227" s="63">
        <v>3000</v>
      </c>
    </row>
    <row r="228" spans="1:5" x14ac:dyDescent="0.25">
      <c r="A228" s="61">
        <v>221</v>
      </c>
      <c r="B228" s="60" t="s">
        <v>1114</v>
      </c>
      <c r="C228" s="60" t="s">
        <v>906</v>
      </c>
      <c r="D228" s="7">
        <v>4</v>
      </c>
      <c r="E228" s="63">
        <v>3000</v>
      </c>
    </row>
    <row r="229" spans="1:5" x14ac:dyDescent="0.25">
      <c r="A229" s="61">
        <v>222</v>
      </c>
      <c r="B229" s="60" t="s">
        <v>1115</v>
      </c>
      <c r="C229" s="60" t="s">
        <v>906</v>
      </c>
      <c r="D229" s="7">
        <v>4</v>
      </c>
      <c r="E229" s="63">
        <v>3000</v>
      </c>
    </row>
    <row r="230" spans="1:5" x14ac:dyDescent="0.25">
      <c r="A230" s="61">
        <v>223</v>
      </c>
      <c r="B230" s="60" t="s">
        <v>1116</v>
      </c>
      <c r="C230" s="60" t="s">
        <v>906</v>
      </c>
      <c r="D230" s="7">
        <v>4</v>
      </c>
      <c r="E230" s="63">
        <v>3000</v>
      </c>
    </row>
    <row r="231" spans="1:5" x14ac:dyDescent="0.25">
      <c r="A231" s="61">
        <v>224</v>
      </c>
      <c r="B231" s="60" t="s">
        <v>305</v>
      </c>
      <c r="C231" s="60" t="s">
        <v>906</v>
      </c>
      <c r="D231" s="7">
        <v>4</v>
      </c>
      <c r="E231" s="63">
        <v>3000</v>
      </c>
    </row>
    <row r="232" spans="1:5" x14ac:dyDescent="0.25">
      <c r="A232" s="61">
        <v>225</v>
      </c>
      <c r="B232" s="60" t="s">
        <v>1117</v>
      </c>
      <c r="C232" s="60" t="s">
        <v>906</v>
      </c>
      <c r="D232" s="7">
        <v>4</v>
      </c>
      <c r="E232" s="63">
        <v>3000</v>
      </c>
    </row>
    <row r="233" spans="1:5" x14ac:dyDescent="0.25">
      <c r="A233" s="61">
        <v>226</v>
      </c>
      <c r="B233" s="60" t="s">
        <v>363</v>
      </c>
      <c r="C233" s="60" t="s">
        <v>906</v>
      </c>
      <c r="D233" s="7">
        <v>4</v>
      </c>
      <c r="E233" s="63">
        <v>3000</v>
      </c>
    </row>
    <row r="234" spans="1:5" x14ac:dyDescent="0.25">
      <c r="A234" s="61">
        <v>227</v>
      </c>
      <c r="B234" s="60" t="s">
        <v>1118</v>
      </c>
      <c r="C234" s="60" t="s">
        <v>906</v>
      </c>
      <c r="D234" s="7">
        <v>4</v>
      </c>
      <c r="E234" s="63">
        <v>3000</v>
      </c>
    </row>
    <row r="235" spans="1:5" x14ac:dyDescent="0.25">
      <c r="A235" s="61">
        <v>228</v>
      </c>
      <c r="B235" s="60" t="s">
        <v>1119</v>
      </c>
      <c r="C235" s="60" t="s">
        <v>906</v>
      </c>
      <c r="D235" s="7">
        <v>4</v>
      </c>
      <c r="E235" s="63">
        <v>3000</v>
      </c>
    </row>
    <row r="236" spans="1:5" x14ac:dyDescent="0.25">
      <c r="A236" s="61">
        <v>229</v>
      </c>
      <c r="B236" s="60" t="s">
        <v>1120</v>
      </c>
      <c r="C236" s="60" t="s">
        <v>906</v>
      </c>
      <c r="D236" s="7">
        <v>4</v>
      </c>
      <c r="E236" s="63">
        <v>3000</v>
      </c>
    </row>
    <row r="237" spans="1:5" x14ac:dyDescent="0.25">
      <c r="A237" s="61">
        <v>230</v>
      </c>
      <c r="B237" s="60" t="s">
        <v>1121</v>
      </c>
      <c r="C237" s="60" t="s">
        <v>906</v>
      </c>
      <c r="D237" s="7">
        <v>4</v>
      </c>
      <c r="E237" s="63">
        <v>3000</v>
      </c>
    </row>
    <row r="238" spans="1:5" x14ac:dyDescent="0.25">
      <c r="A238" s="61">
        <v>231</v>
      </c>
      <c r="B238" s="60" t="s">
        <v>1122</v>
      </c>
      <c r="C238" s="60" t="s">
        <v>906</v>
      </c>
      <c r="D238" s="7">
        <v>4</v>
      </c>
      <c r="E238" s="63">
        <v>3000</v>
      </c>
    </row>
    <row r="239" spans="1:5" x14ac:dyDescent="0.25">
      <c r="A239" s="61">
        <v>232</v>
      </c>
      <c r="B239" s="60" t="s">
        <v>1123</v>
      </c>
      <c r="C239" s="60" t="s">
        <v>906</v>
      </c>
      <c r="D239" s="7">
        <v>4</v>
      </c>
      <c r="E239" s="63">
        <v>3000</v>
      </c>
    </row>
    <row r="240" spans="1:5" x14ac:dyDescent="0.25">
      <c r="A240" s="61">
        <v>233</v>
      </c>
      <c r="B240" s="60" t="s">
        <v>1124</v>
      </c>
      <c r="C240" s="60" t="s">
        <v>906</v>
      </c>
      <c r="D240" s="7">
        <v>4</v>
      </c>
      <c r="E240" s="63">
        <v>3000</v>
      </c>
    </row>
    <row r="241" spans="1:5" x14ac:dyDescent="0.25">
      <c r="A241" s="61">
        <v>234</v>
      </c>
      <c r="B241" s="60" t="s">
        <v>1125</v>
      </c>
      <c r="C241" s="60" t="s">
        <v>906</v>
      </c>
      <c r="D241" s="7">
        <v>4</v>
      </c>
      <c r="E241" s="63">
        <v>3000</v>
      </c>
    </row>
    <row r="242" spans="1:5" x14ac:dyDescent="0.25">
      <c r="A242" s="61">
        <v>235</v>
      </c>
      <c r="B242" s="60" t="s">
        <v>1126</v>
      </c>
      <c r="C242" s="60" t="s">
        <v>906</v>
      </c>
      <c r="D242" s="7">
        <v>4</v>
      </c>
      <c r="E242" s="63">
        <v>3000</v>
      </c>
    </row>
    <row r="243" spans="1:5" x14ac:dyDescent="0.25">
      <c r="A243" s="61">
        <v>236</v>
      </c>
      <c r="B243" s="60" t="s">
        <v>1127</v>
      </c>
      <c r="C243" s="60" t="s">
        <v>906</v>
      </c>
      <c r="D243" s="7">
        <v>4</v>
      </c>
      <c r="E243" s="63">
        <v>3000</v>
      </c>
    </row>
    <row r="244" spans="1:5" x14ac:dyDescent="0.25">
      <c r="A244" s="61">
        <v>237</v>
      </c>
      <c r="B244" s="60" t="s">
        <v>1128</v>
      </c>
      <c r="C244" s="60" t="s">
        <v>906</v>
      </c>
      <c r="D244" s="7">
        <v>4</v>
      </c>
      <c r="E244" s="63">
        <v>3000</v>
      </c>
    </row>
    <row r="245" spans="1:5" x14ac:dyDescent="0.25">
      <c r="A245" s="61">
        <v>238</v>
      </c>
      <c r="B245" s="60" t="s">
        <v>363</v>
      </c>
      <c r="C245" s="60" t="s">
        <v>906</v>
      </c>
      <c r="D245" s="7">
        <v>4</v>
      </c>
      <c r="E245" s="63">
        <v>3000</v>
      </c>
    </row>
    <row r="246" spans="1:5" x14ac:dyDescent="0.25">
      <c r="A246" s="61">
        <v>239</v>
      </c>
      <c r="B246" s="60" t="s">
        <v>1129</v>
      </c>
      <c r="C246" s="60" t="s">
        <v>906</v>
      </c>
      <c r="D246" s="7">
        <v>4</v>
      </c>
      <c r="E246" s="63">
        <v>3000</v>
      </c>
    </row>
    <row r="247" spans="1:5" x14ac:dyDescent="0.25">
      <c r="A247" s="61">
        <v>240</v>
      </c>
      <c r="B247" s="60" t="s">
        <v>1130</v>
      </c>
      <c r="C247" s="60" t="s">
        <v>906</v>
      </c>
      <c r="D247" s="7">
        <v>4</v>
      </c>
      <c r="E247" s="63">
        <v>3000</v>
      </c>
    </row>
    <row r="248" spans="1:5" x14ac:dyDescent="0.25">
      <c r="A248" s="61">
        <v>241</v>
      </c>
      <c r="B248" s="60" t="s">
        <v>1131</v>
      </c>
      <c r="C248" s="60" t="s">
        <v>906</v>
      </c>
      <c r="D248" s="7">
        <v>4</v>
      </c>
      <c r="E248" s="63">
        <v>3000</v>
      </c>
    </row>
    <row r="249" spans="1:5" x14ac:dyDescent="0.25">
      <c r="A249" s="61">
        <v>242</v>
      </c>
      <c r="B249" s="60" t="s">
        <v>1132</v>
      </c>
      <c r="C249" s="60" t="s">
        <v>906</v>
      </c>
      <c r="D249" s="7">
        <v>5</v>
      </c>
      <c r="E249" s="63">
        <v>3000</v>
      </c>
    </row>
    <row r="250" spans="1:5" x14ac:dyDescent="0.25">
      <c r="A250" s="61">
        <v>243</v>
      </c>
      <c r="B250" s="60" t="s">
        <v>1133</v>
      </c>
      <c r="C250" s="60" t="s">
        <v>906</v>
      </c>
      <c r="D250" s="7">
        <v>5</v>
      </c>
      <c r="E250" s="63">
        <v>3000</v>
      </c>
    </row>
    <row r="251" spans="1:5" x14ac:dyDescent="0.25">
      <c r="A251" s="61">
        <v>244</v>
      </c>
      <c r="B251" s="60" t="s">
        <v>1134</v>
      </c>
      <c r="C251" s="60" t="s">
        <v>906</v>
      </c>
      <c r="D251" s="7">
        <v>5</v>
      </c>
      <c r="E251" s="63">
        <v>3000</v>
      </c>
    </row>
    <row r="252" spans="1:5" x14ac:dyDescent="0.25">
      <c r="A252" s="61">
        <v>245</v>
      </c>
      <c r="B252" s="60" t="s">
        <v>1135</v>
      </c>
      <c r="C252" s="60" t="s">
        <v>906</v>
      </c>
      <c r="D252" s="7">
        <v>5</v>
      </c>
      <c r="E252" s="63">
        <v>3000</v>
      </c>
    </row>
    <row r="253" spans="1:5" x14ac:dyDescent="0.25">
      <c r="A253" s="61">
        <v>246</v>
      </c>
      <c r="B253" s="60" t="s">
        <v>1136</v>
      </c>
      <c r="C253" s="60" t="s">
        <v>906</v>
      </c>
      <c r="D253" s="7">
        <v>5</v>
      </c>
      <c r="E253" s="63">
        <v>3000</v>
      </c>
    </row>
    <row r="254" spans="1:5" x14ac:dyDescent="0.25">
      <c r="A254" s="61">
        <v>247</v>
      </c>
      <c r="B254" s="60" t="s">
        <v>1137</v>
      </c>
      <c r="C254" s="60" t="s">
        <v>906</v>
      </c>
      <c r="D254" s="7">
        <v>5</v>
      </c>
      <c r="E254" s="63">
        <v>3000</v>
      </c>
    </row>
    <row r="255" spans="1:5" x14ac:dyDescent="0.25">
      <c r="A255" s="61">
        <v>248</v>
      </c>
      <c r="B255" s="60" t="s">
        <v>1138</v>
      </c>
      <c r="C255" s="60" t="s">
        <v>906</v>
      </c>
      <c r="D255" s="7">
        <v>5</v>
      </c>
      <c r="E255" s="63">
        <v>3000</v>
      </c>
    </row>
    <row r="256" spans="1:5" x14ac:dyDescent="0.25">
      <c r="A256" s="61">
        <v>249</v>
      </c>
      <c r="B256" s="60" t="s">
        <v>1139</v>
      </c>
      <c r="C256" s="60" t="s">
        <v>906</v>
      </c>
      <c r="D256" s="7">
        <v>5</v>
      </c>
      <c r="E256" s="63">
        <v>3000</v>
      </c>
    </row>
    <row r="257" spans="1:5" x14ac:dyDescent="0.25">
      <c r="A257" s="61">
        <v>250</v>
      </c>
      <c r="B257" s="60" t="s">
        <v>1140</v>
      </c>
      <c r="C257" s="60" t="s">
        <v>906</v>
      </c>
      <c r="D257" s="7">
        <v>5</v>
      </c>
      <c r="E257" s="63">
        <v>3000</v>
      </c>
    </row>
    <row r="258" spans="1:5" x14ac:dyDescent="0.25">
      <c r="A258" s="61">
        <v>251</v>
      </c>
      <c r="B258" s="60" t="s">
        <v>1141</v>
      </c>
      <c r="C258" s="60" t="s">
        <v>906</v>
      </c>
      <c r="D258" s="7">
        <v>5</v>
      </c>
      <c r="E258" s="63">
        <v>3000</v>
      </c>
    </row>
    <row r="259" spans="1:5" x14ac:dyDescent="0.25">
      <c r="A259" s="61">
        <v>252</v>
      </c>
      <c r="B259" s="60" t="s">
        <v>1142</v>
      </c>
      <c r="C259" s="60" t="s">
        <v>906</v>
      </c>
      <c r="D259" s="7">
        <v>5</v>
      </c>
      <c r="E259" s="63">
        <v>3000</v>
      </c>
    </row>
    <row r="260" spans="1:5" x14ac:dyDescent="0.25">
      <c r="A260" s="61">
        <v>253</v>
      </c>
      <c r="B260" s="60" t="s">
        <v>321</v>
      </c>
      <c r="C260" s="60" t="s">
        <v>906</v>
      </c>
      <c r="D260" s="7">
        <v>5</v>
      </c>
      <c r="E260" s="63">
        <v>3000</v>
      </c>
    </row>
    <row r="261" spans="1:5" x14ac:dyDescent="0.25">
      <c r="A261" s="61">
        <v>254</v>
      </c>
      <c r="B261" s="60" t="s">
        <v>1143</v>
      </c>
      <c r="C261" s="60" t="s">
        <v>906</v>
      </c>
      <c r="D261" s="7">
        <v>5</v>
      </c>
      <c r="E261" s="63">
        <v>3000</v>
      </c>
    </row>
    <row r="262" spans="1:5" x14ac:dyDescent="0.25">
      <c r="A262" s="61">
        <v>255</v>
      </c>
      <c r="B262" s="60" t="s">
        <v>1144</v>
      </c>
      <c r="C262" s="60" t="s">
        <v>906</v>
      </c>
      <c r="D262" s="7">
        <v>5</v>
      </c>
      <c r="E262" s="63">
        <v>3000</v>
      </c>
    </row>
    <row r="263" spans="1:5" x14ac:dyDescent="0.25">
      <c r="A263" s="61">
        <v>256</v>
      </c>
      <c r="B263" s="60" t="s">
        <v>312</v>
      </c>
      <c r="C263" s="60" t="s">
        <v>906</v>
      </c>
      <c r="D263" s="7">
        <v>5</v>
      </c>
      <c r="E263" s="63">
        <v>3000</v>
      </c>
    </row>
    <row r="264" spans="1:5" x14ac:dyDescent="0.25">
      <c r="A264" s="61">
        <v>257</v>
      </c>
      <c r="B264" s="60" t="s">
        <v>1145</v>
      </c>
      <c r="C264" s="60" t="s">
        <v>906</v>
      </c>
      <c r="D264" s="7">
        <v>5</v>
      </c>
      <c r="E264" s="63">
        <v>3000</v>
      </c>
    </row>
    <row r="265" spans="1:5" x14ac:dyDescent="0.25">
      <c r="A265" s="61">
        <v>258</v>
      </c>
      <c r="B265" s="60" t="s">
        <v>1146</v>
      </c>
      <c r="C265" s="60" t="s">
        <v>906</v>
      </c>
      <c r="D265" s="7">
        <v>5</v>
      </c>
      <c r="E265" s="63">
        <v>3000</v>
      </c>
    </row>
    <row r="266" spans="1:5" x14ac:dyDescent="0.25">
      <c r="A266" s="61">
        <v>259</v>
      </c>
      <c r="B266" s="60" t="s">
        <v>1147</v>
      </c>
      <c r="C266" s="60" t="s">
        <v>906</v>
      </c>
      <c r="D266" s="7">
        <v>5</v>
      </c>
      <c r="E266" s="63">
        <v>3000</v>
      </c>
    </row>
    <row r="267" spans="1:5" x14ac:dyDescent="0.25">
      <c r="A267" s="61">
        <v>260</v>
      </c>
      <c r="B267" s="60" t="s">
        <v>1148</v>
      </c>
      <c r="C267" s="60" t="s">
        <v>906</v>
      </c>
      <c r="D267" s="7">
        <v>5</v>
      </c>
      <c r="E267" s="63">
        <v>3000</v>
      </c>
    </row>
    <row r="268" spans="1:5" x14ac:dyDescent="0.25">
      <c r="A268" s="61">
        <v>261</v>
      </c>
      <c r="B268" s="60" t="s">
        <v>1151</v>
      </c>
      <c r="C268" s="60" t="s">
        <v>906</v>
      </c>
      <c r="D268" s="7">
        <v>5</v>
      </c>
      <c r="E268" s="63">
        <v>3000</v>
      </c>
    </row>
    <row r="269" spans="1:5" x14ac:dyDescent="0.25">
      <c r="A269" s="61">
        <v>262</v>
      </c>
      <c r="B269" s="60" t="s">
        <v>1149</v>
      </c>
      <c r="C269" s="60" t="s">
        <v>906</v>
      </c>
      <c r="D269" s="7">
        <v>5</v>
      </c>
      <c r="E269" s="63">
        <v>3000</v>
      </c>
    </row>
    <row r="270" spans="1:5" x14ac:dyDescent="0.25">
      <c r="A270" s="61">
        <v>263</v>
      </c>
      <c r="B270" s="60" t="s">
        <v>1150</v>
      </c>
      <c r="C270" s="60" t="s">
        <v>906</v>
      </c>
      <c r="D270" s="7">
        <v>5</v>
      </c>
      <c r="E270" s="63">
        <v>3000</v>
      </c>
    </row>
    <row r="271" spans="1:5" x14ac:dyDescent="0.25">
      <c r="A271" s="61">
        <v>264</v>
      </c>
      <c r="B271" s="60" t="s">
        <v>1140</v>
      </c>
      <c r="C271" s="60" t="s">
        <v>906</v>
      </c>
      <c r="D271" s="7">
        <v>5</v>
      </c>
      <c r="E271" s="63">
        <v>3000</v>
      </c>
    </row>
    <row r="272" spans="1:5" x14ac:dyDescent="0.25">
      <c r="A272" s="61">
        <v>265</v>
      </c>
      <c r="B272" s="60" t="s">
        <v>1142</v>
      </c>
      <c r="C272" s="60" t="s">
        <v>906</v>
      </c>
      <c r="D272" s="7">
        <v>5</v>
      </c>
      <c r="E272" s="63">
        <v>3000</v>
      </c>
    </row>
    <row r="273" spans="1:5" x14ac:dyDescent="0.25">
      <c r="A273" s="61">
        <v>266</v>
      </c>
      <c r="B273" s="60" t="s">
        <v>1152</v>
      </c>
      <c r="C273" s="60" t="s">
        <v>906</v>
      </c>
      <c r="D273" s="7" t="s">
        <v>13</v>
      </c>
      <c r="E273" s="63">
        <v>10100</v>
      </c>
    </row>
    <row r="274" spans="1:5" x14ac:dyDescent="0.25">
      <c r="A274" s="61">
        <v>267</v>
      </c>
      <c r="B274" s="60" t="s">
        <v>1153</v>
      </c>
      <c r="C274" s="60" t="s">
        <v>906</v>
      </c>
      <c r="D274" s="7" t="s">
        <v>291</v>
      </c>
      <c r="E274" s="63">
        <v>10100</v>
      </c>
    </row>
    <row r="275" spans="1:5" x14ac:dyDescent="0.25">
      <c r="A275" s="61">
        <v>268</v>
      </c>
      <c r="B275" s="60" t="s">
        <v>1085</v>
      </c>
      <c r="C275" s="60" t="s">
        <v>906</v>
      </c>
      <c r="D275" s="7">
        <v>2</v>
      </c>
      <c r="E275" s="63">
        <v>9100</v>
      </c>
    </row>
    <row r="276" spans="1:5" x14ac:dyDescent="0.25">
      <c r="A276" s="61">
        <v>269</v>
      </c>
      <c r="B276" s="60" t="s">
        <v>1154</v>
      </c>
      <c r="C276" s="60" t="s">
        <v>906</v>
      </c>
      <c r="D276" s="7">
        <v>2</v>
      </c>
      <c r="E276" s="63">
        <v>9100</v>
      </c>
    </row>
    <row r="277" spans="1:5" x14ac:dyDescent="0.25">
      <c r="A277" s="61">
        <v>270</v>
      </c>
      <c r="B277" s="60" t="s">
        <v>1155</v>
      </c>
      <c r="C277" s="60" t="s">
        <v>906</v>
      </c>
      <c r="D277" s="7">
        <v>2</v>
      </c>
      <c r="E277" s="63">
        <v>9100</v>
      </c>
    </row>
    <row r="278" spans="1:5" x14ac:dyDescent="0.25">
      <c r="A278" s="61">
        <v>271</v>
      </c>
      <c r="B278" s="60" t="s">
        <v>1156</v>
      </c>
      <c r="C278" s="60" t="s">
        <v>906</v>
      </c>
      <c r="D278" s="7">
        <v>3</v>
      </c>
      <c r="E278" s="63">
        <v>9100</v>
      </c>
    </row>
    <row r="279" spans="1:5" x14ac:dyDescent="0.25">
      <c r="A279" s="61">
        <v>272</v>
      </c>
      <c r="B279" s="60" t="s">
        <v>1157</v>
      </c>
      <c r="C279" s="60" t="s">
        <v>906</v>
      </c>
      <c r="D279" s="7">
        <v>4</v>
      </c>
      <c r="E279" s="63">
        <v>9100</v>
      </c>
    </row>
    <row r="280" spans="1:5" x14ac:dyDescent="0.25">
      <c r="A280" s="61">
        <v>273</v>
      </c>
      <c r="B280" s="60" t="s">
        <v>1158</v>
      </c>
      <c r="C280" s="60" t="s">
        <v>906</v>
      </c>
      <c r="D280" s="7">
        <v>4</v>
      </c>
      <c r="E280" s="63">
        <v>9100</v>
      </c>
    </row>
    <row r="281" spans="1:5" x14ac:dyDescent="0.25">
      <c r="A281" s="61">
        <v>274</v>
      </c>
      <c r="B281" s="60" t="s">
        <v>306</v>
      </c>
      <c r="C281" s="60" t="s">
        <v>906</v>
      </c>
      <c r="D281" s="7">
        <v>4</v>
      </c>
      <c r="E281" s="63">
        <v>9100</v>
      </c>
    </row>
    <row r="282" spans="1:5" x14ac:dyDescent="0.25">
      <c r="A282" s="61">
        <v>275</v>
      </c>
      <c r="B282" s="60" t="s">
        <v>1159</v>
      </c>
      <c r="C282" s="60" t="s">
        <v>906</v>
      </c>
      <c r="D282" s="7">
        <v>5</v>
      </c>
      <c r="E282" s="63">
        <v>9100</v>
      </c>
    </row>
    <row r="283" spans="1:5" x14ac:dyDescent="0.25">
      <c r="A283" s="61">
        <v>276</v>
      </c>
      <c r="B283" s="60" t="s">
        <v>1160</v>
      </c>
      <c r="C283" s="60" t="s">
        <v>906</v>
      </c>
      <c r="D283" s="7">
        <v>5</v>
      </c>
      <c r="E283" s="63">
        <v>9100</v>
      </c>
    </row>
    <row r="284" spans="1:5" x14ac:dyDescent="0.25">
      <c r="A284" s="61">
        <v>277</v>
      </c>
      <c r="B284" s="60" t="s">
        <v>792</v>
      </c>
      <c r="C284" s="60" t="s">
        <v>906</v>
      </c>
      <c r="D284" s="7" t="s">
        <v>13</v>
      </c>
      <c r="E284" s="63">
        <v>4550</v>
      </c>
    </row>
    <row r="285" spans="1:5" x14ac:dyDescent="0.25">
      <c r="A285" s="61">
        <v>278</v>
      </c>
      <c r="B285" s="60" t="s">
        <v>1161</v>
      </c>
      <c r="C285" s="60" t="s">
        <v>906</v>
      </c>
      <c r="D285" s="7" t="s">
        <v>908</v>
      </c>
      <c r="E285" s="63">
        <v>9100</v>
      </c>
    </row>
    <row r="286" spans="1:5" x14ac:dyDescent="0.25">
      <c r="A286" s="61">
        <v>279</v>
      </c>
      <c r="B286" s="60" t="s">
        <v>1162</v>
      </c>
      <c r="C286" s="60" t="s">
        <v>1198</v>
      </c>
      <c r="D286" s="7" t="s">
        <v>1299</v>
      </c>
      <c r="E286" s="63">
        <v>11000</v>
      </c>
    </row>
    <row r="287" spans="1:5" x14ac:dyDescent="0.25">
      <c r="A287" s="61">
        <v>280</v>
      </c>
      <c r="B287" s="60" t="s">
        <v>1163</v>
      </c>
      <c r="C287" s="60" t="s">
        <v>1198</v>
      </c>
      <c r="D287" s="7" t="s">
        <v>1299</v>
      </c>
      <c r="E287" s="63">
        <v>18750</v>
      </c>
    </row>
    <row r="288" spans="1:5" x14ac:dyDescent="0.25">
      <c r="A288" s="61">
        <v>281</v>
      </c>
      <c r="B288" s="60" t="s">
        <v>1164</v>
      </c>
      <c r="C288" s="60" t="s">
        <v>1198</v>
      </c>
      <c r="D288" s="7" t="s">
        <v>1299</v>
      </c>
      <c r="E288" s="63">
        <v>12500</v>
      </c>
    </row>
    <row r="289" spans="1:5" x14ac:dyDescent="0.25">
      <c r="A289" s="61">
        <v>282</v>
      </c>
      <c r="B289" s="60" t="s">
        <v>1165</v>
      </c>
      <c r="C289" s="60" t="s">
        <v>1198</v>
      </c>
      <c r="D289" s="7" t="s">
        <v>1299</v>
      </c>
      <c r="E289" s="63">
        <v>860</v>
      </c>
    </row>
    <row r="290" spans="1:5" x14ac:dyDescent="0.25">
      <c r="A290" s="61">
        <v>283</v>
      </c>
      <c r="B290" s="60" t="s">
        <v>1166</v>
      </c>
      <c r="C290" s="60" t="s">
        <v>1198</v>
      </c>
      <c r="D290" s="7" t="s">
        <v>1299</v>
      </c>
      <c r="E290" s="63">
        <v>18750</v>
      </c>
    </row>
    <row r="291" spans="1:5" x14ac:dyDescent="0.25">
      <c r="A291" s="61">
        <v>284</v>
      </c>
      <c r="B291" s="60" t="s">
        <v>1167</v>
      </c>
      <c r="C291" s="60" t="s">
        <v>1198</v>
      </c>
      <c r="D291" s="7" t="s">
        <v>1299</v>
      </c>
      <c r="E291" s="63">
        <v>18750</v>
      </c>
    </row>
    <row r="292" spans="1:5" x14ac:dyDescent="0.25">
      <c r="A292" s="61">
        <v>285</v>
      </c>
      <c r="B292" s="60" t="s">
        <v>1168</v>
      </c>
      <c r="C292" s="60" t="s">
        <v>1198</v>
      </c>
      <c r="D292" s="7" t="s">
        <v>1299</v>
      </c>
      <c r="E292" s="63">
        <v>12500</v>
      </c>
    </row>
    <row r="293" spans="1:5" x14ac:dyDescent="0.25">
      <c r="A293" s="61">
        <v>286</v>
      </c>
      <c r="B293" s="60" t="s">
        <v>1169</v>
      </c>
      <c r="C293" s="60" t="s">
        <v>1198</v>
      </c>
      <c r="D293" s="7" t="s">
        <v>1299</v>
      </c>
      <c r="E293" s="63">
        <v>18750</v>
      </c>
    </row>
    <row r="294" spans="1:5" x14ac:dyDescent="0.25">
      <c r="A294" s="61">
        <v>287</v>
      </c>
      <c r="B294" s="60" t="s">
        <v>1170</v>
      </c>
      <c r="C294" s="60" t="s">
        <v>1198</v>
      </c>
      <c r="D294" s="7" t="s">
        <v>1299</v>
      </c>
      <c r="E294" s="63">
        <v>18750</v>
      </c>
    </row>
    <row r="295" spans="1:5" x14ac:dyDescent="0.25">
      <c r="A295" s="61">
        <v>288</v>
      </c>
      <c r="B295" s="60" t="s">
        <v>1171</v>
      </c>
      <c r="C295" s="60" t="s">
        <v>1198</v>
      </c>
      <c r="D295" s="7" t="s">
        <v>1299</v>
      </c>
      <c r="E295" s="63">
        <v>18750</v>
      </c>
    </row>
    <row r="296" spans="1:5" x14ac:dyDescent="0.25">
      <c r="A296" s="61">
        <v>289</v>
      </c>
      <c r="B296" s="60" t="s">
        <v>1172</v>
      </c>
      <c r="C296" s="60" t="s">
        <v>1198</v>
      </c>
      <c r="D296" s="7" t="s">
        <v>1299</v>
      </c>
      <c r="E296" s="63">
        <v>250</v>
      </c>
    </row>
    <row r="297" spans="1:5" x14ac:dyDescent="0.25">
      <c r="A297" s="61">
        <v>290</v>
      </c>
      <c r="B297" s="60" t="s">
        <v>1173</v>
      </c>
      <c r="C297" s="60" t="s">
        <v>1198</v>
      </c>
      <c r="D297" s="7" t="s">
        <v>1299</v>
      </c>
      <c r="E297" s="63">
        <v>21875</v>
      </c>
    </row>
    <row r="298" spans="1:5" x14ac:dyDescent="0.25">
      <c r="A298" s="61">
        <v>291</v>
      </c>
      <c r="B298" s="60" t="s">
        <v>1174</v>
      </c>
      <c r="C298" s="60" t="s">
        <v>1198</v>
      </c>
      <c r="D298" s="7" t="s">
        <v>1299</v>
      </c>
      <c r="E298" s="63">
        <v>18750</v>
      </c>
    </row>
    <row r="299" spans="1:5" x14ac:dyDescent="0.25">
      <c r="A299" s="61">
        <v>292</v>
      </c>
      <c r="B299" s="60" t="s">
        <v>1175</v>
      </c>
      <c r="C299" s="60" t="s">
        <v>1198</v>
      </c>
      <c r="D299" s="7" t="s">
        <v>1299</v>
      </c>
      <c r="E299" s="63">
        <v>18750</v>
      </c>
    </row>
    <row r="300" spans="1:5" x14ac:dyDescent="0.25">
      <c r="A300" s="61">
        <v>293</v>
      </c>
      <c r="B300" s="60" t="s">
        <v>1176</v>
      </c>
      <c r="C300" s="60" t="s">
        <v>1198</v>
      </c>
      <c r="D300" s="7" t="s">
        <v>1299</v>
      </c>
      <c r="E300" s="63">
        <v>18750</v>
      </c>
    </row>
    <row r="301" spans="1:5" x14ac:dyDescent="0.25">
      <c r="A301" s="61">
        <v>294</v>
      </c>
      <c r="B301" s="60" t="s">
        <v>1177</v>
      </c>
      <c r="C301" s="60" t="s">
        <v>1198</v>
      </c>
      <c r="D301" s="7" t="s">
        <v>1299</v>
      </c>
      <c r="E301" s="63">
        <v>18750</v>
      </c>
    </row>
    <row r="302" spans="1:5" x14ac:dyDescent="0.25">
      <c r="A302" s="61">
        <v>295</v>
      </c>
      <c r="B302" s="60" t="s">
        <v>1178</v>
      </c>
      <c r="C302" s="60" t="s">
        <v>1198</v>
      </c>
      <c r="D302" s="7" t="s">
        <v>1299</v>
      </c>
      <c r="E302" s="63">
        <v>12500</v>
      </c>
    </row>
    <row r="303" spans="1:5" x14ac:dyDescent="0.25">
      <c r="A303" s="61">
        <v>296</v>
      </c>
      <c r="B303" s="60" t="s">
        <v>1179</v>
      </c>
      <c r="C303" s="60" t="s">
        <v>1198</v>
      </c>
      <c r="D303" s="7" t="s">
        <v>1299</v>
      </c>
      <c r="E303" s="63">
        <v>250</v>
      </c>
    </row>
    <row r="304" spans="1:5" x14ac:dyDescent="0.25">
      <c r="A304" s="61">
        <v>297</v>
      </c>
      <c r="B304" s="60" t="s">
        <v>1180</v>
      </c>
      <c r="C304" s="60" t="s">
        <v>1198</v>
      </c>
      <c r="D304" s="7" t="s">
        <v>1299</v>
      </c>
      <c r="E304" s="63">
        <v>250</v>
      </c>
    </row>
    <row r="305" spans="1:5" x14ac:dyDescent="0.25">
      <c r="A305" s="61">
        <v>298</v>
      </c>
      <c r="B305" s="60" t="s">
        <v>1181</v>
      </c>
      <c r="C305" s="60" t="s">
        <v>1198</v>
      </c>
      <c r="D305" s="7" t="s">
        <v>1299</v>
      </c>
      <c r="E305" s="63">
        <v>250</v>
      </c>
    </row>
    <row r="306" spans="1:5" x14ac:dyDescent="0.25">
      <c r="A306" s="61">
        <v>299</v>
      </c>
      <c r="B306" s="60" t="s">
        <v>1182</v>
      </c>
      <c r="C306" s="60" t="s">
        <v>1198</v>
      </c>
      <c r="D306" s="7" t="s">
        <v>1299</v>
      </c>
      <c r="E306" s="63">
        <v>18750</v>
      </c>
    </row>
    <row r="307" spans="1:5" x14ac:dyDescent="0.25">
      <c r="A307" s="61">
        <v>300</v>
      </c>
      <c r="B307" s="60" t="s">
        <v>1183</v>
      </c>
      <c r="C307" s="60" t="s">
        <v>1198</v>
      </c>
      <c r="D307" s="7" t="s">
        <v>1299</v>
      </c>
      <c r="E307" s="63">
        <v>250</v>
      </c>
    </row>
    <row r="308" spans="1:5" x14ac:dyDescent="0.25">
      <c r="A308" s="61">
        <v>301</v>
      </c>
      <c r="B308" s="60" t="s">
        <v>1184</v>
      </c>
      <c r="C308" s="60" t="s">
        <v>1198</v>
      </c>
      <c r="D308" s="7" t="s">
        <v>1299</v>
      </c>
      <c r="E308" s="63">
        <v>18750</v>
      </c>
    </row>
    <row r="309" spans="1:5" x14ac:dyDescent="0.25">
      <c r="A309" s="61">
        <v>302</v>
      </c>
      <c r="B309" s="60" t="s">
        <v>1185</v>
      </c>
      <c r="C309" s="60" t="s">
        <v>1198</v>
      </c>
      <c r="D309" s="7" t="s">
        <v>1299</v>
      </c>
      <c r="E309" s="63">
        <v>21875</v>
      </c>
    </row>
    <row r="310" spans="1:5" x14ac:dyDescent="0.25">
      <c r="A310" s="61">
        <v>303</v>
      </c>
      <c r="B310" s="60" t="s">
        <v>1186</v>
      </c>
      <c r="C310" s="60" t="s">
        <v>1198</v>
      </c>
      <c r="D310" s="7" t="s">
        <v>1299</v>
      </c>
      <c r="E310" s="63">
        <v>21875</v>
      </c>
    </row>
    <row r="311" spans="1:5" x14ac:dyDescent="0.25">
      <c r="A311" s="61">
        <v>304</v>
      </c>
      <c r="B311" s="60" t="s">
        <v>1187</v>
      </c>
      <c r="C311" s="60" t="s">
        <v>1198</v>
      </c>
      <c r="D311" s="7" t="s">
        <v>1299</v>
      </c>
      <c r="E311" s="63">
        <v>12500</v>
      </c>
    </row>
    <row r="312" spans="1:5" x14ac:dyDescent="0.25">
      <c r="A312" s="61">
        <v>305</v>
      </c>
      <c r="B312" s="60" t="s">
        <v>1188</v>
      </c>
      <c r="C312" s="60" t="s">
        <v>1198</v>
      </c>
      <c r="D312" s="7" t="s">
        <v>1299</v>
      </c>
      <c r="E312" s="63">
        <v>12500</v>
      </c>
    </row>
    <row r="313" spans="1:5" x14ac:dyDescent="0.25">
      <c r="A313" s="61">
        <v>306</v>
      </c>
      <c r="B313" s="60" t="s">
        <v>1189</v>
      </c>
      <c r="C313" s="60" t="s">
        <v>1198</v>
      </c>
      <c r="D313" s="7" t="s">
        <v>1299</v>
      </c>
      <c r="E313" s="63">
        <v>18750</v>
      </c>
    </row>
    <row r="314" spans="1:5" x14ac:dyDescent="0.25">
      <c r="A314" s="61">
        <v>307</v>
      </c>
      <c r="B314" s="60" t="s">
        <v>1190</v>
      </c>
      <c r="C314" s="60" t="s">
        <v>1198</v>
      </c>
      <c r="D314" s="7" t="s">
        <v>1299</v>
      </c>
      <c r="E314" s="63">
        <v>18750</v>
      </c>
    </row>
    <row r="315" spans="1:5" x14ac:dyDescent="0.25">
      <c r="A315" s="61">
        <v>308</v>
      </c>
      <c r="B315" s="60" t="s">
        <v>1191</v>
      </c>
      <c r="C315" s="60" t="s">
        <v>1198</v>
      </c>
      <c r="D315" s="7" t="s">
        <v>1299</v>
      </c>
      <c r="E315" s="63">
        <v>18750</v>
      </c>
    </row>
    <row r="316" spans="1:5" x14ac:dyDescent="0.25">
      <c r="A316" s="61">
        <v>309</v>
      </c>
      <c r="B316" s="60" t="s">
        <v>1192</v>
      </c>
      <c r="C316" s="60" t="s">
        <v>1198</v>
      </c>
      <c r="D316" s="7" t="s">
        <v>1299</v>
      </c>
      <c r="E316" s="63">
        <v>18750</v>
      </c>
    </row>
    <row r="317" spans="1:5" x14ac:dyDescent="0.25">
      <c r="A317" s="61">
        <v>310</v>
      </c>
      <c r="B317" s="60" t="s">
        <v>1193</v>
      </c>
      <c r="C317" s="60" t="s">
        <v>1198</v>
      </c>
      <c r="D317" s="7" t="s">
        <v>1299</v>
      </c>
      <c r="E317" s="63">
        <v>18750</v>
      </c>
    </row>
    <row r="318" spans="1:5" x14ac:dyDescent="0.25">
      <c r="A318" s="61">
        <v>311</v>
      </c>
      <c r="B318" s="60" t="s">
        <v>1194</v>
      </c>
      <c r="C318" s="60" t="s">
        <v>1198</v>
      </c>
      <c r="D318" s="7" t="s">
        <v>1299</v>
      </c>
      <c r="E318" s="63">
        <v>12750</v>
      </c>
    </row>
    <row r="319" spans="1:5" x14ac:dyDescent="0.25">
      <c r="A319" s="61">
        <v>312</v>
      </c>
      <c r="B319" s="60" t="s">
        <v>1195</v>
      </c>
      <c r="C319" s="60" t="s">
        <v>1198</v>
      </c>
      <c r="D319" s="7" t="s">
        <v>1299</v>
      </c>
      <c r="E319" s="63">
        <v>20625</v>
      </c>
    </row>
    <row r="320" spans="1:5" x14ac:dyDescent="0.25">
      <c r="A320" s="61">
        <v>313</v>
      </c>
      <c r="B320" s="60" t="s">
        <v>1196</v>
      </c>
      <c r="C320" s="60" t="s">
        <v>1198</v>
      </c>
      <c r="D320" s="7" t="s">
        <v>1299</v>
      </c>
      <c r="E320" s="63">
        <v>12500</v>
      </c>
    </row>
    <row r="321" spans="1:5" x14ac:dyDescent="0.25">
      <c r="A321" s="61">
        <v>314</v>
      </c>
      <c r="B321" s="60" t="s">
        <v>1197</v>
      </c>
      <c r="C321" s="60" t="s">
        <v>1198</v>
      </c>
      <c r="D321" s="7" t="s">
        <v>1299</v>
      </c>
      <c r="E321" s="63">
        <v>18750</v>
      </c>
    </row>
    <row r="322" spans="1:5" x14ac:dyDescent="0.25">
      <c r="A322" s="61">
        <v>315</v>
      </c>
      <c r="B322" s="60" t="s">
        <v>1199</v>
      </c>
      <c r="C322" s="60" t="s">
        <v>413</v>
      </c>
      <c r="D322" s="7" t="s">
        <v>541</v>
      </c>
      <c r="E322" s="7">
        <v>2150</v>
      </c>
    </row>
    <row r="323" spans="1:5" x14ac:dyDescent="0.25">
      <c r="A323" s="61">
        <v>316</v>
      </c>
      <c r="B323" s="60" t="s">
        <v>1200</v>
      </c>
      <c r="C323" s="60" t="s">
        <v>413</v>
      </c>
      <c r="D323" s="7" t="s">
        <v>541</v>
      </c>
      <c r="E323" s="7">
        <v>2150</v>
      </c>
    </row>
    <row r="324" spans="1:5" x14ac:dyDescent="0.25">
      <c r="A324" s="61">
        <v>317</v>
      </c>
      <c r="B324" s="60" t="s">
        <v>1201</v>
      </c>
      <c r="C324" s="60" t="s">
        <v>413</v>
      </c>
      <c r="D324" s="7" t="s">
        <v>541</v>
      </c>
      <c r="E324" s="7">
        <v>2150</v>
      </c>
    </row>
    <row r="325" spans="1:5" x14ac:dyDescent="0.25">
      <c r="A325" s="61">
        <v>318</v>
      </c>
      <c r="B325" s="60" t="s">
        <v>1202</v>
      </c>
      <c r="C325" s="60" t="s">
        <v>413</v>
      </c>
      <c r="D325" s="7" t="s">
        <v>626</v>
      </c>
      <c r="E325" s="7">
        <v>2150</v>
      </c>
    </row>
    <row r="326" spans="1:5" x14ac:dyDescent="0.25">
      <c r="A326" s="61">
        <v>319</v>
      </c>
      <c r="B326" s="60" t="s">
        <v>1203</v>
      </c>
      <c r="C326" s="60" t="s">
        <v>413</v>
      </c>
      <c r="D326" s="7" t="s">
        <v>541</v>
      </c>
      <c r="E326" s="7">
        <v>2150</v>
      </c>
    </row>
    <row r="327" spans="1:5" x14ac:dyDescent="0.25">
      <c r="A327" s="61">
        <v>320</v>
      </c>
      <c r="B327" s="60" t="s">
        <v>1204</v>
      </c>
      <c r="C327" s="60" t="s">
        <v>413</v>
      </c>
      <c r="D327" s="7" t="s">
        <v>541</v>
      </c>
      <c r="E327" s="7">
        <v>2150</v>
      </c>
    </row>
    <row r="328" spans="1:5" x14ac:dyDescent="0.25">
      <c r="A328" s="61">
        <v>321</v>
      </c>
      <c r="B328" s="60" t="s">
        <v>1205</v>
      </c>
      <c r="C328" s="60" t="s">
        <v>413</v>
      </c>
      <c r="D328" s="7" t="s">
        <v>1215</v>
      </c>
      <c r="E328" s="7">
        <v>2150</v>
      </c>
    </row>
    <row r="329" spans="1:5" x14ac:dyDescent="0.25">
      <c r="A329" s="61">
        <v>322</v>
      </c>
      <c r="B329" s="60" t="s">
        <v>1206</v>
      </c>
      <c r="C329" s="60" t="s">
        <v>413</v>
      </c>
      <c r="D329" s="7" t="s">
        <v>626</v>
      </c>
      <c r="E329" s="7">
        <v>2150</v>
      </c>
    </row>
    <row r="330" spans="1:5" x14ac:dyDescent="0.25">
      <c r="A330" s="61">
        <v>323</v>
      </c>
      <c r="B330" s="60" t="s">
        <v>1207</v>
      </c>
      <c r="C330" s="60" t="s">
        <v>413</v>
      </c>
      <c r="D330" s="7" t="s">
        <v>626</v>
      </c>
      <c r="E330" s="7">
        <v>2150</v>
      </c>
    </row>
    <row r="331" spans="1:5" x14ac:dyDescent="0.25">
      <c r="A331" s="61">
        <v>324</v>
      </c>
      <c r="B331" s="60" t="s">
        <v>1208</v>
      </c>
      <c r="C331" s="60" t="s">
        <v>413</v>
      </c>
      <c r="D331" s="7" t="s">
        <v>1216</v>
      </c>
      <c r="E331" s="7">
        <v>2150</v>
      </c>
    </row>
    <row r="332" spans="1:5" x14ac:dyDescent="0.25">
      <c r="A332" s="61">
        <v>325</v>
      </c>
      <c r="B332" s="60" t="s">
        <v>1209</v>
      </c>
      <c r="C332" s="60" t="s">
        <v>413</v>
      </c>
      <c r="D332" s="7" t="s">
        <v>1216</v>
      </c>
      <c r="E332" s="7">
        <v>2150</v>
      </c>
    </row>
    <row r="333" spans="1:5" x14ac:dyDescent="0.25">
      <c r="A333" s="61">
        <v>326</v>
      </c>
      <c r="B333" s="60" t="s">
        <v>1210</v>
      </c>
      <c r="C333" s="60" t="s">
        <v>413</v>
      </c>
      <c r="D333" s="7" t="s">
        <v>1216</v>
      </c>
      <c r="E333" s="7">
        <v>2150</v>
      </c>
    </row>
    <row r="334" spans="1:5" x14ac:dyDescent="0.25">
      <c r="A334" s="61">
        <v>327</v>
      </c>
      <c r="B334" s="31" t="s">
        <v>1211</v>
      </c>
      <c r="C334" s="60" t="s">
        <v>413</v>
      </c>
      <c r="D334" s="10" t="s">
        <v>1216</v>
      </c>
      <c r="E334" s="10">
        <v>2150</v>
      </c>
    </row>
    <row r="335" spans="1:5" x14ac:dyDescent="0.25">
      <c r="A335" s="61">
        <v>328</v>
      </c>
      <c r="B335" s="31" t="s">
        <v>1212</v>
      </c>
      <c r="C335" s="60" t="s">
        <v>413</v>
      </c>
      <c r="D335" s="10" t="s">
        <v>1217</v>
      </c>
      <c r="E335" s="10">
        <v>2150</v>
      </c>
    </row>
    <row r="336" spans="1:5" x14ac:dyDescent="0.25">
      <c r="A336" s="61">
        <v>329</v>
      </c>
      <c r="B336" s="31" t="s">
        <v>605</v>
      </c>
      <c r="C336" s="60" t="s">
        <v>413</v>
      </c>
      <c r="D336" s="10" t="s">
        <v>1218</v>
      </c>
      <c r="E336" s="10">
        <v>22000</v>
      </c>
    </row>
    <row r="337" spans="1:5" x14ac:dyDescent="0.25">
      <c r="A337" s="61">
        <v>330</v>
      </c>
      <c r="B337" s="31" t="s">
        <v>1213</v>
      </c>
      <c r="C337" s="60" t="s">
        <v>413</v>
      </c>
      <c r="D337" s="10" t="s">
        <v>1217</v>
      </c>
      <c r="E337" s="10">
        <v>22000</v>
      </c>
    </row>
    <row r="338" spans="1:5" x14ac:dyDescent="0.25">
      <c r="A338" s="61">
        <v>331</v>
      </c>
      <c r="B338" s="31" t="s">
        <v>1214</v>
      </c>
      <c r="C338" s="60" t="s">
        <v>413</v>
      </c>
      <c r="D338" s="10" t="s">
        <v>1218</v>
      </c>
      <c r="E338" s="10">
        <v>2150</v>
      </c>
    </row>
    <row r="339" spans="1:5" x14ac:dyDescent="0.25">
      <c r="A339" s="61">
        <v>332</v>
      </c>
      <c r="B339" s="60" t="s">
        <v>1219</v>
      </c>
      <c r="C339" s="60" t="s">
        <v>413</v>
      </c>
      <c r="D339" s="7">
        <v>1</v>
      </c>
      <c r="E339" s="7">
        <v>2150</v>
      </c>
    </row>
    <row r="340" spans="1:5" x14ac:dyDescent="0.25">
      <c r="A340" s="61">
        <v>333</v>
      </c>
      <c r="B340" s="60" t="s">
        <v>1220</v>
      </c>
      <c r="C340" s="60" t="s">
        <v>413</v>
      </c>
      <c r="D340" s="7" t="s">
        <v>1239</v>
      </c>
      <c r="E340" s="7">
        <v>2150</v>
      </c>
    </row>
    <row r="341" spans="1:5" x14ac:dyDescent="0.25">
      <c r="A341" s="61">
        <v>334</v>
      </c>
      <c r="B341" s="60" t="s">
        <v>1221</v>
      </c>
      <c r="C341" s="60" t="s">
        <v>413</v>
      </c>
      <c r="D341" s="7">
        <v>3</v>
      </c>
      <c r="E341" s="7">
        <v>2150</v>
      </c>
    </row>
    <row r="342" spans="1:5" x14ac:dyDescent="0.25">
      <c r="A342" s="61">
        <v>335</v>
      </c>
      <c r="B342" s="60" t="s">
        <v>416</v>
      </c>
      <c r="C342" s="60" t="s">
        <v>413</v>
      </c>
      <c r="D342" s="7" t="s">
        <v>1240</v>
      </c>
      <c r="E342" s="7">
        <v>2150</v>
      </c>
    </row>
    <row r="343" spans="1:5" x14ac:dyDescent="0.25">
      <c r="A343" s="61">
        <v>336</v>
      </c>
      <c r="B343" s="60" t="s">
        <v>1222</v>
      </c>
      <c r="C343" s="60" t="s">
        <v>413</v>
      </c>
      <c r="D343" s="7">
        <v>1</v>
      </c>
      <c r="E343" s="7">
        <v>16000</v>
      </c>
    </row>
    <row r="344" spans="1:5" x14ac:dyDescent="0.25">
      <c r="A344" s="61">
        <v>337</v>
      </c>
      <c r="B344" s="60" t="s">
        <v>1223</v>
      </c>
      <c r="C344" s="60" t="s">
        <v>413</v>
      </c>
      <c r="D344" s="7">
        <v>2</v>
      </c>
      <c r="E344" s="7">
        <v>2150</v>
      </c>
    </row>
    <row r="345" spans="1:5" x14ac:dyDescent="0.25">
      <c r="A345" s="61">
        <v>338</v>
      </c>
      <c r="B345" s="60" t="s">
        <v>1224</v>
      </c>
      <c r="C345" s="60" t="s">
        <v>413</v>
      </c>
      <c r="D345" s="7" t="s">
        <v>1241</v>
      </c>
      <c r="E345" s="7">
        <v>2150</v>
      </c>
    </row>
    <row r="346" spans="1:5" x14ac:dyDescent="0.25">
      <c r="A346" s="61">
        <v>339</v>
      </c>
      <c r="B346" s="60" t="s">
        <v>1225</v>
      </c>
      <c r="C346" s="60" t="s">
        <v>413</v>
      </c>
      <c r="D346" s="7" t="s">
        <v>1242</v>
      </c>
      <c r="E346" s="7">
        <v>2150</v>
      </c>
    </row>
    <row r="347" spans="1:5" x14ac:dyDescent="0.25">
      <c r="A347" s="61">
        <v>340</v>
      </c>
      <c r="B347" s="60" t="s">
        <v>1226</v>
      </c>
      <c r="C347" s="60" t="s">
        <v>413</v>
      </c>
      <c r="D347" s="7" t="s">
        <v>1239</v>
      </c>
      <c r="E347" s="7">
        <v>2150</v>
      </c>
    </row>
    <row r="348" spans="1:5" x14ac:dyDescent="0.25">
      <c r="A348" s="61">
        <v>341</v>
      </c>
      <c r="B348" s="60" t="s">
        <v>750</v>
      </c>
      <c r="C348" s="60" t="s">
        <v>413</v>
      </c>
      <c r="D348" s="7" t="s">
        <v>1243</v>
      </c>
      <c r="E348" s="7">
        <v>2150</v>
      </c>
    </row>
    <row r="349" spans="1:5" x14ac:dyDescent="0.25">
      <c r="A349" s="61">
        <v>342</v>
      </c>
      <c r="B349" s="60" t="s">
        <v>1227</v>
      </c>
      <c r="C349" s="60" t="s">
        <v>413</v>
      </c>
      <c r="D349" s="7" t="s">
        <v>1244</v>
      </c>
      <c r="E349" s="7">
        <v>2150</v>
      </c>
    </row>
    <row r="350" spans="1:5" x14ac:dyDescent="0.25">
      <c r="A350" s="61">
        <v>343</v>
      </c>
      <c r="B350" s="60" t="s">
        <v>749</v>
      </c>
      <c r="C350" s="60" t="s">
        <v>413</v>
      </c>
      <c r="D350" s="7" t="s">
        <v>1245</v>
      </c>
      <c r="E350" s="7">
        <v>2150</v>
      </c>
    </row>
    <row r="351" spans="1:5" x14ac:dyDescent="0.25">
      <c r="A351" s="61">
        <v>344</v>
      </c>
      <c r="B351" s="60" t="s">
        <v>442</v>
      </c>
      <c r="C351" s="60" t="s">
        <v>413</v>
      </c>
      <c r="D351" s="7" t="s">
        <v>1244</v>
      </c>
      <c r="E351" s="7">
        <v>2150</v>
      </c>
    </row>
    <row r="352" spans="1:5" x14ac:dyDescent="0.25">
      <c r="A352" s="61">
        <v>345</v>
      </c>
      <c r="B352" s="60" t="s">
        <v>462</v>
      </c>
      <c r="C352" s="60" t="s">
        <v>413</v>
      </c>
      <c r="D352" s="7" t="s">
        <v>1244</v>
      </c>
      <c r="E352" s="7">
        <v>2150</v>
      </c>
    </row>
    <row r="353" spans="1:5" x14ac:dyDescent="0.25">
      <c r="A353" s="61">
        <v>346</v>
      </c>
      <c r="B353" s="60" t="s">
        <v>1228</v>
      </c>
      <c r="C353" s="60" t="s">
        <v>413</v>
      </c>
      <c r="D353" s="7" t="s">
        <v>1246</v>
      </c>
      <c r="E353" s="7">
        <v>5000</v>
      </c>
    </row>
    <row r="354" spans="1:5" x14ac:dyDescent="0.25">
      <c r="A354" s="61">
        <v>347</v>
      </c>
      <c r="B354" s="60" t="s">
        <v>1229</v>
      </c>
      <c r="C354" s="60" t="s">
        <v>413</v>
      </c>
      <c r="D354" s="7" t="s">
        <v>1247</v>
      </c>
      <c r="E354" s="7">
        <v>5000</v>
      </c>
    </row>
    <row r="355" spans="1:5" x14ac:dyDescent="0.25">
      <c r="A355" s="61">
        <v>348</v>
      </c>
      <c r="B355" s="60" t="s">
        <v>1230</v>
      </c>
      <c r="C355" s="60" t="s">
        <v>413</v>
      </c>
      <c r="D355" s="7" t="s">
        <v>1247</v>
      </c>
      <c r="E355" s="7">
        <v>5000</v>
      </c>
    </row>
    <row r="356" spans="1:5" x14ac:dyDescent="0.25">
      <c r="A356" s="61">
        <v>349</v>
      </c>
      <c r="B356" s="31" t="s">
        <v>1231</v>
      </c>
      <c r="C356" s="60" t="s">
        <v>413</v>
      </c>
      <c r="D356" s="10" t="s">
        <v>1243</v>
      </c>
      <c r="E356" s="10">
        <v>2150</v>
      </c>
    </row>
    <row r="357" spans="1:5" x14ac:dyDescent="0.25">
      <c r="A357" s="61">
        <v>350</v>
      </c>
      <c r="B357" s="31" t="s">
        <v>1232</v>
      </c>
      <c r="C357" s="60" t="s">
        <v>413</v>
      </c>
      <c r="D357" s="10" t="s">
        <v>1248</v>
      </c>
      <c r="E357" s="10">
        <v>2150</v>
      </c>
    </row>
    <row r="358" spans="1:5" x14ac:dyDescent="0.25">
      <c r="A358" s="61">
        <v>351</v>
      </c>
      <c r="B358" s="31" t="s">
        <v>1233</v>
      </c>
      <c r="C358" s="60" t="s">
        <v>413</v>
      </c>
      <c r="D358" s="10" t="s">
        <v>1249</v>
      </c>
      <c r="E358" s="10">
        <v>15000</v>
      </c>
    </row>
    <row r="359" spans="1:5" x14ac:dyDescent="0.25">
      <c r="A359" s="61">
        <v>352</v>
      </c>
      <c r="B359" s="62" t="s">
        <v>1234</v>
      </c>
      <c r="C359" s="60" t="s">
        <v>413</v>
      </c>
      <c r="D359" s="10" t="s">
        <v>1250</v>
      </c>
      <c r="E359" s="10">
        <v>2150</v>
      </c>
    </row>
    <row r="360" spans="1:5" x14ac:dyDescent="0.25">
      <c r="A360" s="61">
        <v>353</v>
      </c>
      <c r="B360" s="31" t="s">
        <v>1235</v>
      </c>
      <c r="C360" s="60" t="s">
        <v>413</v>
      </c>
      <c r="D360" s="10" t="s">
        <v>1241</v>
      </c>
      <c r="E360" s="10">
        <v>15000</v>
      </c>
    </row>
    <row r="361" spans="1:5" x14ac:dyDescent="0.25">
      <c r="A361" s="61">
        <v>354</v>
      </c>
      <c r="B361" s="31" t="s">
        <v>1236</v>
      </c>
      <c r="C361" s="60" t="s">
        <v>413</v>
      </c>
      <c r="D361" s="10" t="s">
        <v>1251</v>
      </c>
      <c r="E361" s="10">
        <v>2150</v>
      </c>
    </row>
    <row r="362" spans="1:5" x14ac:dyDescent="0.25">
      <c r="A362" s="61">
        <v>355</v>
      </c>
      <c r="B362" s="31" t="s">
        <v>1237</v>
      </c>
      <c r="C362" s="60" t="s">
        <v>413</v>
      </c>
      <c r="D362" s="10" t="s">
        <v>1248</v>
      </c>
      <c r="E362" s="10">
        <v>2150</v>
      </c>
    </row>
    <row r="363" spans="1:5" x14ac:dyDescent="0.25">
      <c r="A363" s="61">
        <v>356</v>
      </c>
      <c r="B363" s="31" t="s">
        <v>1238</v>
      </c>
      <c r="C363" s="60" t="s">
        <v>413</v>
      </c>
      <c r="D363" s="10" t="s">
        <v>1252</v>
      </c>
      <c r="E363" s="10">
        <v>2150</v>
      </c>
    </row>
    <row r="364" spans="1:5" x14ac:dyDescent="0.25">
      <c r="A364" s="61">
        <v>357</v>
      </c>
      <c r="B364" s="60" t="s">
        <v>1253</v>
      </c>
      <c r="C364" s="60" t="s">
        <v>413</v>
      </c>
      <c r="D364" s="7">
        <v>7</v>
      </c>
      <c r="E364" s="7">
        <v>2150</v>
      </c>
    </row>
    <row r="365" spans="1:5" x14ac:dyDescent="0.25">
      <c r="A365" s="61">
        <v>358</v>
      </c>
      <c r="B365" s="60" t="s">
        <v>1254</v>
      </c>
      <c r="C365" s="60" t="s">
        <v>413</v>
      </c>
      <c r="D365" s="7">
        <v>8</v>
      </c>
      <c r="E365" s="7">
        <v>2150</v>
      </c>
    </row>
    <row r="366" spans="1:5" x14ac:dyDescent="0.25">
      <c r="A366" s="61">
        <v>359</v>
      </c>
      <c r="B366" s="60" t="s">
        <v>653</v>
      </c>
      <c r="C366" s="60" t="s">
        <v>413</v>
      </c>
      <c r="D366" s="7">
        <v>8</v>
      </c>
      <c r="E366" s="7">
        <v>16000</v>
      </c>
    </row>
    <row r="367" spans="1:5" x14ac:dyDescent="0.25">
      <c r="A367" s="61">
        <v>360</v>
      </c>
      <c r="B367" s="60" t="s">
        <v>1255</v>
      </c>
      <c r="C367" s="60" t="s">
        <v>413</v>
      </c>
      <c r="D367" s="7" t="s">
        <v>1266</v>
      </c>
      <c r="E367" s="7">
        <v>2150</v>
      </c>
    </row>
    <row r="368" spans="1:5" x14ac:dyDescent="0.25">
      <c r="A368" s="61">
        <v>361</v>
      </c>
      <c r="B368" s="60" t="s">
        <v>1256</v>
      </c>
      <c r="C368" s="60" t="s">
        <v>413</v>
      </c>
      <c r="D368" s="7" t="s">
        <v>1267</v>
      </c>
      <c r="E368" s="7">
        <v>2150</v>
      </c>
    </row>
    <row r="369" spans="1:5" x14ac:dyDescent="0.25">
      <c r="A369" s="61">
        <v>362</v>
      </c>
      <c r="B369" s="60" t="s">
        <v>1257</v>
      </c>
      <c r="C369" s="60" t="s">
        <v>413</v>
      </c>
      <c r="D369" s="7">
        <v>6</v>
      </c>
      <c r="E369" s="7">
        <v>2150</v>
      </c>
    </row>
    <row r="370" spans="1:5" x14ac:dyDescent="0.25">
      <c r="A370" s="61">
        <v>363</v>
      </c>
      <c r="B370" s="60" t="s">
        <v>428</v>
      </c>
      <c r="C370" s="60" t="s">
        <v>413</v>
      </c>
      <c r="D370" s="7" t="s">
        <v>1268</v>
      </c>
      <c r="E370" s="7">
        <v>2150</v>
      </c>
    </row>
    <row r="371" spans="1:5" x14ac:dyDescent="0.25">
      <c r="A371" s="61">
        <v>364</v>
      </c>
      <c r="B371" s="60" t="s">
        <v>1258</v>
      </c>
      <c r="C371" s="60" t="s">
        <v>413</v>
      </c>
      <c r="D371" s="7" t="s">
        <v>1269</v>
      </c>
      <c r="E371" s="7">
        <v>2150</v>
      </c>
    </row>
    <row r="372" spans="1:5" x14ac:dyDescent="0.25">
      <c r="A372" s="61">
        <v>365</v>
      </c>
      <c r="B372" s="60" t="s">
        <v>460</v>
      </c>
      <c r="C372" s="60" t="s">
        <v>413</v>
      </c>
      <c r="D372" s="7" t="s">
        <v>1270</v>
      </c>
      <c r="E372" s="7">
        <v>2150</v>
      </c>
    </row>
    <row r="373" spans="1:5" x14ac:dyDescent="0.25">
      <c r="A373" s="61">
        <v>366</v>
      </c>
      <c r="B373" s="60" t="s">
        <v>1259</v>
      </c>
      <c r="C373" s="60" t="s">
        <v>413</v>
      </c>
      <c r="D373" s="7" t="s">
        <v>1269</v>
      </c>
      <c r="E373" s="7">
        <v>2150</v>
      </c>
    </row>
    <row r="374" spans="1:5" x14ac:dyDescent="0.25">
      <c r="A374" s="61">
        <v>367</v>
      </c>
      <c r="B374" s="60" t="s">
        <v>1260</v>
      </c>
      <c r="C374" s="60" t="s">
        <v>413</v>
      </c>
      <c r="D374" s="7">
        <v>7</v>
      </c>
      <c r="E374" s="7">
        <v>2150</v>
      </c>
    </row>
    <row r="375" spans="1:5" x14ac:dyDescent="0.25">
      <c r="A375" s="61">
        <v>368</v>
      </c>
      <c r="B375" s="60" t="s">
        <v>1261</v>
      </c>
      <c r="C375" s="60" t="s">
        <v>413</v>
      </c>
      <c r="D375" s="7" t="s">
        <v>1271</v>
      </c>
      <c r="E375" s="7">
        <v>2150</v>
      </c>
    </row>
    <row r="376" spans="1:5" x14ac:dyDescent="0.25">
      <c r="A376" s="61">
        <v>369</v>
      </c>
      <c r="B376" s="31" t="s">
        <v>1262</v>
      </c>
      <c r="C376" s="60" t="s">
        <v>413</v>
      </c>
      <c r="D376" s="10" t="s">
        <v>1272</v>
      </c>
      <c r="E376" s="10">
        <v>2150</v>
      </c>
    </row>
    <row r="377" spans="1:5" x14ac:dyDescent="0.25">
      <c r="A377" s="61">
        <v>370</v>
      </c>
      <c r="B377" s="31" t="s">
        <v>1263</v>
      </c>
      <c r="C377" s="60" t="s">
        <v>413</v>
      </c>
      <c r="D377" s="64" t="s">
        <v>1270</v>
      </c>
      <c r="E377" s="10">
        <v>15000</v>
      </c>
    </row>
    <row r="378" spans="1:5" x14ac:dyDescent="0.25">
      <c r="A378" s="61">
        <v>371</v>
      </c>
      <c r="B378" s="31" t="s">
        <v>1264</v>
      </c>
      <c r="C378" s="60" t="s">
        <v>413</v>
      </c>
      <c r="D378" s="10" t="s">
        <v>1271</v>
      </c>
      <c r="E378" s="10">
        <v>2150</v>
      </c>
    </row>
    <row r="379" spans="1:5" x14ac:dyDescent="0.25">
      <c r="A379" s="61">
        <v>372</v>
      </c>
      <c r="B379" s="31" t="s">
        <v>751</v>
      </c>
      <c r="C379" s="60" t="s">
        <v>413</v>
      </c>
      <c r="D379" s="10" t="s">
        <v>1273</v>
      </c>
      <c r="E379" s="10">
        <v>2150</v>
      </c>
    </row>
    <row r="380" spans="1:5" x14ac:dyDescent="0.25">
      <c r="A380" s="61">
        <v>373</v>
      </c>
      <c r="B380" s="31" t="s">
        <v>1265</v>
      </c>
      <c r="C380" s="60" t="s">
        <v>413</v>
      </c>
      <c r="D380" s="10" t="s">
        <v>1269</v>
      </c>
      <c r="E380" s="10">
        <v>2150</v>
      </c>
    </row>
    <row r="381" spans="1:5" x14ac:dyDescent="0.25">
      <c r="A381" s="61">
        <v>374</v>
      </c>
      <c r="B381" s="60" t="s">
        <v>1274</v>
      </c>
      <c r="C381" s="60" t="s">
        <v>413</v>
      </c>
      <c r="D381" s="7">
        <v>10</v>
      </c>
      <c r="E381" s="7">
        <v>2250</v>
      </c>
    </row>
    <row r="382" spans="1:5" x14ac:dyDescent="0.25">
      <c r="A382" s="61">
        <v>375</v>
      </c>
      <c r="B382" s="60" t="s">
        <v>1275</v>
      </c>
      <c r="C382" s="60" t="s">
        <v>413</v>
      </c>
      <c r="D382" s="7">
        <v>10</v>
      </c>
      <c r="E382" s="7">
        <v>2250</v>
      </c>
    </row>
    <row r="383" spans="1:5" x14ac:dyDescent="0.25">
      <c r="A383" s="61">
        <v>376</v>
      </c>
      <c r="B383" s="60" t="s">
        <v>1276</v>
      </c>
      <c r="C383" s="60" t="s">
        <v>413</v>
      </c>
      <c r="D383" s="7">
        <v>9</v>
      </c>
      <c r="E383" s="7">
        <v>2250</v>
      </c>
    </row>
    <row r="384" spans="1:5" x14ac:dyDescent="0.25">
      <c r="A384" s="61">
        <v>377</v>
      </c>
      <c r="B384" s="60" t="s">
        <v>592</v>
      </c>
      <c r="C384" s="60" t="s">
        <v>413</v>
      </c>
      <c r="D384" s="64" t="s">
        <v>1284</v>
      </c>
      <c r="E384" s="7">
        <v>2250</v>
      </c>
    </row>
    <row r="385" spans="1:5" x14ac:dyDescent="0.25">
      <c r="A385" s="61">
        <v>378</v>
      </c>
      <c r="B385" s="60" t="s">
        <v>1277</v>
      </c>
      <c r="C385" s="60" t="s">
        <v>413</v>
      </c>
      <c r="D385" s="7" t="s">
        <v>1284</v>
      </c>
      <c r="E385" s="7">
        <v>2250</v>
      </c>
    </row>
    <row r="386" spans="1:5" x14ac:dyDescent="0.25">
      <c r="A386" s="61">
        <v>379</v>
      </c>
      <c r="B386" s="60" t="s">
        <v>1278</v>
      </c>
      <c r="C386" s="60" t="s">
        <v>413</v>
      </c>
      <c r="D386" s="7" t="s">
        <v>1285</v>
      </c>
      <c r="E386" s="7">
        <v>5000</v>
      </c>
    </row>
    <row r="387" spans="1:5" x14ac:dyDescent="0.25">
      <c r="A387" s="61">
        <v>380</v>
      </c>
      <c r="B387" s="60" t="s">
        <v>1279</v>
      </c>
      <c r="C387" s="60" t="s">
        <v>413</v>
      </c>
      <c r="D387" s="7" t="s">
        <v>1286</v>
      </c>
      <c r="E387" s="7">
        <v>5000</v>
      </c>
    </row>
    <row r="388" spans="1:5" x14ac:dyDescent="0.25">
      <c r="A388" s="61">
        <v>381</v>
      </c>
      <c r="B388" s="60" t="s">
        <v>1280</v>
      </c>
      <c r="C388" s="60" t="s">
        <v>413</v>
      </c>
      <c r="D388" s="7" t="s">
        <v>1286</v>
      </c>
      <c r="E388" s="7">
        <v>5000</v>
      </c>
    </row>
    <row r="389" spans="1:5" x14ac:dyDescent="0.25">
      <c r="A389" s="61">
        <v>382</v>
      </c>
      <c r="B389" s="60" t="s">
        <v>1281</v>
      </c>
      <c r="C389" s="60" t="s">
        <v>413</v>
      </c>
      <c r="D389" s="7" t="s">
        <v>1286</v>
      </c>
      <c r="E389" s="7">
        <v>5000</v>
      </c>
    </row>
    <row r="390" spans="1:5" x14ac:dyDescent="0.25">
      <c r="A390" s="61">
        <v>383</v>
      </c>
      <c r="B390" s="60" t="s">
        <v>1282</v>
      </c>
      <c r="C390" s="60" t="s">
        <v>413</v>
      </c>
      <c r="D390" s="7" t="s">
        <v>1286</v>
      </c>
      <c r="E390" s="7">
        <v>5000</v>
      </c>
    </row>
    <row r="391" spans="1:5" x14ac:dyDescent="0.25">
      <c r="A391" s="61">
        <v>384</v>
      </c>
      <c r="B391" s="31" t="s">
        <v>1283</v>
      </c>
      <c r="C391" s="60" t="s">
        <v>413</v>
      </c>
      <c r="D391" s="10" t="s">
        <v>1287</v>
      </c>
      <c r="E391" s="10">
        <v>2250</v>
      </c>
    </row>
    <row r="392" spans="1:5" x14ac:dyDescent="0.25">
      <c r="A392" s="61">
        <v>385</v>
      </c>
      <c r="B392" s="60" t="s">
        <v>1288</v>
      </c>
      <c r="C392" s="60" t="s">
        <v>413</v>
      </c>
      <c r="D392" s="7" t="s">
        <v>1293</v>
      </c>
      <c r="E392" s="7">
        <v>41000</v>
      </c>
    </row>
    <row r="393" spans="1:5" x14ac:dyDescent="0.25">
      <c r="A393" s="61">
        <v>386</v>
      </c>
      <c r="B393" s="60" t="s">
        <v>1289</v>
      </c>
      <c r="C393" s="60" t="s">
        <v>413</v>
      </c>
      <c r="D393" s="7" t="s">
        <v>1294</v>
      </c>
      <c r="E393" s="7">
        <v>4500</v>
      </c>
    </row>
    <row r="394" spans="1:5" x14ac:dyDescent="0.25">
      <c r="A394" s="61">
        <v>387</v>
      </c>
      <c r="B394" s="60" t="s">
        <v>745</v>
      </c>
      <c r="C394" s="60" t="s">
        <v>413</v>
      </c>
      <c r="D394" s="7" t="s">
        <v>1293</v>
      </c>
      <c r="E394" s="7">
        <v>4500</v>
      </c>
    </row>
    <row r="395" spans="1:5" x14ac:dyDescent="0.25">
      <c r="A395" s="61">
        <v>388</v>
      </c>
      <c r="B395" s="31" t="s">
        <v>473</v>
      </c>
      <c r="C395" s="60" t="s">
        <v>413</v>
      </c>
      <c r="D395" s="10" t="s">
        <v>1295</v>
      </c>
      <c r="E395" s="10">
        <v>41000</v>
      </c>
    </row>
    <row r="396" spans="1:5" x14ac:dyDescent="0.25">
      <c r="A396" s="61">
        <v>389</v>
      </c>
      <c r="B396" s="31" t="s">
        <v>1290</v>
      </c>
      <c r="C396" s="60" t="s">
        <v>413</v>
      </c>
      <c r="D396" s="10" t="s">
        <v>1293</v>
      </c>
      <c r="E396" s="10">
        <v>4500</v>
      </c>
    </row>
    <row r="397" spans="1:5" x14ac:dyDescent="0.25">
      <c r="A397" s="61">
        <v>390</v>
      </c>
      <c r="B397" s="31" t="s">
        <v>1291</v>
      </c>
      <c r="C397" s="60" t="s">
        <v>413</v>
      </c>
      <c r="D397" s="10" t="s">
        <v>1293</v>
      </c>
      <c r="E397" s="10">
        <v>4500</v>
      </c>
    </row>
    <row r="398" spans="1:5" x14ac:dyDescent="0.25">
      <c r="A398" s="61">
        <v>391</v>
      </c>
      <c r="B398" s="31" t="s">
        <v>1292</v>
      </c>
      <c r="C398" s="60" t="s">
        <v>413</v>
      </c>
      <c r="D398" s="10" t="s">
        <v>1296</v>
      </c>
      <c r="E398" s="10">
        <v>4500</v>
      </c>
    </row>
    <row r="399" spans="1:5" x14ac:dyDescent="0.25">
      <c r="A399" s="61">
        <v>392</v>
      </c>
      <c r="B399" s="60" t="s">
        <v>1297</v>
      </c>
      <c r="C399" s="60" t="s">
        <v>413</v>
      </c>
      <c r="D399" s="10" t="s">
        <v>1298</v>
      </c>
      <c r="E399" s="7">
        <v>9050</v>
      </c>
    </row>
    <row r="400" spans="1:5" x14ac:dyDescent="0.25">
      <c r="A400" s="58"/>
      <c r="B400" s="2"/>
      <c r="C400" s="2"/>
      <c r="D400" s="6"/>
      <c r="E400" s="6"/>
    </row>
  </sheetData>
  <mergeCells count="5">
    <mergeCell ref="A1:E1"/>
    <mergeCell ref="A2:E2"/>
    <mergeCell ref="A4:E4"/>
    <mergeCell ref="A5:E5"/>
    <mergeCell ref="A6:E6"/>
  </mergeCells>
  <pageMargins left="0.16" right="0.19" top="0.36" bottom="0.16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topLeftCell="A344" workbookViewId="0">
      <selection activeCell="B349" sqref="B349"/>
    </sheetView>
  </sheetViews>
  <sheetFormatPr defaultRowHeight="15" x14ac:dyDescent="0.25"/>
  <cols>
    <col min="1" max="1" width="4.5703125" style="40" customWidth="1"/>
    <col min="2" max="2" width="31.42578125" style="45" customWidth="1"/>
    <col min="3" max="3" width="41.28515625" style="45" customWidth="1"/>
    <col min="4" max="4" width="9.85546875" style="45" customWidth="1"/>
    <col min="5" max="5" width="15.5703125" style="46" bestFit="1" customWidth="1"/>
  </cols>
  <sheetData>
    <row r="1" spans="1:5" ht="21" x14ac:dyDescent="0.35">
      <c r="A1" s="108" t="s">
        <v>1</v>
      </c>
      <c r="B1" s="108"/>
      <c r="C1" s="108"/>
      <c r="D1" s="108"/>
      <c r="E1" s="108"/>
    </row>
    <row r="2" spans="1:5" x14ac:dyDescent="0.25">
      <c r="A2" s="109" t="s">
        <v>2</v>
      </c>
      <c r="B2" s="109"/>
      <c r="C2" s="109"/>
      <c r="D2" s="109"/>
      <c r="E2" s="109"/>
    </row>
    <row r="3" spans="1:5" x14ac:dyDescent="0.25">
      <c r="A3" s="38"/>
      <c r="B3" s="39"/>
      <c r="C3" s="54"/>
      <c r="D3" s="39"/>
      <c r="E3" s="39"/>
    </row>
    <row r="4" spans="1:5" x14ac:dyDescent="0.25">
      <c r="A4" s="109" t="s">
        <v>3</v>
      </c>
      <c r="B4" s="109"/>
      <c r="C4" s="109"/>
      <c r="D4" s="109"/>
      <c r="E4" s="109"/>
    </row>
    <row r="5" spans="1:5" x14ac:dyDescent="0.25">
      <c r="A5" s="111" t="s">
        <v>4</v>
      </c>
      <c r="B5" s="111"/>
      <c r="C5" s="111"/>
      <c r="D5" s="111"/>
      <c r="E5" s="111"/>
    </row>
    <row r="6" spans="1:5" ht="18.75" x14ac:dyDescent="0.3">
      <c r="A6" s="115" t="s">
        <v>675</v>
      </c>
      <c r="B6" s="116"/>
      <c r="C6" s="116"/>
      <c r="D6" s="116"/>
      <c r="E6" s="117"/>
    </row>
    <row r="7" spans="1:5" s="40" customFormat="1" x14ac:dyDescent="0.25">
      <c r="A7" s="5" t="s">
        <v>6</v>
      </c>
      <c r="B7" s="5" t="s">
        <v>7</v>
      </c>
      <c r="C7" s="55" t="s">
        <v>8</v>
      </c>
      <c r="D7" s="5" t="s">
        <v>9</v>
      </c>
      <c r="E7" s="5" t="s">
        <v>912</v>
      </c>
    </row>
    <row r="8" spans="1:5" x14ac:dyDescent="0.25">
      <c r="A8" s="41">
        <v>1</v>
      </c>
      <c r="B8" s="47" t="s">
        <v>676</v>
      </c>
      <c r="C8" s="53" t="s">
        <v>677</v>
      </c>
      <c r="D8" s="47" t="s">
        <v>647</v>
      </c>
      <c r="E8" s="14">
        <v>0.5</v>
      </c>
    </row>
    <row r="9" spans="1:5" x14ac:dyDescent="0.25">
      <c r="A9" s="41">
        <v>2</v>
      </c>
      <c r="B9" s="47" t="s">
        <v>678</v>
      </c>
      <c r="C9" s="53" t="s">
        <v>677</v>
      </c>
      <c r="D9" s="47" t="s">
        <v>647</v>
      </c>
      <c r="E9" s="14">
        <v>0.5</v>
      </c>
    </row>
    <row r="10" spans="1:5" x14ac:dyDescent="0.25">
      <c r="A10" s="41">
        <v>3</v>
      </c>
      <c r="B10" s="47" t="s">
        <v>679</v>
      </c>
      <c r="C10" s="53" t="s">
        <v>677</v>
      </c>
      <c r="D10" s="47" t="s">
        <v>647</v>
      </c>
      <c r="E10" s="14">
        <v>0.5</v>
      </c>
    </row>
    <row r="11" spans="1:5" x14ac:dyDescent="0.25">
      <c r="A11" s="41">
        <v>4</v>
      </c>
      <c r="B11" s="49" t="s">
        <v>680</v>
      </c>
      <c r="C11" s="53" t="s">
        <v>677</v>
      </c>
      <c r="D11" s="47" t="s">
        <v>649</v>
      </c>
      <c r="E11" s="14">
        <v>0.5</v>
      </c>
    </row>
    <row r="12" spans="1:5" x14ac:dyDescent="0.25">
      <c r="A12" s="41">
        <v>5</v>
      </c>
      <c r="B12" s="49" t="s">
        <v>681</v>
      </c>
      <c r="C12" s="53" t="s">
        <v>677</v>
      </c>
      <c r="D12" s="47" t="s">
        <v>652</v>
      </c>
      <c r="E12" s="14">
        <v>0.5</v>
      </c>
    </row>
    <row r="13" spans="1:5" x14ac:dyDescent="0.25">
      <c r="A13" s="41">
        <v>6</v>
      </c>
      <c r="B13" s="49" t="s">
        <v>682</v>
      </c>
      <c r="C13" s="53" t="s">
        <v>677</v>
      </c>
      <c r="D13" s="47" t="s">
        <v>652</v>
      </c>
      <c r="E13" s="14">
        <v>0.5</v>
      </c>
    </row>
    <row r="14" spans="1:5" x14ac:dyDescent="0.25">
      <c r="A14" s="41">
        <v>7</v>
      </c>
      <c r="B14" s="49" t="s">
        <v>268</v>
      </c>
      <c r="C14" s="53" t="s">
        <v>677</v>
      </c>
      <c r="D14" s="47" t="s">
        <v>649</v>
      </c>
      <c r="E14" s="14">
        <v>0.5</v>
      </c>
    </row>
    <row r="15" spans="1:5" x14ac:dyDescent="0.25">
      <c r="A15" s="41">
        <v>8</v>
      </c>
      <c r="B15" s="49" t="s">
        <v>683</v>
      </c>
      <c r="C15" s="53" t="s">
        <v>677</v>
      </c>
      <c r="D15" s="47" t="s">
        <v>649</v>
      </c>
      <c r="E15" s="14">
        <v>0.5</v>
      </c>
    </row>
    <row r="16" spans="1:5" x14ac:dyDescent="0.25">
      <c r="A16" s="41">
        <v>9</v>
      </c>
      <c r="B16" s="49" t="s">
        <v>684</v>
      </c>
      <c r="C16" s="53" t="s">
        <v>685</v>
      </c>
      <c r="D16" s="47" t="s">
        <v>686</v>
      </c>
      <c r="E16" s="14">
        <v>0.5</v>
      </c>
    </row>
    <row r="17" spans="1:5" x14ac:dyDescent="0.25">
      <c r="A17" s="41">
        <v>10</v>
      </c>
      <c r="B17" s="49" t="s">
        <v>277</v>
      </c>
      <c r="C17" s="53" t="s">
        <v>685</v>
      </c>
      <c r="D17" s="47" t="s">
        <v>686</v>
      </c>
      <c r="E17" s="14">
        <v>0.5</v>
      </c>
    </row>
    <row r="18" spans="1:5" x14ac:dyDescent="0.25">
      <c r="A18" s="41">
        <v>11</v>
      </c>
      <c r="B18" s="49" t="s">
        <v>278</v>
      </c>
      <c r="C18" s="53" t="s">
        <v>685</v>
      </c>
      <c r="D18" s="47" t="s">
        <v>686</v>
      </c>
      <c r="E18" s="14">
        <v>0.5</v>
      </c>
    </row>
    <row r="19" spans="1:5" x14ac:dyDescent="0.25">
      <c r="A19" s="41">
        <v>12</v>
      </c>
      <c r="B19" s="49" t="s">
        <v>687</v>
      </c>
      <c r="C19" s="53" t="s">
        <v>688</v>
      </c>
      <c r="D19" s="47" t="s">
        <v>689</v>
      </c>
      <c r="E19" s="14">
        <v>0.5</v>
      </c>
    </row>
    <row r="20" spans="1:5" x14ac:dyDescent="0.25">
      <c r="A20" s="41">
        <v>13</v>
      </c>
      <c r="B20" s="49" t="s">
        <v>690</v>
      </c>
      <c r="C20" s="53" t="s">
        <v>688</v>
      </c>
      <c r="D20" s="47" t="s">
        <v>689</v>
      </c>
      <c r="E20" s="14">
        <v>0.5</v>
      </c>
    </row>
    <row r="21" spans="1:5" x14ac:dyDescent="0.25">
      <c r="A21" s="41">
        <v>14</v>
      </c>
      <c r="B21" s="49" t="s">
        <v>691</v>
      </c>
      <c r="C21" s="53" t="s">
        <v>688</v>
      </c>
      <c r="D21" s="47" t="s">
        <v>692</v>
      </c>
      <c r="E21" s="14">
        <v>0.5</v>
      </c>
    </row>
    <row r="22" spans="1:5" x14ac:dyDescent="0.25">
      <c r="A22" s="41">
        <v>15</v>
      </c>
      <c r="B22" s="49" t="s">
        <v>693</v>
      </c>
      <c r="C22" s="53" t="s">
        <v>688</v>
      </c>
      <c r="D22" s="47" t="s">
        <v>692</v>
      </c>
      <c r="E22" s="14">
        <v>0.5</v>
      </c>
    </row>
    <row r="23" spans="1:5" x14ac:dyDescent="0.25">
      <c r="A23" s="41">
        <v>16</v>
      </c>
      <c r="B23" s="49" t="s">
        <v>694</v>
      </c>
      <c r="C23" s="53" t="s">
        <v>688</v>
      </c>
      <c r="D23" s="47" t="s">
        <v>692</v>
      </c>
      <c r="E23" s="14">
        <v>1</v>
      </c>
    </row>
    <row r="24" spans="1:5" x14ac:dyDescent="0.25">
      <c r="A24" s="41">
        <v>17</v>
      </c>
      <c r="B24" s="49" t="s">
        <v>695</v>
      </c>
      <c r="C24" s="53" t="s">
        <v>688</v>
      </c>
      <c r="D24" s="47" t="s">
        <v>692</v>
      </c>
      <c r="E24" s="14">
        <v>0.25</v>
      </c>
    </row>
    <row r="25" spans="1:5" x14ac:dyDescent="0.25">
      <c r="A25" s="41">
        <v>18</v>
      </c>
      <c r="B25" s="37" t="str">
        <f>PROPER("JAYDIPSINHBCHAUHAN")</f>
        <v>Jaydipsinhbchauhan</v>
      </c>
      <c r="C25" s="56" t="str">
        <f>PROPER("SHRI D.N.INSTITUTE OF BUSINESS ADMINISTRATION")</f>
        <v>Shri D.N.Institute Of Business Administration</v>
      </c>
      <c r="D25" s="42" t="s">
        <v>696</v>
      </c>
      <c r="E25" s="51">
        <v>1</v>
      </c>
    </row>
    <row r="26" spans="1:5" x14ac:dyDescent="0.25">
      <c r="A26" s="41">
        <v>19</v>
      </c>
      <c r="B26" s="37" t="str">
        <f>PROPER("SHIVANGI J BHATT")</f>
        <v>Shivangi J Bhatt</v>
      </c>
      <c r="C26" s="56" t="str">
        <f t="shared" ref="C26:C64" si="0">PROPER("SHRI D.N.INSTITUTE OF BUSINESS ADMINISTRATION")</f>
        <v>Shri D.N.Institute Of Business Administration</v>
      </c>
      <c r="D26" s="42" t="s">
        <v>696</v>
      </c>
      <c r="E26" s="37" t="s">
        <v>697</v>
      </c>
    </row>
    <row r="27" spans="1:5" x14ac:dyDescent="0.25">
      <c r="A27" s="41">
        <v>20</v>
      </c>
      <c r="B27" s="37" t="str">
        <f>PROPER("JAY H DHOBI")</f>
        <v>Jay H Dhobi</v>
      </c>
      <c r="C27" s="56" t="str">
        <f t="shared" si="0"/>
        <v>Shri D.N.Institute Of Business Administration</v>
      </c>
      <c r="D27" s="42" t="s">
        <v>696</v>
      </c>
      <c r="E27" s="37" t="s">
        <v>698</v>
      </c>
    </row>
    <row r="28" spans="1:5" x14ac:dyDescent="0.25">
      <c r="A28" s="41">
        <v>21</v>
      </c>
      <c r="B28" s="37" t="str">
        <f>PROPER("SHIVANGI R PATEL")</f>
        <v>Shivangi R Patel</v>
      </c>
      <c r="C28" s="56" t="str">
        <f t="shared" si="0"/>
        <v>Shri D.N.Institute Of Business Administration</v>
      </c>
      <c r="D28" s="42" t="s">
        <v>696</v>
      </c>
      <c r="E28" s="37" t="s">
        <v>698</v>
      </c>
    </row>
    <row r="29" spans="1:5" x14ac:dyDescent="0.25">
      <c r="A29" s="41">
        <v>22</v>
      </c>
      <c r="B29" s="37" t="str">
        <f>PROPER("JIGNESHKUMAR T ZALA")</f>
        <v>Jigneshkumar T Zala</v>
      </c>
      <c r="C29" s="56" t="str">
        <f t="shared" si="0"/>
        <v>Shri D.N.Institute Of Business Administration</v>
      </c>
      <c r="D29" s="42" t="s">
        <v>696</v>
      </c>
      <c r="E29" s="42" t="s">
        <v>697</v>
      </c>
    </row>
    <row r="30" spans="1:5" x14ac:dyDescent="0.25">
      <c r="A30" s="41">
        <v>23</v>
      </c>
      <c r="B30" s="37" t="str">
        <f>PROPER("MEHULKUMAR A CHAUHAN")</f>
        <v>Mehulkumar A Chauhan</v>
      </c>
      <c r="C30" s="56" t="str">
        <f t="shared" si="0"/>
        <v>Shri D.N.Institute Of Business Administration</v>
      </c>
      <c r="D30" s="42" t="s">
        <v>696</v>
      </c>
      <c r="E30" s="37" t="s">
        <v>699</v>
      </c>
    </row>
    <row r="31" spans="1:5" x14ac:dyDescent="0.25">
      <c r="A31" s="41">
        <v>24</v>
      </c>
      <c r="B31" s="37" t="str">
        <f>PROPER("PRIYABEN B PATEL")</f>
        <v>Priyaben B Patel</v>
      </c>
      <c r="C31" s="56" t="str">
        <f t="shared" si="0"/>
        <v>Shri D.N.Institute Of Business Administration</v>
      </c>
      <c r="D31" s="42" t="s">
        <v>696</v>
      </c>
      <c r="E31" s="37" t="s">
        <v>699</v>
      </c>
    </row>
    <row r="32" spans="1:5" x14ac:dyDescent="0.25">
      <c r="A32" s="41">
        <v>25</v>
      </c>
      <c r="B32" s="37" t="str">
        <f>PROPER("AESHABEN N GOSWAMI")</f>
        <v>Aeshaben N Goswami</v>
      </c>
      <c r="C32" s="56" t="str">
        <f t="shared" si="0"/>
        <v>Shri D.N.Institute Of Business Administration</v>
      </c>
      <c r="D32" s="42" t="s">
        <v>696</v>
      </c>
      <c r="E32" s="42" t="s">
        <v>697</v>
      </c>
    </row>
    <row r="33" spans="1:5" x14ac:dyDescent="0.25">
      <c r="A33" s="41">
        <v>26</v>
      </c>
      <c r="B33" s="37" t="str">
        <f>PROPER("SHIVANI A KA.PATEL")</f>
        <v>Shivani A Ka.Patel</v>
      </c>
      <c r="C33" s="56" t="str">
        <f t="shared" si="0"/>
        <v>Shri D.N.Institute Of Business Administration</v>
      </c>
      <c r="D33" s="42" t="s">
        <v>696</v>
      </c>
      <c r="E33" s="42" t="s">
        <v>697</v>
      </c>
    </row>
    <row r="34" spans="1:5" x14ac:dyDescent="0.25">
      <c r="A34" s="41">
        <v>27</v>
      </c>
      <c r="B34" s="37" t="str">
        <f>PROPER("VANITA V VAGHELA")</f>
        <v>Vanita V Vaghela</v>
      </c>
      <c r="C34" s="56" t="str">
        <f t="shared" si="0"/>
        <v>Shri D.N.Institute Of Business Administration</v>
      </c>
      <c r="D34" s="42" t="s">
        <v>696</v>
      </c>
      <c r="E34" s="42" t="s">
        <v>697</v>
      </c>
    </row>
    <row r="35" spans="1:5" x14ac:dyDescent="0.25">
      <c r="A35" s="41">
        <v>28</v>
      </c>
      <c r="B35" s="37" t="str">
        <f>PROPER("MIHIR P UPADHYAY")</f>
        <v>Mihir P Upadhyay</v>
      </c>
      <c r="C35" s="56" t="str">
        <f t="shared" si="0"/>
        <v>Shri D.N.Institute Of Business Administration</v>
      </c>
      <c r="D35" s="42" t="s">
        <v>696</v>
      </c>
      <c r="E35" s="42" t="s">
        <v>697</v>
      </c>
    </row>
    <row r="36" spans="1:5" x14ac:dyDescent="0.25">
      <c r="A36" s="41">
        <v>29</v>
      </c>
      <c r="B36" s="37" t="str">
        <f>PROPER("JANKI U SUTHAR")</f>
        <v>Janki U Suthar</v>
      </c>
      <c r="C36" s="56" t="str">
        <f t="shared" si="0"/>
        <v>Shri D.N.Institute Of Business Administration</v>
      </c>
      <c r="D36" s="42" t="s">
        <v>696</v>
      </c>
      <c r="E36" s="42" t="s">
        <v>697</v>
      </c>
    </row>
    <row r="37" spans="1:5" x14ac:dyDescent="0.25">
      <c r="A37" s="41">
        <v>30</v>
      </c>
      <c r="B37" s="37" t="str">
        <f>PROPER("PRUTHABEN S PATEL")</f>
        <v>Pruthaben S Patel</v>
      </c>
      <c r="C37" s="56" t="str">
        <f t="shared" si="0"/>
        <v>Shri D.N.Institute Of Business Administration</v>
      </c>
      <c r="D37" s="42" t="s">
        <v>696</v>
      </c>
      <c r="E37" s="42" t="s">
        <v>697</v>
      </c>
    </row>
    <row r="38" spans="1:5" x14ac:dyDescent="0.25">
      <c r="A38" s="41">
        <v>31</v>
      </c>
      <c r="B38" s="37" t="str">
        <f>PROPER("MANSI J PATEL")</f>
        <v>Mansi J Patel</v>
      </c>
      <c r="C38" s="56" t="str">
        <f t="shared" si="0"/>
        <v>Shri D.N.Institute Of Business Administration</v>
      </c>
      <c r="D38" s="42" t="s">
        <v>696</v>
      </c>
      <c r="E38" s="42" t="s">
        <v>697</v>
      </c>
    </row>
    <row r="39" spans="1:5" x14ac:dyDescent="0.25">
      <c r="A39" s="41">
        <v>32</v>
      </c>
      <c r="B39" s="37" t="str">
        <f>PROPER("BHUMIKA V SHAH")</f>
        <v>Bhumika V Shah</v>
      </c>
      <c r="C39" s="56" t="str">
        <f t="shared" si="0"/>
        <v>Shri D.N.Institute Of Business Administration</v>
      </c>
      <c r="D39" s="42" t="s">
        <v>696</v>
      </c>
      <c r="E39" s="42" t="s">
        <v>697</v>
      </c>
    </row>
    <row r="40" spans="1:5" x14ac:dyDescent="0.25">
      <c r="A40" s="41">
        <v>33</v>
      </c>
      <c r="B40" s="37" t="str">
        <f>PROPER("MALAYKUMAR P SHUKLA")</f>
        <v>Malaykumar P Shukla</v>
      </c>
      <c r="C40" s="56" t="str">
        <f t="shared" si="0"/>
        <v>Shri D.N.Institute Of Business Administration</v>
      </c>
      <c r="D40" s="42" t="s">
        <v>696</v>
      </c>
      <c r="E40" s="37" t="s">
        <v>699</v>
      </c>
    </row>
    <row r="41" spans="1:5" x14ac:dyDescent="0.25">
      <c r="A41" s="41">
        <v>34</v>
      </c>
      <c r="B41" s="37" t="str">
        <f>PROPER("RIDDHI A VAGHELA")</f>
        <v>Riddhi A Vaghela</v>
      </c>
      <c r="C41" s="56" t="str">
        <f t="shared" si="0"/>
        <v>Shri D.N.Institute Of Business Administration</v>
      </c>
      <c r="D41" s="42" t="s">
        <v>696</v>
      </c>
      <c r="E41" s="42" t="s">
        <v>697</v>
      </c>
    </row>
    <row r="42" spans="1:5" x14ac:dyDescent="0.25">
      <c r="A42" s="41">
        <v>35</v>
      </c>
      <c r="B42" s="37" t="str">
        <f>PROPER("KAJALBEN G THAKOR")</f>
        <v>Kajalben G Thakor</v>
      </c>
      <c r="C42" s="56" t="str">
        <f t="shared" si="0"/>
        <v>Shri D.N.Institute Of Business Administration</v>
      </c>
      <c r="D42" s="42" t="s">
        <v>700</v>
      </c>
      <c r="E42" s="51">
        <v>1</v>
      </c>
    </row>
    <row r="43" spans="1:5" x14ac:dyDescent="0.25">
      <c r="A43" s="41">
        <v>36</v>
      </c>
      <c r="B43" s="37" t="str">
        <f>PROPER("MITKUMAR M BHOI")</f>
        <v>Mitkumar M Bhoi</v>
      </c>
      <c r="C43" s="56" t="str">
        <f t="shared" si="0"/>
        <v>Shri D.N.Institute Of Business Administration</v>
      </c>
      <c r="D43" s="42" t="s">
        <v>700</v>
      </c>
      <c r="E43" s="51">
        <v>1</v>
      </c>
    </row>
    <row r="44" spans="1:5" x14ac:dyDescent="0.25">
      <c r="A44" s="41">
        <v>37</v>
      </c>
      <c r="B44" s="37" t="str">
        <f>PROPER("ABHISHEK D RAVAL")</f>
        <v>Abhishek D Raval</v>
      </c>
      <c r="C44" s="56" t="str">
        <f t="shared" si="0"/>
        <v>Shri D.N.Institute Of Business Administration</v>
      </c>
      <c r="D44" s="42" t="s">
        <v>700</v>
      </c>
      <c r="E44" s="42" t="s">
        <v>697</v>
      </c>
    </row>
    <row r="45" spans="1:5" x14ac:dyDescent="0.25">
      <c r="A45" s="41">
        <v>38</v>
      </c>
      <c r="B45" s="37" t="str">
        <f>PROPER("NANDKUMAR K PATEL")</f>
        <v>Nandkumar K Patel</v>
      </c>
      <c r="C45" s="56" t="str">
        <f t="shared" si="0"/>
        <v>Shri D.N.Institute Of Business Administration</v>
      </c>
      <c r="D45" s="42" t="s">
        <v>700</v>
      </c>
      <c r="E45" s="42" t="s">
        <v>697</v>
      </c>
    </row>
    <row r="46" spans="1:5" x14ac:dyDescent="0.25">
      <c r="A46" s="41">
        <v>39</v>
      </c>
      <c r="B46" s="37" t="str">
        <f>PROPER("PRUTHVIKUMAR S THAKOR")</f>
        <v>Pruthvikumar S Thakor</v>
      </c>
      <c r="C46" s="56" t="str">
        <f t="shared" si="0"/>
        <v>Shri D.N.Institute Of Business Administration</v>
      </c>
      <c r="D46" s="42" t="s">
        <v>700</v>
      </c>
      <c r="E46" s="42" t="s">
        <v>697</v>
      </c>
    </row>
    <row r="47" spans="1:5" x14ac:dyDescent="0.25">
      <c r="A47" s="41">
        <v>40</v>
      </c>
      <c r="B47" s="37" t="str">
        <f>PROPER("DHRUVILKUMAR G SHARMA")</f>
        <v>Dhruvilkumar G Sharma</v>
      </c>
      <c r="C47" s="56" t="str">
        <f t="shared" si="0"/>
        <v>Shri D.N.Institute Of Business Administration</v>
      </c>
      <c r="D47" s="42" t="s">
        <v>700</v>
      </c>
      <c r="E47" s="37" t="s">
        <v>699</v>
      </c>
    </row>
    <row r="48" spans="1:5" x14ac:dyDescent="0.25">
      <c r="A48" s="41">
        <v>41</v>
      </c>
      <c r="B48" s="37" t="str">
        <f>PROPER("CHETAN V SHAH")</f>
        <v>Chetan V Shah</v>
      </c>
      <c r="C48" s="56" t="str">
        <f t="shared" si="0"/>
        <v>Shri D.N.Institute Of Business Administration</v>
      </c>
      <c r="D48" s="42" t="s">
        <v>700</v>
      </c>
      <c r="E48" s="37" t="s">
        <v>701</v>
      </c>
    </row>
    <row r="49" spans="1:5" x14ac:dyDescent="0.25">
      <c r="A49" s="41">
        <v>42</v>
      </c>
      <c r="B49" s="37" t="str">
        <f>PROPER("AKASH A MACHHI")</f>
        <v>Akash A Machhi</v>
      </c>
      <c r="C49" s="56" t="str">
        <f t="shared" si="0"/>
        <v>Shri D.N.Institute Of Business Administration</v>
      </c>
      <c r="D49" s="42" t="s">
        <v>700</v>
      </c>
      <c r="E49" s="37" t="s">
        <v>701</v>
      </c>
    </row>
    <row r="50" spans="1:5" x14ac:dyDescent="0.25">
      <c r="A50" s="41">
        <v>43</v>
      </c>
      <c r="B50" s="37" t="str">
        <f>PROPER("PARTH P PATEL")</f>
        <v>Parth P Patel</v>
      </c>
      <c r="C50" s="56" t="str">
        <f t="shared" si="0"/>
        <v>Shri D.N.Institute Of Business Administration</v>
      </c>
      <c r="D50" s="42" t="s">
        <v>700</v>
      </c>
      <c r="E50" s="42" t="s">
        <v>697</v>
      </c>
    </row>
    <row r="51" spans="1:5" x14ac:dyDescent="0.25">
      <c r="A51" s="41">
        <v>44</v>
      </c>
      <c r="B51" s="37" t="str">
        <f>PROPER("TUSHARKUMAR K BHOI")</f>
        <v>Tusharkumar K Bhoi</v>
      </c>
      <c r="C51" s="56" t="str">
        <f t="shared" si="0"/>
        <v>Shri D.N.Institute Of Business Administration</v>
      </c>
      <c r="D51" s="42" t="s">
        <v>700</v>
      </c>
      <c r="E51" s="37" t="s">
        <v>699</v>
      </c>
    </row>
    <row r="52" spans="1:5" x14ac:dyDescent="0.25">
      <c r="A52" s="41">
        <v>45</v>
      </c>
      <c r="B52" s="37" t="str">
        <f>PROPER("PRACHI S PARMAR")</f>
        <v>Prachi S Parmar</v>
      </c>
      <c r="C52" s="56" t="str">
        <f t="shared" si="0"/>
        <v>Shri D.N.Institute Of Business Administration</v>
      </c>
      <c r="D52" s="42" t="s">
        <v>700</v>
      </c>
      <c r="E52" s="51">
        <v>1</v>
      </c>
    </row>
    <row r="53" spans="1:5" x14ac:dyDescent="0.25">
      <c r="A53" s="41">
        <v>46</v>
      </c>
      <c r="B53" s="37" t="str">
        <f>PROPER("GAUTAMI J PATEL")</f>
        <v>Gautami J Patel</v>
      </c>
      <c r="C53" s="56" t="str">
        <f t="shared" si="0"/>
        <v>Shri D.N.Institute Of Business Administration</v>
      </c>
      <c r="D53" s="42" t="s">
        <v>700</v>
      </c>
      <c r="E53" s="42" t="s">
        <v>697</v>
      </c>
    </row>
    <row r="54" spans="1:5" x14ac:dyDescent="0.25">
      <c r="A54" s="41">
        <v>47</v>
      </c>
      <c r="B54" s="37" t="str">
        <f>PROPER("SMITKUMAR D PAREKH")</f>
        <v>Smitkumar D Parekh</v>
      </c>
      <c r="C54" s="56" t="str">
        <f t="shared" si="0"/>
        <v>Shri D.N.Institute Of Business Administration</v>
      </c>
      <c r="D54" s="42" t="s">
        <v>700</v>
      </c>
      <c r="E54" s="42" t="s">
        <v>697</v>
      </c>
    </row>
    <row r="55" spans="1:5" x14ac:dyDescent="0.25">
      <c r="A55" s="41">
        <v>48</v>
      </c>
      <c r="B55" s="37" t="str">
        <f>PROPER("KEVAL C PATEL")</f>
        <v>Keval C Patel</v>
      </c>
      <c r="C55" s="56" t="str">
        <f t="shared" si="0"/>
        <v>Shri D.N.Institute Of Business Administration</v>
      </c>
      <c r="D55" s="42" t="s">
        <v>700</v>
      </c>
      <c r="E55" s="42" t="s">
        <v>697</v>
      </c>
    </row>
    <row r="56" spans="1:5" x14ac:dyDescent="0.25">
      <c r="A56" s="41">
        <v>49</v>
      </c>
      <c r="B56" s="37" t="str">
        <f>PROPER("MOHSINKHAN P PARMAR")</f>
        <v>Mohsinkhan P Parmar</v>
      </c>
      <c r="C56" s="56" t="str">
        <f t="shared" si="0"/>
        <v>Shri D.N.Institute Of Business Administration</v>
      </c>
      <c r="D56" s="42" t="s">
        <v>700</v>
      </c>
      <c r="E56" s="42" t="s">
        <v>697</v>
      </c>
    </row>
    <row r="57" spans="1:5" x14ac:dyDescent="0.25">
      <c r="A57" s="41">
        <v>50</v>
      </c>
      <c r="B57" s="37" t="str">
        <f>PROPER("SALONIBEN P VASANI")</f>
        <v>Saloniben P Vasani</v>
      </c>
      <c r="C57" s="56" t="str">
        <f t="shared" si="0"/>
        <v>Shri D.N.Institute Of Business Administration</v>
      </c>
      <c r="D57" s="42" t="s">
        <v>700</v>
      </c>
      <c r="E57" s="42" t="s">
        <v>697</v>
      </c>
    </row>
    <row r="58" spans="1:5" x14ac:dyDescent="0.25">
      <c r="A58" s="41">
        <v>51</v>
      </c>
      <c r="B58" s="37" t="str">
        <f>PROPER("BHUMI M PARMAR")</f>
        <v>Bhumi M Parmar</v>
      </c>
      <c r="C58" s="56" t="str">
        <f t="shared" si="0"/>
        <v>Shri D.N.Institute Of Business Administration</v>
      </c>
      <c r="D58" s="42" t="s">
        <v>700</v>
      </c>
      <c r="E58" s="42" t="s">
        <v>697</v>
      </c>
    </row>
    <row r="59" spans="1:5" x14ac:dyDescent="0.25">
      <c r="A59" s="41">
        <v>52</v>
      </c>
      <c r="B59" s="37" t="str">
        <f>PROPER("RUSHIK R SONI")</f>
        <v>Rushik R Soni</v>
      </c>
      <c r="C59" s="56" t="str">
        <f t="shared" si="0"/>
        <v>Shri D.N.Institute Of Business Administration</v>
      </c>
      <c r="D59" s="42" t="s">
        <v>700</v>
      </c>
      <c r="E59" s="42" t="s">
        <v>697</v>
      </c>
    </row>
    <row r="60" spans="1:5" x14ac:dyDescent="0.25">
      <c r="A60" s="41">
        <v>53</v>
      </c>
      <c r="B60" s="37" t="str">
        <f>PROPER("GAURANG M PUNJABI")</f>
        <v>Gaurang M Punjabi</v>
      </c>
      <c r="C60" s="56" t="str">
        <f t="shared" si="0"/>
        <v>Shri D.N.Institute Of Business Administration</v>
      </c>
      <c r="D60" s="42" t="s">
        <v>700</v>
      </c>
      <c r="E60" s="42" t="s">
        <v>697</v>
      </c>
    </row>
    <row r="61" spans="1:5" x14ac:dyDescent="0.25">
      <c r="A61" s="41">
        <v>54</v>
      </c>
      <c r="B61" s="37" t="str">
        <f>PROPER("ROSHNI R RATHOD")</f>
        <v>Roshni R Rathod</v>
      </c>
      <c r="C61" s="56" t="str">
        <f t="shared" si="0"/>
        <v>Shri D.N.Institute Of Business Administration</v>
      </c>
      <c r="D61" s="42" t="s">
        <v>700</v>
      </c>
      <c r="E61" s="42" t="s">
        <v>697</v>
      </c>
    </row>
    <row r="62" spans="1:5" x14ac:dyDescent="0.25">
      <c r="A62" s="41">
        <v>55</v>
      </c>
      <c r="B62" s="47" t="s">
        <v>844</v>
      </c>
      <c r="C62" s="56" t="str">
        <f t="shared" si="0"/>
        <v>Shri D.N.Institute Of Business Administration</v>
      </c>
      <c r="D62" s="42" t="s">
        <v>700</v>
      </c>
      <c r="E62" s="51">
        <v>1</v>
      </c>
    </row>
    <row r="63" spans="1:5" x14ac:dyDescent="0.25">
      <c r="A63" s="41">
        <v>56</v>
      </c>
      <c r="B63" s="37" t="str">
        <f>PROPER("SMIT V PATEL")</f>
        <v>Smit V Patel</v>
      </c>
      <c r="C63" s="56" t="str">
        <f t="shared" si="0"/>
        <v>Shri D.N.Institute Of Business Administration</v>
      </c>
      <c r="D63" s="42" t="s">
        <v>700</v>
      </c>
      <c r="E63" s="42" t="s">
        <v>697</v>
      </c>
    </row>
    <row r="64" spans="1:5" x14ac:dyDescent="0.25">
      <c r="A64" s="41">
        <v>57</v>
      </c>
      <c r="B64" s="37" t="str">
        <f>PROPER("AASHUTOSH D THAKKAR")</f>
        <v>Aashutosh D Thakkar</v>
      </c>
      <c r="C64" s="56" t="str">
        <f t="shared" si="0"/>
        <v>Shri D.N.Institute Of Business Administration</v>
      </c>
      <c r="D64" s="42" t="s">
        <v>700</v>
      </c>
      <c r="E64" s="42" t="s">
        <v>697</v>
      </c>
    </row>
    <row r="65" spans="1:5" x14ac:dyDescent="0.25">
      <c r="A65" s="41">
        <v>58</v>
      </c>
      <c r="B65" s="37" t="str">
        <f>PROPER("HETALBEN ARVINDBHAI PARMAR")</f>
        <v>Hetalben Arvindbhai Parmar</v>
      </c>
      <c r="C65" s="56" t="s">
        <v>702</v>
      </c>
      <c r="D65" s="42" t="s">
        <v>703</v>
      </c>
      <c r="E65" s="51">
        <v>0.75</v>
      </c>
    </row>
    <row r="66" spans="1:5" x14ac:dyDescent="0.25">
      <c r="A66" s="41">
        <v>59</v>
      </c>
      <c r="B66" s="37" t="str">
        <f>PROPER("VIPINKUMAR RAMESHBHAI THAKOR")</f>
        <v>Vipinkumar Rameshbhai Thakor</v>
      </c>
      <c r="C66" s="56" t="s">
        <v>702</v>
      </c>
      <c r="D66" s="42" t="s">
        <v>703</v>
      </c>
      <c r="E66" s="51">
        <v>0.75</v>
      </c>
    </row>
    <row r="67" spans="1:5" x14ac:dyDescent="0.25">
      <c r="A67" s="41">
        <v>60</v>
      </c>
      <c r="B67" s="37" t="str">
        <f>PROPER("HARDIK RAVINDRABHAI SOLANKI")</f>
        <v>Hardik Ravindrabhai Solanki</v>
      </c>
      <c r="C67" s="56" t="s">
        <v>702</v>
      </c>
      <c r="D67" s="42" t="s">
        <v>703</v>
      </c>
      <c r="E67" s="51">
        <v>0.75</v>
      </c>
    </row>
    <row r="68" spans="1:5" x14ac:dyDescent="0.25">
      <c r="A68" s="41">
        <v>61</v>
      </c>
      <c r="B68" s="37" t="str">
        <f>PROPER("ANKULBHAI RAMSINGBHAI VASAVA")</f>
        <v>Ankulbhai Ramsingbhai Vasava</v>
      </c>
      <c r="C68" s="56" t="s">
        <v>702</v>
      </c>
      <c r="D68" s="42" t="s">
        <v>704</v>
      </c>
      <c r="E68" s="51">
        <v>0.5</v>
      </c>
    </row>
    <row r="69" spans="1:5" x14ac:dyDescent="0.25">
      <c r="A69" s="41">
        <v>62</v>
      </c>
      <c r="B69" s="37" t="str">
        <f>PROPER("MAMTABEN GANPATBHAI GARASIYA")</f>
        <v>Mamtaben Ganpatbhai Garasiya</v>
      </c>
      <c r="C69" s="56" t="s">
        <v>702</v>
      </c>
      <c r="D69" s="42" t="s">
        <v>704</v>
      </c>
      <c r="E69" s="51">
        <v>0.5</v>
      </c>
    </row>
    <row r="70" spans="1:5" x14ac:dyDescent="0.25">
      <c r="A70" s="41">
        <v>63</v>
      </c>
      <c r="B70" s="37" t="str">
        <f>PROPER("HEENABEN DILIPSINH CHAUHAN")</f>
        <v>Heenaben Dilipsinh Chauhan</v>
      </c>
      <c r="C70" s="56" t="s">
        <v>702</v>
      </c>
      <c r="D70" s="42" t="s">
        <v>704</v>
      </c>
      <c r="E70" s="51">
        <v>0.5</v>
      </c>
    </row>
    <row r="71" spans="1:5" x14ac:dyDescent="0.25">
      <c r="A71" s="41">
        <v>64</v>
      </c>
      <c r="B71" s="37" t="str">
        <f>PROPER("HIRALBEN BAHADURSINH CHAUHAN")</f>
        <v>Hiralben Bahadursinh Chauhan</v>
      </c>
      <c r="C71" s="56" t="s">
        <v>702</v>
      </c>
      <c r="D71" s="42" t="s">
        <v>704</v>
      </c>
      <c r="E71" s="51">
        <v>0.5</v>
      </c>
    </row>
    <row r="72" spans="1:5" x14ac:dyDescent="0.25">
      <c r="A72" s="41">
        <v>65</v>
      </c>
      <c r="B72" s="37" t="str">
        <f>PROPER("MIHIR ATULBHAI SHAHERAWALA")</f>
        <v>Mihir Atulbhai Shaherawala</v>
      </c>
      <c r="C72" s="56" t="s">
        <v>702</v>
      </c>
      <c r="D72" s="42" t="s">
        <v>704</v>
      </c>
      <c r="E72" s="51">
        <v>0.5</v>
      </c>
    </row>
    <row r="73" spans="1:5" x14ac:dyDescent="0.25">
      <c r="A73" s="41">
        <v>66</v>
      </c>
      <c r="B73" s="37" t="str">
        <f>PROPER("SAGAR ARVINDBHAI SOLANKI")</f>
        <v>Sagar Arvindbhai Solanki</v>
      </c>
      <c r="C73" s="56" t="s">
        <v>702</v>
      </c>
      <c r="D73" s="42" t="s">
        <v>704</v>
      </c>
      <c r="E73" s="51">
        <v>0.5</v>
      </c>
    </row>
    <row r="74" spans="1:5" x14ac:dyDescent="0.25">
      <c r="A74" s="41">
        <v>67</v>
      </c>
      <c r="B74" s="37" t="str">
        <f>PROPER("AKASHKUMAR NILESHBHAI PUROHIT")</f>
        <v>Akashkumar Nileshbhai Purohit</v>
      </c>
      <c r="C74" s="56" t="s">
        <v>702</v>
      </c>
      <c r="D74" s="42" t="s">
        <v>703</v>
      </c>
      <c r="E74" s="51">
        <v>0.75</v>
      </c>
    </row>
    <row r="75" spans="1:5" x14ac:dyDescent="0.25">
      <c r="A75" s="41">
        <v>68</v>
      </c>
      <c r="B75" s="37" t="str">
        <f>PROPER("DIVYABEN DAHYABHAI VAGHELA")</f>
        <v>Divyaben Dahyabhai Vaghela</v>
      </c>
      <c r="C75" s="56" t="s">
        <v>702</v>
      </c>
      <c r="D75" s="42" t="s">
        <v>703</v>
      </c>
      <c r="E75" s="51">
        <v>0.5</v>
      </c>
    </row>
    <row r="76" spans="1:5" x14ac:dyDescent="0.25">
      <c r="A76" s="41">
        <v>69</v>
      </c>
      <c r="B76" s="37" t="str">
        <f>PROPER("CHIRAGKUMAR RATILAL ROHIT")</f>
        <v>Chiragkumar Ratilal Rohit</v>
      </c>
      <c r="C76" s="56" t="s">
        <v>702</v>
      </c>
      <c r="D76" s="42" t="s">
        <v>703</v>
      </c>
      <c r="E76" s="51">
        <v>0.75</v>
      </c>
    </row>
    <row r="77" spans="1:5" x14ac:dyDescent="0.25">
      <c r="A77" s="41">
        <v>70</v>
      </c>
      <c r="B77" s="37" t="str">
        <f>PROPER("NIRAV HARISHBHAI DABGAR")</f>
        <v>Nirav Harishbhai Dabgar</v>
      </c>
      <c r="C77" s="56" t="s">
        <v>702</v>
      </c>
      <c r="D77" s="42" t="s">
        <v>703</v>
      </c>
      <c r="E77" s="51">
        <v>0.25</v>
      </c>
    </row>
    <row r="78" spans="1:5" x14ac:dyDescent="0.25">
      <c r="A78" s="41">
        <v>71</v>
      </c>
      <c r="B78" s="37" t="str">
        <f>PROPER("ATIT NILESHKUMAR DALWADI")</f>
        <v>Atit Nileshkumar Dalwadi</v>
      </c>
      <c r="C78" s="56" t="s">
        <v>702</v>
      </c>
      <c r="D78" s="42" t="s">
        <v>703</v>
      </c>
      <c r="E78" s="51">
        <v>0.5</v>
      </c>
    </row>
    <row r="79" spans="1:5" x14ac:dyDescent="0.25">
      <c r="A79" s="41">
        <v>72</v>
      </c>
      <c r="B79" s="37" t="str">
        <f>PROPER("RAJVIBEN BHUPENDRABHAI SHAH")</f>
        <v>Rajviben Bhupendrabhai Shah</v>
      </c>
      <c r="C79" s="56" t="s">
        <v>702</v>
      </c>
      <c r="D79" s="42" t="s">
        <v>705</v>
      </c>
      <c r="E79" s="51">
        <v>0.5</v>
      </c>
    </row>
    <row r="80" spans="1:5" x14ac:dyDescent="0.25">
      <c r="A80" s="41">
        <v>73</v>
      </c>
      <c r="B80" s="37" t="s">
        <v>706</v>
      </c>
      <c r="C80" s="56" t="s">
        <v>702</v>
      </c>
      <c r="D80" s="42" t="s">
        <v>704</v>
      </c>
      <c r="E80" s="51">
        <v>0.5</v>
      </c>
    </row>
    <row r="81" spans="1:5" ht="20.25" customHeight="1" x14ac:dyDescent="0.25">
      <c r="A81" s="41">
        <v>74</v>
      </c>
      <c r="B81" s="43" t="s">
        <v>707</v>
      </c>
      <c r="C81" s="56" t="s">
        <v>708</v>
      </c>
      <c r="D81" s="37" t="s">
        <v>709</v>
      </c>
      <c r="E81" s="51">
        <v>0.5</v>
      </c>
    </row>
    <row r="82" spans="1:5" ht="30" customHeight="1" x14ac:dyDescent="0.25">
      <c r="A82" s="41">
        <v>75</v>
      </c>
      <c r="B82" s="43" t="s">
        <v>710</v>
      </c>
      <c r="C82" s="56" t="s">
        <v>708</v>
      </c>
      <c r="D82" s="43" t="s">
        <v>711</v>
      </c>
      <c r="E82" s="48" t="s">
        <v>712</v>
      </c>
    </row>
    <row r="83" spans="1:5" x14ac:dyDescent="0.25">
      <c r="A83" s="41">
        <v>76</v>
      </c>
      <c r="B83" s="43" t="s">
        <v>713</v>
      </c>
      <c r="C83" s="56" t="s">
        <v>708</v>
      </c>
      <c r="D83" s="43" t="s">
        <v>628</v>
      </c>
      <c r="E83" s="43">
        <v>4000</v>
      </c>
    </row>
    <row r="84" spans="1:5" x14ac:dyDescent="0.25">
      <c r="A84" s="41">
        <v>77</v>
      </c>
      <c r="B84" s="43" t="s">
        <v>714</v>
      </c>
      <c r="C84" s="56" t="s">
        <v>708</v>
      </c>
      <c r="D84" s="37" t="s">
        <v>628</v>
      </c>
      <c r="E84" s="51">
        <v>1</v>
      </c>
    </row>
    <row r="85" spans="1:5" x14ac:dyDescent="0.25">
      <c r="A85" s="41">
        <v>78</v>
      </c>
      <c r="B85" s="43" t="s">
        <v>715</v>
      </c>
      <c r="C85" s="56" t="s">
        <v>708</v>
      </c>
      <c r="D85" s="37" t="s">
        <v>628</v>
      </c>
      <c r="E85" s="51">
        <v>1</v>
      </c>
    </row>
    <row r="86" spans="1:5" x14ac:dyDescent="0.25">
      <c r="A86" s="41">
        <v>79</v>
      </c>
      <c r="B86" s="43" t="s">
        <v>716</v>
      </c>
      <c r="C86" s="56" t="s">
        <v>708</v>
      </c>
      <c r="D86" s="43" t="s">
        <v>628</v>
      </c>
      <c r="E86" s="51">
        <v>1</v>
      </c>
    </row>
    <row r="87" spans="1:5" x14ac:dyDescent="0.25">
      <c r="A87" s="41">
        <v>80</v>
      </c>
      <c r="B87" s="43" t="s">
        <v>717</v>
      </c>
      <c r="C87" s="56" t="s">
        <v>708</v>
      </c>
      <c r="D87" s="43" t="s">
        <v>628</v>
      </c>
      <c r="E87" s="51">
        <v>1</v>
      </c>
    </row>
    <row r="88" spans="1:5" x14ac:dyDescent="0.25">
      <c r="A88" s="41">
        <v>81</v>
      </c>
      <c r="B88" s="43" t="s">
        <v>718</v>
      </c>
      <c r="C88" s="56" t="s">
        <v>708</v>
      </c>
      <c r="D88" s="43" t="s">
        <v>628</v>
      </c>
      <c r="E88" s="51">
        <v>1</v>
      </c>
    </row>
    <row r="89" spans="1:5" x14ac:dyDescent="0.25">
      <c r="A89" s="41">
        <v>82</v>
      </c>
      <c r="B89" s="43" t="s">
        <v>719</v>
      </c>
      <c r="C89" s="56" t="s">
        <v>708</v>
      </c>
      <c r="D89" s="43" t="s">
        <v>628</v>
      </c>
      <c r="E89" s="51">
        <v>1</v>
      </c>
    </row>
    <row r="90" spans="1:5" x14ac:dyDescent="0.25">
      <c r="A90" s="41">
        <v>83</v>
      </c>
      <c r="B90" s="43" t="s">
        <v>720</v>
      </c>
      <c r="C90" s="56" t="s">
        <v>708</v>
      </c>
      <c r="D90" s="43" t="s">
        <v>628</v>
      </c>
      <c r="E90" s="51">
        <v>0.5</v>
      </c>
    </row>
    <row r="91" spans="1:5" x14ac:dyDescent="0.25">
      <c r="A91" s="41">
        <v>84</v>
      </c>
      <c r="B91" s="43" t="s">
        <v>721</v>
      </c>
      <c r="C91" s="56" t="s">
        <v>708</v>
      </c>
      <c r="D91" s="37" t="s">
        <v>628</v>
      </c>
      <c r="E91" s="51">
        <v>0.5</v>
      </c>
    </row>
    <row r="92" spans="1:5" x14ac:dyDescent="0.25">
      <c r="A92" s="41">
        <v>85</v>
      </c>
      <c r="B92" s="43" t="s">
        <v>722</v>
      </c>
      <c r="C92" s="56" t="s">
        <v>708</v>
      </c>
      <c r="D92" s="37" t="s">
        <v>723</v>
      </c>
      <c r="E92" s="51">
        <v>0.5</v>
      </c>
    </row>
    <row r="93" spans="1:5" x14ac:dyDescent="0.25">
      <c r="A93" s="41">
        <v>86</v>
      </c>
      <c r="B93" s="43" t="s">
        <v>416</v>
      </c>
      <c r="C93" s="56" t="s">
        <v>708</v>
      </c>
      <c r="D93" s="37" t="s">
        <v>724</v>
      </c>
      <c r="E93" s="51">
        <v>0.5</v>
      </c>
    </row>
    <row r="94" spans="1:5" x14ac:dyDescent="0.25">
      <c r="A94" s="41">
        <v>87</v>
      </c>
      <c r="B94" s="43" t="s">
        <v>725</v>
      </c>
      <c r="C94" s="56" t="s">
        <v>708</v>
      </c>
      <c r="D94" s="37" t="s">
        <v>640</v>
      </c>
      <c r="E94" s="51">
        <v>0.5</v>
      </c>
    </row>
    <row r="95" spans="1:5" x14ac:dyDescent="0.25">
      <c r="A95" s="41">
        <v>88</v>
      </c>
      <c r="B95" s="43" t="s">
        <v>726</v>
      </c>
      <c r="C95" s="56" t="s">
        <v>708</v>
      </c>
      <c r="D95" s="37" t="s">
        <v>636</v>
      </c>
      <c r="E95" s="51">
        <v>0.5</v>
      </c>
    </row>
    <row r="96" spans="1:5" x14ac:dyDescent="0.25">
      <c r="A96" s="41">
        <v>89</v>
      </c>
      <c r="B96" s="43" t="s">
        <v>727</v>
      </c>
      <c r="C96" s="56" t="s">
        <v>708</v>
      </c>
      <c r="D96" s="37" t="s">
        <v>647</v>
      </c>
      <c r="E96" s="51">
        <v>0.5</v>
      </c>
    </row>
    <row r="97" spans="1:5" x14ac:dyDescent="0.25">
      <c r="A97" s="41">
        <v>90</v>
      </c>
      <c r="B97" s="43" t="s">
        <v>728</v>
      </c>
      <c r="C97" s="56" t="s">
        <v>708</v>
      </c>
      <c r="D97" s="37" t="s">
        <v>729</v>
      </c>
      <c r="E97" s="51">
        <v>0.5</v>
      </c>
    </row>
    <row r="98" spans="1:5" x14ac:dyDescent="0.25">
      <c r="A98" s="41">
        <v>91</v>
      </c>
      <c r="B98" s="43" t="s">
        <v>730</v>
      </c>
      <c r="C98" s="56" t="s">
        <v>708</v>
      </c>
      <c r="D98" s="37" t="s">
        <v>647</v>
      </c>
      <c r="E98" s="51">
        <v>0.5</v>
      </c>
    </row>
    <row r="99" spans="1:5" x14ac:dyDescent="0.25">
      <c r="A99" s="41">
        <v>92</v>
      </c>
      <c r="B99" s="43" t="s">
        <v>501</v>
      </c>
      <c r="C99" s="56" t="s">
        <v>708</v>
      </c>
      <c r="D99" s="37" t="s">
        <v>649</v>
      </c>
      <c r="E99" s="51">
        <v>0.5</v>
      </c>
    </row>
    <row r="100" spans="1:5" x14ac:dyDescent="0.25">
      <c r="A100" s="41">
        <v>93</v>
      </c>
      <c r="B100" s="43" t="s">
        <v>731</v>
      </c>
      <c r="C100" s="56" t="s">
        <v>708</v>
      </c>
      <c r="D100" s="37" t="s">
        <v>652</v>
      </c>
      <c r="E100" s="51">
        <v>0.5</v>
      </c>
    </row>
    <row r="101" spans="1:5" x14ac:dyDescent="0.25">
      <c r="A101" s="41">
        <v>94</v>
      </c>
      <c r="B101" s="43" t="s">
        <v>732</v>
      </c>
      <c r="C101" s="56" t="s">
        <v>708</v>
      </c>
      <c r="D101" s="37" t="s">
        <v>652</v>
      </c>
      <c r="E101" s="51">
        <v>0.5</v>
      </c>
    </row>
    <row r="102" spans="1:5" x14ac:dyDescent="0.25">
      <c r="A102" s="41">
        <v>95</v>
      </c>
      <c r="B102" s="43" t="s">
        <v>733</v>
      </c>
      <c r="C102" s="56" t="s">
        <v>708</v>
      </c>
      <c r="D102" s="37" t="s">
        <v>652</v>
      </c>
      <c r="E102" s="51">
        <v>0.5</v>
      </c>
    </row>
    <row r="103" spans="1:5" x14ac:dyDescent="0.25">
      <c r="A103" s="41">
        <v>96</v>
      </c>
      <c r="B103" s="43" t="s">
        <v>734</v>
      </c>
      <c r="C103" s="56" t="s">
        <v>708</v>
      </c>
      <c r="D103" s="37" t="s">
        <v>735</v>
      </c>
      <c r="E103" s="51">
        <v>1</v>
      </c>
    </row>
    <row r="104" spans="1:5" x14ac:dyDescent="0.25">
      <c r="A104" s="41">
        <v>97</v>
      </c>
      <c r="B104" s="43" t="s">
        <v>736</v>
      </c>
      <c r="C104" s="56" t="s">
        <v>708</v>
      </c>
      <c r="D104" s="37" t="s">
        <v>737</v>
      </c>
      <c r="E104" s="51">
        <v>0.5</v>
      </c>
    </row>
    <row r="105" spans="1:5" x14ac:dyDescent="0.25">
      <c r="A105" s="41">
        <v>98</v>
      </c>
      <c r="B105" s="43" t="s">
        <v>738</v>
      </c>
      <c r="C105" s="56" t="s">
        <v>708</v>
      </c>
      <c r="D105" s="37" t="s">
        <v>735</v>
      </c>
      <c r="E105" s="51">
        <v>0.5</v>
      </c>
    </row>
    <row r="106" spans="1:5" x14ac:dyDescent="0.25">
      <c r="A106" s="41">
        <v>99</v>
      </c>
      <c r="B106" s="43" t="s">
        <v>739</v>
      </c>
      <c r="C106" s="56" t="s">
        <v>708</v>
      </c>
      <c r="D106" s="37" t="s">
        <v>735</v>
      </c>
      <c r="E106" s="51">
        <v>0.5</v>
      </c>
    </row>
    <row r="107" spans="1:5" x14ac:dyDescent="0.25">
      <c r="A107" s="41">
        <v>100</v>
      </c>
      <c r="B107" s="43" t="s">
        <v>615</v>
      </c>
      <c r="C107" s="56" t="s">
        <v>708</v>
      </c>
      <c r="D107" s="37" t="s">
        <v>735</v>
      </c>
      <c r="E107" s="51">
        <v>0.5</v>
      </c>
    </row>
    <row r="108" spans="1:5" x14ac:dyDescent="0.25">
      <c r="A108" s="41">
        <v>101</v>
      </c>
      <c r="B108" s="43" t="s">
        <v>740</v>
      </c>
      <c r="C108" s="56" t="s">
        <v>708</v>
      </c>
      <c r="D108" s="37" t="s">
        <v>659</v>
      </c>
      <c r="E108" s="51">
        <v>0.5</v>
      </c>
    </row>
    <row r="109" spans="1:5" x14ac:dyDescent="0.25">
      <c r="A109" s="41">
        <v>102</v>
      </c>
      <c r="B109" s="43" t="s">
        <v>517</v>
      </c>
      <c r="C109" s="56" t="s">
        <v>708</v>
      </c>
      <c r="D109" s="37" t="s">
        <v>663</v>
      </c>
      <c r="E109" s="51">
        <v>0.5</v>
      </c>
    </row>
    <row r="110" spans="1:5" x14ac:dyDescent="0.25">
      <c r="A110" s="41">
        <v>103</v>
      </c>
      <c r="B110" s="43" t="s">
        <v>741</v>
      </c>
      <c r="C110" s="56" t="s">
        <v>708</v>
      </c>
      <c r="D110" s="37" t="s">
        <v>742</v>
      </c>
      <c r="E110" s="51">
        <v>0.5</v>
      </c>
    </row>
    <row r="111" spans="1:5" x14ac:dyDescent="0.25">
      <c r="A111" s="41">
        <v>104</v>
      </c>
      <c r="B111" s="43" t="s">
        <v>743</v>
      </c>
      <c r="C111" s="56" t="s">
        <v>708</v>
      </c>
      <c r="D111" s="37" t="s">
        <v>744</v>
      </c>
      <c r="E111" s="51">
        <v>0.5</v>
      </c>
    </row>
    <row r="112" spans="1:5" x14ac:dyDescent="0.25">
      <c r="A112" s="41">
        <v>105</v>
      </c>
      <c r="B112" s="43" t="s">
        <v>745</v>
      </c>
      <c r="C112" s="56" t="s">
        <v>708</v>
      </c>
      <c r="D112" s="37" t="s">
        <v>746</v>
      </c>
      <c r="E112" s="51">
        <v>0.5</v>
      </c>
    </row>
    <row r="113" spans="1:5" x14ac:dyDescent="0.25">
      <c r="A113" s="41">
        <v>106</v>
      </c>
      <c r="B113" s="43" t="s">
        <v>747</v>
      </c>
      <c r="C113" s="56" t="s">
        <v>708</v>
      </c>
      <c r="D113" s="37" t="s">
        <v>742</v>
      </c>
      <c r="E113" s="51">
        <v>0.5</v>
      </c>
    </row>
    <row r="114" spans="1:5" x14ac:dyDescent="0.25">
      <c r="A114" s="41">
        <v>107</v>
      </c>
      <c r="B114" s="43" t="s">
        <v>748</v>
      </c>
      <c r="C114" s="56" t="s">
        <v>708</v>
      </c>
      <c r="D114" s="37" t="s">
        <v>640</v>
      </c>
      <c r="E114" s="51">
        <v>0.5</v>
      </c>
    </row>
    <row r="115" spans="1:5" x14ac:dyDescent="0.25">
      <c r="A115" s="41">
        <v>108</v>
      </c>
      <c r="B115" s="43" t="s">
        <v>749</v>
      </c>
      <c r="C115" s="56" t="s">
        <v>708</v>
      </c>
      <c r="D115" s="37" t="s">
        <v>630</v>
      </c>
      <c r="E115" s="51">
        <v>0.5</v>
      </c>
    </row>
    <row r="116" spans="1:5" x14ac:dyDescent="0.25">
      <c r="A116" s="41">
        <v>109</v>
      </c>
      <c r="B116" s="43" t="s">
        <v>750</v>
      </c>
      <c r="C116" s="56" t="s">
        <v>708</v>
      </c>
      <c r="D116" s="37" t="s">
        <v>711</v>
      </c>
      <c r="E116" s="51">
        <v>0.5</v>
      </c>
    </row>
    <row r="117" spans="1:5" x14ac:dyDescent="0.25">
      <c r="A117" s="41">
        <v>110</v>
      </c>
      <c r="B117" s="43" t="s">
        <v>751</v>
      </c>
      <c r="C117" s="56" t="s">
        <v>708</v>
      </c>
      <c r="D117" s="37" t="s">
        <v>649</v>
      </c>
      <c r="E117" s="51">
        <v>0.5</v>
      </c>
    </row>
    <row r="118" spans="1:5" x14ac:dyDescent="0.25">
      <c r="A118" s="41">
        <v>111</v>
      </c>
      <c r="B118" s="43" t="s">
        <v>752</v>
      </c>
      <c r="C118" s="56" t="s">
        <v>708</v>
      </c>
      <c r="D118" s="37" t="s">
        <v>640</v>
      </c>
      <c r="E118" s="51">
        <v>1</v>
      </c>
    </row>
    <row r="119" spans="1:5" x14ac:dyDescent="0.25">
      <c r="A119" s="41">
        <v>112</v>
      </c>
      <c r="B119" s="43" t="s">
        <v>753</v>
      </c>
      <c r="C119" s="52" t="s">
        <v>754</v>
      </c>
      <c r="D119" s="42" t="s">
        <v>628</v>
      </c>
      <c r="E119" s="51">
        <v>1</v>
      </c>
    </row>
    <row r="120" spans="1:5" x14ac:dyDescent="0.25">
      <c r="A120" s="41">
        <v>113</v>
      </c>
      <c r="B120" s="43" t="s">
        <v>755</v>
      </c>
      <c r="C120" s="52" t="s">
        <v>754</v>
      </c>
      <c r="D120" s="49" t="s">
        <v>628</v>
      </c>
      <c r="E120" s="51">
        <v>1</v>
      </c>
    </row>
    <row r="121" spans="1:5" x14ac:dyDescent="0.25">
      <c r="A121" s="41">
        <v>114</v>
      </c>
      <c r="B121" s="43" t="s">
        <v>756</v>
      </c>
      <c r="C121" s="52" t="s">
        <v>754</v>
      </c>
      <c r="D121" s="42" t="s">
        <v>628</v>
      </c>
      <c r="E121" s="51">
        <v>1</v>
      </c>
    </row>
    <row r="122" spans="1:5" x14ac:dyDescent="0.25">
      <c r="A122" s="41">
        <v>115</v>
      </c>
      <c r="B122" s="43" t="s">
        <v>757</v>
      </c>
      <c r="C122" s="52" t="s">
        <v>754</v>
      </c>
      <c r="D122" s="49" t="s">
        <v>628</v>
      </c>
      <c r="E122" s="51">
        <v>1</v>
      </c>
    </row>
    <row r="123" spans="1:5" x14ac:dyDescent="0.25">
      <c r="A123" s="41">
        <v>116</v>
      </c>
      <c r="B123" s="44" t="s">
        <v>758</v>
      </c>
      <c r="C123" s="52" t="s">
        <v>754</v>
      </c>
      <c r="D123" s="42" t="s">
        <v>628</v>
      </c>
      <c r="E123" s="51">
        <v>1</v>
      </c>
    </row>
    <row r="124" spans="1:5" x14ac:dyDescent="0.25">
      <c r="A124" s="41">
        <v>117</v>
      </c>
      <c r="B124" s="43" t="s">
        <v>759</v>
      </c>
      <c r="C124" s="52" t="s">
        <v>754</v>
      </c>
      <c r="D124" s="49" t="s">
        <v>628</v>
      </c>
      <c r="E124" s="51">
        <v>1</v>
      </c>
    </row>
    <row r="125" spans="1:5" x14ac:dyDescent="0.25">
      <c r="A125" s="41">
        <v>118</v>
      </c>
      <c r="B125" s="43" t="s">
        <v>760</v>
      </c>
      <c r="C125" s="52" t="s">
        <v>754</v>
      </c>
      <c r="D125" s="49" t="s">
        <v>630</v>
      </c>
      <c r="E125" s="51">
        <v>1</v>
      </c>
    </row>
    <row r="126" spans="1:5" x14ac:dyDescent="0.25">
      <c r="A126" s="41">
        <v>119</v>
      </c>
      <c r="B126" s="43" t="s">
        <v>761</v>
      </c>
      <c r="C126" s="52" t="s">
        <v>754</v>
      </c>
      <c r="D126" s="49" t="s">
        <v>630</v>
      </c>
      <c r="E126" s="51">
        <v>1</v>
      </c>
    </row>
    <row r="127" spans="1:5" x14ac:dyDescent="0.25">
      <c r="A127" s="41">
        <v>120</v>
      </c>
      <c r="B127" s="43" t="s">
        <v>762</v>
      </c>
      <c r="C127" s="52" t="s">
        <v>754</v>
      </c>
      <c r="D127" s="49" t="s">
        <v>724</v>
      </c>
      <c r="E127" s="51">
        <v>1</v>
      </c>
    </row>
    <row r="128" spans="1:5" x14ac:dyDescent="0.25">
      <c r="A128" s="41">
        <v>121</v>
      </c>
      <c r="B128" s="43" t="s">
        <v>763</v>
      </c>
      <c r="C128" s="52" t="s">
        <v>754</v>
      </c>
      <c r="D128" s="49" t="s">
        <v>640</v>
      </c>
      <c r="E128" s="51">
        <v>1</v>
      </c>
    </row>
    <row r="129" spans="1:5" x14ac:dyDescent="0.25">
      <c r="A129" s="41">
        <v>122</v>
      </c>
      <c r="B129" s="43" t="s">
        <v>764</v>
      </c>
      <c r="C129" s="52" t="s">
        <v>754</v>
      </c>
      <c r="D129" s="49" t="s">
        <v>640</v>
      </c>
      <c r="E129" s="51">
        <v>1</v>
      </c>
    </row>
    <row r="130" spans="1:5" x14ac:dyDescent="0.25">
      <c r="A130" s="41">
        <v>123</v>
      </c>
      <c r="B130" s="43" t="s">
        <v>765</v>
      </c>
      <c r="C130" s="52" t="s">
        <v>754</v>
      </c>
      <c r="D130" s="49" t="s">
        <v>640</v>
      </c>
      <c r="E130" s="51">
        <v>1</v>
      </c>
    </row>
    <row r="131" spans="1:5" x14ac:dyDescent="0.25">
      <c r="A131" s="41">
        <v>124</v>
      </c>
      <c r="B131" s="43" t="s">
        <v>766</v>
      </c>
      <c r="C131" s="52" t="s">
        <v>754</v>
      </c>
      <c r="D131" s="49" t="s">
        <v>636</v>
      </c>
      <c r="E131" s="51">
        <v>1</v>
      </c>
    </row>
    <row r="132" spans="1:5" x14ac:dyDescent="0.25">
      <c r="A132" s="41">
        <v>125</v>
      </c>
      <c r="B132" s="44" t="s">
        <v>767</v>
      </c>
      <c r="C132" s="52" t="s">
        <v>754</v>
      </c>
      <c r="D132" s="49" t="s">
        <v>636</v>
      </c>
      <c r="E132" s="51">
        <v>1</v>
      </c>
    </row>
    <row r="133" spans="1:5" x14ac:dyDescent="0.25">
      <c r="A133" s="41">
        <v>126</v>
      </c>
      <c r="B133" s="44" t="s">
        <v>768</v>
      </c>
      <c r="C133" s="52" t="s">
        <v>754</v>
      </c>
      <c r="D133" s="49" t="s">
        <v>636</v>
      </c>
      <c r="E133" s="51">
        <v>1</v>
      </c>
    </row>
    <row r="134" spans="1:5" x14ac:dyDescent="0.25">
      <c r="A134" s="41">
        <v>127</v>
      </c>
      <c r="B134" s="44" t="s">
        <v>769</v>
      </c>
      <c r="C134" s="52" t="s">
        <v>754</v>
      </c>
      <c r="D134" s="49" t="s">
        <v>628</v>
      </c>
      <c r="E134" s="51">
        <v>1</v>
      </c>
    </row>
    <row r="135" spans="1:5" x14ac:dyDescent="0.25">
      <c r="A135" s="41">
        <v>128</v>
      </c>
      <c r="B135" s="44" t="s">
        <v>770</v>
      </c>
      <c r="C135" s="52" t="s">
        <v>754</v>
      </c>
      <c r="D135" s="49" t="s">
        <v>628</v>
      </c>
      <c r="E135" s="51">
        <v>1</v>
      </c>
    </row>
    <row r="136" spans="1:5" x14ac:dyDescent="0.25">
      <c r="A136" s="41">
        <v>129</v>
      </c>
      <c r="B136" s="44" t="s">
        <v>771</v>
      </c>
      <c r="C136" s="52" t="s">
        <v>754</v>
      </c>
      <c r="D136" s="49" t="s">
        <v>628</v>
      </c>
      <c r="E136" s="51">
        <v>1</v>
      </c>
    </row>
    <row r="137" spans="1:5" x14ac:dyDescent="0.25">
      <c r="A137" s="41">
        <v>130</v>
      </c>
      <c r="B137" s="44" t="s">
        <v>772</v>
      </c>
      <c r="C137" s="52" t="s">
        <v>754</v>
      </c>
      <c r="D137" s="49" t="s">
        <v>630</v>
      </c>
      <c r="E137" s="51">
        <v>1</v>
      </c>
    </row>
    <row r="138" spans="1:5" x14ac:dyDescent="0.25">
      <c r="A138" s="41">
        <v>131</v>
      </c>
      <c r="B138" s="44" t="s">
        <v>773</v>
      </c>
      <c r="C138" s="52" t="s">
        <v>754</v>
      </c>
      <c r="D138" s="49" t="s">
        <v>630</v>
      </c>
      <c r="E138" s="51">
        <v>1</v>
      </c>
    </row>
    <row r="139" spans="1:5" x14ac:dyDescent="0.25">
      <c r="A139" s="41">
        <v>132</v>
      </c>
      <c r="B139" s="44" t="s">
        <v>774</v>
      </c>
      <c r="C139" s="52" t="s">
        <v>754</v>
      </c>
      <c r="D139" s="49" t="s">
        <v>630</v>
      </c>
      <c r="E139" s="51">
        <v>1</v>
      </c>
    </row>
    <row r="140" spans="1:5" x14ac:dyDescent="0.25">
      <c r="A140" s="41">
        <v>133</v>
      </c>
      <c r="B140" s="44" t="s">
        <v>775</v>
      </c>
      <c r="C140" s="52" t="s">
        <v>754</v>
      </c>
      <c r="D140" s="49" t="s">
        <v>630</v>
      </c>
      <c r="E140" s="51">
        <v>1</v>
      </c>
    </row>
    <row r="141" spans="1:5" x14ac:dyDescent="0.25">
      <c r="A141" s="41">
        <v>134</v>
      </c>
      <c r="B141" s="44" t="s">
        <v>776</v>
      </c>
      <c r="C141" s="50" t="s">
        <v>845</v>
      </c>
      <c r="D141" s="49" t="s">
        <v>659</v>
      </c>
      <c r="E141" s="51">
        <v>0.5</v>
      </c>
    </row>
    <row r="142" spans="1:5" x14ac:dyDescent="0.25">
      <c r="A142" s="41">
        <v>135</v>
      </c>
      <c r="B142" s="44" t="s">
        <v>777</v>
      </c>
      <c r="C142" s="50" t="s">
        <v>845</v>
      </c>
      <c r="D142" s="49" t="s">
        <v>778</v>
      </c>
      <c r="E142" s="51">
        <v>0.5</v>
      </c>
    </row>
    <row r="143" spans="1:5" x14ac:dyDescent="0.25">
      <c r="A143" s="41">
        <v>136</v>
      </c>
      <c r="B143" s="44" t="s">
        <v>779</v>
      </c>
      <c r="C143" s="50" t="s">
        <v>845</v>
      </c>
      <c r="D143" s="49" t="s">
        <v>778</v>
      </c>
      <c r="E143" s="51">
        <v>0.5</v>
      </c>
    </row>
    <row r="144" spans="1:5" x14ac:dyDescent="0.25">
      <c r="A144" s="41">
        <v>137</v>
      </c>
      <c r="B144" s="44" t="s">
        <v>780</v>
      </c>
      <c r="C144" s="50" t="s">
        <v>845</v>
      </c>
      <c r="D144" s="49" t="s">
        <v>778</v>
      </c>
      <c r="E144" s="51">
        <v>0.5</v>
      </c>
    </row>
    <row r="145" spans="1:5" x14ac:dyDescent="0.25">
      <c r="A145" s="41">
        <v>138</v>
      </c>
      <c r="B145" s="44" t="s">
        <v>846</v>
      </c>
      <c r="C145" s="50" t="s">
        <v>845</v>
      </c>
      <c r="D145" s="49" t="s">
        <v>735</v>
      </c>
      <c r="E145" s="51">
        <v>1</v>
      </c>
    </row>
    <row r="146" spans="1:5" x14ac:dyDescent="0.25">
      <c r="A146" s="41">
        <v>139</v>
      </c>
      <c r="B146" s="44" t="s">
        <v>781</v>
      </c>
      <c r="C146" s="52" t="s">
        <v>12</v>
      </c>
      <c r="D146" s="49" t="s">
        <v>709</v>
      </c>
      <c r="E146" s="51">
        <v>1</v>
      </c>
    </row>
    <row r="147" spans="1:5" x14ac:dyDescent="0.25">
      <c r="A147" s="41">
        <v>140</v>
      </c>
      <c r="B147" s="44" t="s">
        <v>782</v>
      </c>
      <c r="C147" s="52" t="s">
        <v>12</v>
      </c>
      <c r="D147" s="49" t="s">
        <v>709</v>
      </c>
      <c r="E147" s="51">
        <v>0.5</v>
      </c>
    </row>
    <row r="148" spans="1:5" x14ac:dyDescent="0.25">
      <c r="A148" s="41">
        <v>141</v>
      </c>
      <c r="B148" s="44" t="s">
        <v>783</v>
      </c>
      <c r="C148" s="52" t="s">
        <v>12</v>
      </c>
      <c r="D148" s="49" t="s">
        <v>13</v>
      </c>
      <c r="E148" s="51">
        <v>0.5</v>
      </c>
    </row>
    <row r="149" spans="1:5" x14ac:dyDescent="0.25">
      <c r="A149" s="41">
        <v>142</v>
      </c>
      <c r="B149" s="44" t="s">
        <v>784</v>
      </c>
      <c r="C149" s="52" t="s">
        <v>12</v>
      </c>
      <c r="D149" s="49" t="s">
        <v>261</v>
      </c>
      <c r="E149" s="51">
        <v>0.5</v>
      </c>
    </row>
    <row r="150" spans="1:5" x14ac:dyDescent="0.25">
      <c r="A150" s="41">
        <v>143</v>
      </c>
      <c r="B150" s="44" t="s">
        <v>785</v>
      </c>
      <c r="C150" s="52" t="s">
        <v>12</v>
      </c>
      <c r="D150" s="49" t="s">
        <v>261</v>
      </c>
      <c r="E150" s="51">
        <v>0.5</v>
      </c>
    </row>
    <row r="151" spans="1:5" x14ac:dyDescent="0.25">
      <c r="A151" s="41">
        <v>144</v>
      </c>
      <c r="B151" s="44" t="s">
        <v>786</v>
      </c>
      <c r="C151" s="52" t="s">
        <v>12</v>
      </c>
      <c r="D151" s="49" t="s">
        <v>289</v>
      </c>
      <c r="E151" s="51">
        <v>0.5</v>
      </c>
    </row>
    <row r="152" spans="1:5" x14ac:dyDescent="0.25">
      <c r="A152" s="41">
        <v>145</v>
      </c>
      <c r="B152" s="44" t="s">
        <v>787</v>
      </c>
      <c r="C152" s="52" t="s">
        <v>12</v>
      </c>
      <c r="D152" s="49" t="s">
        <v>295</v>
      </c>
      <c r="E152" s="51">
        <v>0.5</v>
      </c>
    </row>
    <row r="153" spans="1:5" x14ac:dyDescent="0.25">
      <c r="A153" s="41">
        <v>146</v>
      </c>
      <c r="B153" s="44" t="s">
        <v>788</v>
      </c>
      <c r="C153" s="52" t="s">
        <v>12</v>
      </c>
      <c r="D153" s="49" t="s">
        <v>295</v>
      </c>
      <c r="E153" s="51">
        <v>0.5</v>
      </c>
    </row>
    <row r="154" spans="1:5" x14ac:dyDescent="0.25">
      <c r="A154" s="41">
        <v>147</v>
      </c>
      <c r="B154" s="44" t="s">
        <v>789</v>
      </c>
      <c r="C154" s="52" t="s">
        <v>12</v>
      </c>
      <c r="D154" s="49" t="s">
        <v>20</v>
      </c>
      <c r="E154" s="51">
        <v>0.5</v>
      </c>
    </row>
    <row r="155" spans="1:5" x14ac:dyDescent="0.25">
      <c r="A155" s="41">
        <v>148</v>
      </c>
      <c r="B155" s="44" t="s">
        <v>790</v>
      </c>
      <c r="C155" s="52" t="s">
        <v>12</v>
      </c>
      <c r="D155" s="49" t="s">
        <v>20</v>
      </c>
      <c r="E155" s="51">
        <v>1</v>
      </c>
    </row>
    <row r="156" spans="1:5" x14ac:dyDescent="0.25">
      <c r="A156" s="41">
        <v>149</v>
      </c>
      <c r="B156" s="44" t="s">
        <v>791</v>
      </c>
      <c r="C156" s="52" t="s">
        <v>12</v>
      </c>
      <c r="D156" s="49" t="s">
        <v>20</v>
      </c>
      <c r="E156" s="51">
        <v>0.5</v>
      </c>
    </row>
    <row r="157" spans="1:5" x14ac:dyDescent="0.25">
      <c r="A157" s="41">
        <v>150</v>
      </c>
      <c r="B157" s="44" t="s">
        <v>792</v>
      </c>
      <c r="C157" s="52" t="s">
        <v>12</v>
      </c>
      <c r="D157" s="49" t="s">
        <v>20</v>
      </c>
      <c r="E157" s="51">
        <v>1</v>
      </c>
    </row>
    <row r="158" spans="1:5" x14ac:dyDescent="0.25">
      <c r="A158" s="41">
        <v>151</v>
      </c>
      <c r="B158" s="44" t="s">
        <v>14</v>
      </c>
      <c r="C158" s="52" t="s">
        <v>12</v>
      </c>
      <c r="D158" s="49" t="s">
        <v>20</v>
      </c>
      <c r="E158" s="51">
        <v>0.5</v>
      </c>
    </row>
    <row r="159" spans="1:5" x14ac:dyDescent="0.25">
      <c r="A159" s="41">
        <v>152</v>
      </c>
      <c r="B159" s="44" t="s">
        <v>793</v>
      </c>
      <c r="C159" s="52" t="s">
        <v>12</v>
      </c>
      <c r="D159" s="49" t="s">
        <v>23</v>
      </c>
      <c r="E159" s="51">
        <v>1</v>
      </c>
    </row>
    <row r="160" spans="1:5" x14ac:dyDescent="0.25">
      <c r="A160" s="41">
        <v>153</v>
      </c>
      <c r="B160" s="44" t="s">
        <v>794</v>
      </c>
      <c r="C160" s="52" t="s">
        <v>12</v>
      </c>
      <c r="D160" s="49" t="s">
        <v>23</v>
      </c>
      <c r="E160" s="51">
        <v>0.5</v>
      </c>
    </row>
    <row r="161" spans="1:5" x14ac:dyDescent="0.25">
      <c r="A161" s="41">
        <v>154</v>
      </c>
      <c r="B161" s="44" t="s">
        <v>847</v>
      </c>
      <c r="C161" s="52" t="s">
        <v>12</v>
      </c>
      <c r="D161" s="49" t="s">
        <v>30</v>
      </c>
      <c r="E161" s="51">
        <v>0.5</v>
      </c>
    </row>
    <row r="162" spans="1:5" x14ac:dyDescent="0.25">
      <c r="A162" s="41">
        <v>155</v>
      </c>
      <c r="B162" s="44" t="s">
        <v>795</v>
      </c>
      <c r="C162" s="52" t="s">
        <v>12</v>
      </c>
      <c r="D162" s="49" t="s">
        <v>30</v>
      </c>
      <c r="E162" s="51">
        <v>0.5</v>
      </c>
    </row>
    <row r="163" spans="1:5" x14ac:dyDescent="0.25">
      <c r="A163" s="41">
        <v>156</v>
      </c>
      <c r="B163" s="44" t="s">
        <v>796</v>
      </c>
      <c r="C163" s="52" t="s">
        <v>12</v>
      </c>
      <c r="D163" s="49" t="s">
        <v>30</v>
      </c>
      <c r="E163" s="51">
        <v>0.5</v>
      </c>
    </row>
    <row r="164" spans="1:5" x14ac:dyDescent="0.25">
      <c r="A164" s="41">
        <v>157</v>
      </c>
      <c r="B164" s="44" t="s">
        <v>797</v>
      </c>
      <c r="C164" s="52" t="s">
        <v>12</v>
      </c>
      <c r="D164" s="49" t="s">
        <v>30</v>
      </c>
      <c r="E164" s="51">
        <v>0.5</v>
      </c>
    </row>
    <row r="165" spans="1:5" x14ac:dyDescent="0.25">
      <c r="A165" s="41">
        <v>158</v>
      </c>
      <c r="B165" s="44" t="s">
        <v>798</v>
      </c>
      <c r="C165" s="52" t="s">
        <v>12</v>
      </c>
      <c r="D165" s="49" t="s">
        <v>30</v>
      </c>
      <c r="E165" s="51">
        <v>0.5</v>
      </c>
    </row>
    <row r="166" spans="1:5" x14ac:dyDescent="0.25">
      <c r="A166" s="41">
        <v>159</v>
      </c>
      <c r="B166" s="44" t="s">
        <v>799</v>
      </c>
      <c r="C166" s="52" t="s">
        <v>12</v>
      </c>
      <c r="D166" s="49" t="s">
        <v>34</v>
      </c>
      <c r="E166" s="51">
        <v>0.5</v>
      </c>
    </row>
    <row r="167" spans="1:5" x14ac:dyDescent="0.25">
      <c r="A167" s="41">
        <v>160</v>
      </c>
      <c r="B167" s="44" t="s">
        <v>800</v>
      </c>
      <c r="C167" s="52" t="s">
        <v>12</v>
      </c>
      <c r="D167" s="49" t="s">
        <v>37</v>
      </c>
      <c r="E167" s="51">
        <v>1</v>
      </c>
    </row>
    <row r="168" spans="1:5" x14ac:dyDescent="0.25">
      <c r="A168" s="41">
        <v>161</v>
      </c>
      <c r="B168" s="44" t="s">
        <v>848</v>
      </c>
      <c r="C168" s="52" t="s">
        <v>12</v>
      </c>
      <c r="D168" s="49" t="s">
        <v>30</v>
      </c>
      <c r="E168" s="51">
        <v>1</v>
      </c>
    </row>
    <row r="169" spans="1:5" x14ac:dyDescent="0.25">
      <c r="A169" s="41">
        <v>162</v>
      </c>
      <c r="B169" s="44" t="s">
        <v>849</v>
      </c>
      <c r="C169" s="52" t="s">
        <v>12</v>
      </c>
      <c r="D169" s="49" t="s">
        <v>291</v>
      </c>
      <c r="E169" s="51">
        <v>0.5</v>
      </c>
    </row>
    <row r="170" spans="1:5" x14ac:dyDescent="0.25">
      <c r="A170" s="41">
        <v>163</v>
      </c>
      <c r="B170" s="44" t="s">
        <v>850</v>
      </c>
      <c r="C170" s="52" t="s">
        <v>12</v>
      </c>
      <c r="D170" s="49" t="s">
        <v>13</v>
      </c>
      <c r="E170" s="51">
        <v>0.5</v>
      </c>
    </row>
    <row r="171" spans="1:5" x14ac:dyDescent="0.25">
      <c r="A171" s="41">
        <v>164</v>
      </c>
      <c r="B171" s="44" t="s">
        <v>801</v>
      </c>
      <c r="C171" s="52" t="s">
        <v>12</v>
      </c>
      <c r="D171" s="49" t="s">
        <v>802</v>
      </c>
      <c r="E171" s="51">
        <v>0.5</v>
      </c>
    </row>
    <row r="172" spans="1:5" x14ac:dyDescent="0.25">
      <c r="A172" s="41">
        <v>165</v>
      </c>
      <c r="B172" s="44" t="s">
        <v>803</v>
      </c>
      <c r="C172" s="52" t="s">
        <v>12</v>
      </c>
      <c r="D172" s="49" t="s">
        <v>802</v>
      </c>
      <c r="E172" s="51">
        <v>0.5</v>
      </c>
    </row>
    <row r="173" spans="1:5" x14ac:dyDescent="0.25">
      <c r="A173" s="41">
        <v>166</v>
      </c>
      <c r="B173" s="44" t="s">
        <v>804</v>
      </c>
      <c r="C173" s="52" t="s">
        <v>12</v>
      </c>
      <c r="D173" s="49" t="s">
        <v>802</v>
      </c>
      <c r="E173" s="51">
        <v>0.5</v>
      </c>
    </row>
    <row r="174" spans="1:5" x14ac:dyDescent="0.25">
      <c r="A174" s="41">
        <v>167</v>
      </c>
      <c r="B174" s="44" t="s">
        <v>805</v>
      </c>
      <c r="C174" s="52" t="s">
        <v>12</v>
      </c>
      <c r="D174" s="49" t="s">
        <v>802</v>
      </c>
      <c r="E174" s="51">
        <v>1</v>
      </c>
    </row>
    <row r="175" spans="1:5" x14ac:dyDescent="0.25">
      <c r="A175" s="41">
        <v>168</v>
      </c>
      <c r="B175" s="44" t="s">
        <v>806</v>
      </c>
      <c r="C175" s="52" t="s">
        <v>12</v>
      </c>
      <c r="D175" s="49" t="s">
        <v>255</v>
      </c>
      <c r="E175" s="51">
        <v>0.5</v>
      </c>
    </row>
    <row r="176" spans="1:5" x14ac:dyDescent="0.25">
      <c r="A176" s="41">
        <v>169</v>
      </c>
      <c r="B176" s="44" t="s">
        <v>807</v>
      </c>
      <c r="C176" s="50" t="s">
        <v>851</v>
      </c>
      <c r="D176" s="49" t="s">
        <v>647</v>
      </c>
      <c r="E176" s="51">
        <v>0.5</v>
      </c>
    </row>
    <row r="177" spans="1:5" x14ac:dyDescent="0.25">
      <c r="A177" s="41">
        <v>170</v>
      </c>
      <c r="B177" s="44" t="s">
        <v>808</v>
      </c>
      <c r="C177" s="50" t="s">
        <v>851</v>
      </c>
      <c r="D177" s="49" t="s">
        <v>647</v>
      </c>
      <c r="E177" s="51">
        <v>0.5</v>
      </c>
    </row>
    <row r="178" spans="1:5" x14ac:dyDescent="0.25">
      <c r="A178" s="41">
        <v>171</v>
      </c>
      <c r="B178" s="44" t="s">
        <v>852</v>
      </c>
      <c r="C178" s="50" t="s">
        <v>851</v>
      </c>
      <c r="D178" s="49" t="s">
        <v>647</v>
      </c>
      <c r="E178" s="51">
        <v>0.5</v>
      </c>
    </row>
    <row r="179" spans="1:5" x14ac:dyDescent="0.25">
      <c r="A179" s="41">
        <v>172</v>
      </c>
      <c r="B179" s="44" t="s">
        <v>853</v>
      </c>
      <c r="C179" s="50" t="s">
        <v>851</v>
      </c>
      <c r="D179" s="49" t="s">
        <v>647</v>
      </c>
      <c r="E179" s="51">
        <v>0.5</v>
      </c>
    </row>
    <row r="180" spans="1:5" x14ac:dyDescent="0.25">
      <c r="A180" s="41">
        <v>173</v>
      </c>
      <c r="B180" s="44" t="s">
        <v>854</v>
      </c>
      <c r="C180" s="50" t="s">
        <v>851</v>
      </c>
      <c r="D180" s="49" t="s">
        <v>649</v>
      </c>
      <c r="E180" s="51">
        <v>0.5</v>
      </c>
    </row>
    <row r="181" spans="1:5" x14ac:dyDescent="0.25">
      <c r="A181" s="41">
        <v>174</v>
      </c>
      <c r="B181" s="44" t="s">
        <v>809</v>
      </c>
      <c r="C181" s="50" t="s">
        <v>851</v>
      </c>
      <c r="D181" s="49" t="s">
        <v>649</v>
      </c>
      <c r="E181" s="51">
        <v>0.5</v>
      </c>
    </row>
    <row r="182" spans="1:5" x14ac:dyDescent="0.25">
      <c r="A182" s="41">
        <v>175</v>
      </c>
      <c r="B182" s="44" t="s">
        <v>810</v>
      </c>
      <c r="C182" s="50" t="s">
        <v>851</v>
      </c>
      <c r="D182" s="49" t="s">
        <v>649</v>
      </c>
      <c r="E182" s="51">
        <v>0.5</v>
      </c>
    </row>
    <row r="183" spans="1:5" x14ac:dyDescent="0.25">
      <c r="A183" s="41">
        <v>176</v>
      </c>
      <c r="B183" s="44" t="s">
        <v>811</v>
      </c>
      <c r="C183" s="50" t="s">
        <v>851</v>
      </c>
      <c r="D183" s="49" t="s">
        <v>649</v>
      </c>
      <c r="E183" s="51">
        <v>0.5</v>
      </c>
    </row>
    <row r="184" spans="1:5" x14ac:dyDescent="0.25">
      <c r="A184" s="41">
        <v>177</v>
      </c>
      <c r="B184" s="44" t="s">
        <v>855</v>
      </c>
      <c r="C184" s="50" t="s">
        <v>851</v>
      </c>
      <c r="D184" s="49" t="s">
        <v>649</v>
      </c>
      <c r="E184" s="51">
        <v>0.5</v>
      </c>
    </row>
    <row r="185" spans="1:5" x14ac:dyDescent="0.25">
      <c r="A185" s="41">
        <v>178</v>
      </c>
      <c r="B185" s="44" t="s">
        <v>812</v>
      </c>
      <c r="C185" s="50" t="s">
        <v>851</v>
      </c>
      <c r="D185" s="49" t="s">
        <v>649</v>
      </c>
      <c r="E185" s="51">
        <v>0.5</v>
      </c>
    </row>
    <row r="186" spans="1:5" x14ac:dyDescent="0.25">
      <c r="A186" s="41">
        <v>179</v>
      </c>
      <c r="B186" s="44" t="s">
        <v>813</v>
      </c>
      <c r="C186" s="50" t="s">
        <v>851</v>
      </c>
      <c r="D186" s="49" t="s">
        <v>649</v>
      </c>
      <c r="E186" s="51">
        <v>0.5</v>
      </c>
    </row>
    <row r="187" spans="1:5" x14ac:dyDescent="0.25">
      <c r="A187" s="41">
        <v>180</v>
      </c>
      <c r="B187" s="44" t="s">
        <v>814</v>
      </c>
      <c r="C187" s="50" t="s">
        <v>851</v>
      </c>
      <c r="D187" s="49" t="s">
        <v>652</v>
      </c>
      <c r="E187" s="51">
        <v>0.5</v>
      </c>
    </row>
    <row r="188" spans="1:5" x14ac:dyDescent="0.25">
      <c r="A188" s="41">
        <v>181</v>
      </c>
      <c r="B188" s="44" t="s">
        <v>815</v>
      </c>
      <c r="C188" s="50" t="s">
        <v>851</v>
      </c>
      <c r="D188" s="49" t="s">
        <v>652</v>
      </c>
      <c r="E188" s="51">
        <v>0.5</v>
      </c>
    </row>
    <row r="189" spans="1:5" x14ac:dyDescent="0.25">
      <c r="A189" s="41">
        <v>182</v>
      </c>
      <c r="B189" s="44" t="s">
        <v>856</v>
      </c>
      <c r="C189" s="50" t="s">
        <v>851</v>
      </c>
      <c r="D189" s="49" t="s">
        <v>652</v>
      </c>
      <c r="E189" s="51">
        <v>0.5</v>
      </c>
    </row>
    <row r="190" spans="1:5" x14ac:dyDescent="0.25">
      <c r="A190" s="41">
        <v>183</v>
      </c>
      <c r="B190" s="44" t="s">
        <v>857</v>
      </c>
      <c r="C190" s="50" t="s">
        <v>851</v>
      </c>
      <c r="D190" s="49" t="s">
        <v>652</v>
      </c>
      <c r="E190" s="51">
        <v>0.5</v>
      </c>
    </row>
    <row r="191" spans="1:5" x14ac:dyDescent="0.25">
      <c r="A191" s="41">
        <v>184</v>
      </c>
      <c r="B191" s="44" t="s">
        <v>858</v>
      </c>
      <c r="C191" s="50" t="s">
        <v>851</v>
      </c>
      <c r="D191" s="49" t="s">
        <v>649</v>
      </c>
      <c r="E191" s="51">
        <v>1</v>
      </c>
    </row>
    <row r="192" spans="1:5" x14ac:dyDescent="0.25">
      <c r="A192" s="41">
        <v>185</v>
      </c>
      <c r="B192" s="44" t="s">
        <v>859</v>
      </c>
      <c r="C192" s="50" t="s">
        <v>851</v>
      </c>
      <c r="D192" s="49" t="s">
        <v>652</v>
      </c>
      <c r="E192" s="51">
        <v>0.5</v>
      </c>
    </row>
    <row r="193" spans="1:5" x14ac:dyDescent="0.25">
      <c r="A193" s="41">
        <v>186</v>
      </c>
      <c r="B193" s="44" t="s">
        <v>816</v>
      </c>
      <c r="C193" s="50" t="s">
        <v>851</v>
      </c>
      <c r="D193" s="49" t="s">
        <v>652</v>
      </c>
      <c r="E193" s="51">
        <v>0.5</v>
      </c>
    </row>
    <row r="194" spans="1:5" x14ac:dyDescent="0.25">
      <c r="A194" s="41">
        <v>187</v>
      </c>
      <c r="B194" s="44" t="s">
        <v>817</v>
      </c>
      <c r="C194" s="50" t="s">
        <v>851</v>
      </c>
      <c r="D194" s="49" t="s">
        <v>652</v>
      </c>
      <c r="E194" s="51">
        <v>0.5</v>
      </c>
    </row>
    <row r="195" spans="1:5" x14ac:dyDescent="0.25">
      <c r="A195" s="41">
        <v>188</v>
      </c>
      <c r="B195" s="44" t="s">
        <v>860</v>
      </c>
      <c r="C195" s="50" t="s">
        <v>851</v>
      </c>
      <c r="D195" s="49" t="s">
        <v>652</v>
      </c>
      <c r="E195" s="51">
        <v>0.5</v>
      </c>
    </row>
    <row r="196" spans="1:5" x14ac:dyDescent="0.25">
      <c r="A196" s="41">
        <v>189</v>
      </c>
      <c r="B196" s="44" t="s">
        <v>861</v>
      </c>
      <c r="C196" s="50" t="s">
        <v>851</v>
      </c>
      <c r="D196" s="49" t="s">
        <v>649</v>
      </c>
      <c r="E196" s="51">
        <v>1</v>
      </c>
    </row>
    <row r="197" spans="1:5" x14ac:dyDescent="0.25">
      <c r="A197" s="41">
        <v>190</v>
      </c>
      <c r="B197" s="44" t="s">
        <v>862</v>
      </c>
      <c r="C197" s="50" t="s">
        <v>851</v>
      </c>
      <c r="D197" s="49" t="s">
        <v>652</v>
      </c>
      <c r="E197" s="51">
        <v>0.5</v>
      </c>
    </row>
    <row r="198" spans="1:5" x14ac:dyDescent="0.25">
      <c r="A198" s="41">
        <v>191</v>
      </c>
      <c r="B198" s="44" t="s">
        <v>863</v>
      </c>
      <c r="C198" s="50" t="s">
        <v>851</v>
      </c>
      <c r="D198" s="49" t="s">
        <v>652</v>
      </c>
      <c r="E198" s="51">
        <v>1</v>
      </c>
    </row>
    <row r="199" spans="1:5" x14ac:dyDescent="0.25">
      <c r="A199" s="41">
        <v>192</v>
      </c>
      <c r="B199" s="44" t="s">
        <v>864</v>
      </c>
      <c r="C199" s="50" t="s">
        <v>851</v>
      </c>
      <c r="D199" s="49" t="s">
        <v>652</v>
      </c>
      <c r="E199" s="51">
        <v>0.5</v>
      </c>
    </row>
    <row r="200" spans="1:5" x14ac:dyDescent="0.25">
      <c r="A200" s="41">
        <v>193</v>
      </c>
      <c r="B200" s="44" t="s">
        <v>818</v>
      </c>
      <c r="C200" s="50" t="s">
        <v>865</v>
      </c>
      <c r="D200" s="49" t="s">
        <v>866</v>
      </c>
      <c r="E200" s="51">
        <v>1</v>
      </c>
    </row>
    <row r="201" spans="1:5" x14ac:dyDescent="0.25">
      <c r="A201" s="41">
        <v>194</v>
      </c>
      <c r="B201" s="44" t="s">
        <v>819</v>
      </c>
      <c r="C201" s="50" t="s">
        <v>865</v>
      </c>
      <c r="D201" s="49" t="s">
        <v>867</v>
      </c>
      <c r="E201" s="51">
        <v>1</v>
      </c>
    </row>
    <row r="202" spans="1:5" x14ac:dyDescent="0.25">
      <c r="A202" s="41">
        <v>195</v>
      </c>
      <c r="B202" s="44" t="s">
        <v>820</v>
      </c>
      <c r="C202" s="50" t="s">
        <v>865</v>
      </c>
      <c r="D202" s="49" t="s">
        <v>867</v>
      </c>
      <c r="E202" s="51">
        <v>0.5</v>
      </c>
    </row>
    <row r="203" spans="1:5" x14ac:dyDescent="0.25">
      <c r="A203" s="41">
        <v>196</v>
      </c>
      <c r="B203" s="44" t="s">
        <v>821</v>
      </c>
      <c r="C203" s="50" t="s">
        <v>865</v>
      </c>
      <c r="D203" s="49" t="s">
        <v>868</v>
      </c>
      <c r="E203" s="51">
        <v>1</v>
      </c>
    </row>
    <row r="204" spans="1:5" x14ac:dyDescent="0.25">
      <c r="A204" s="41">
        <v>197</v>
      </c>
      <c r="B204" s="44" t="s">
        <v>822</v>
      </c>
      <c r="C204" s="50" t="s">
        <v>869</v>
      </c>
      <c r="D204" s="49" t="s">
        <v>647</v>
      </c>
      <c r="E204" s="51">
        <v>0.5</v>
      </c>
    </row>
    <row r="205" spans="1:5" x14ac:dyDescent="0.25">
      <c r="A205" s="41">
        <v>198</v>
      </c>
      <c r="B205" s="44" t="s">
        <v>823</v>
      </c>
      <c r="C205" s="50" t="s">
        <v>869</v>
      </c>
      <c r="D205" s="49" t="s">
        <v>647</v>
      </c>
      <c r="E205" s="51">
        <v>0.5</v>
      </c>
    </row>
    <row r="206" spans="1:5" x14ac:dyDescent="0.25">
      <c r="A206" s="41">
        <v>199</v>
      </c>
      <c r="B206" s="44" t="s">
        <v>824</v>
      </c>
      <c r="C206" s="50" t="s">
        <v>869</v>
      </c>
      <c r="D206" s="49" t="s">
        <v>647</v>
      </c>
      <c r="E206" s="51">
        <v>0.5</v>
      </c>
    </row>
    <row r="207" spans="1:5" x14ac:dyDescent="0.25">
      <c r="A207" s="41">
        <v>200</v>
      </c>
      <c r="B207" s="44" t="s">
        <v>825</v>
      </c>
      <c r="C207" s="50" t="s">
        <v>869</v>
      </c>
      <c r="D207" s="49" t="s">
        <v>647</v>
      </c>
      <c r="E207" s="51">
        <v>0.5</v>
      </c>
    </row>
    <row r="208" spans="1:5" x14ac:dyDescent="0.25">
      <c r="A208" s="41">
        <v>201</v>
      </c>
      <c r="B208" s="44" t="s">
        <v>826</v>
      </c>
      <c r="C208" s="50" t="s">
        <v>869</v>
      </c>
      <c r="D208" s="49" t="s">
        <v>647</v>
      </c>
      <c r="E208" s="51">
        <v>0.5</v>
      </c>
    </row>
    <row r="209" spans="1:5" x14ac:dyDescent="0.25">
      <c r="A209" s="41">
        <v>202</v>
      </c>
      <c r="B209" s="44" t="s">
        <v>827</v>
      </c>
      <c r="C209" s="50" t="s">
        <v>869</v>
      </c>
      <c r="D209" s="49" t="s">
        <v>647</v>
      </c>
      <c r="E209" s="51">
        <v>0.5</v>
      </c>
    </row>
    <row r="210" spans="1:5" x14ac:dyDescent="0.25">
      <c r="A210" s="41">
        <v>203</v>
      </c>
      <c r="B210" s="44" t="s">
        <v>348</v>
      </c>
      <c r="C210" s="50" t="s">
        <v>869</v>
      </c>
      <c r="D210" s="49" t="s">
        <v>647</v>
      </c>
      <c r="E210" s="51">
        <v>0.5</v>
      </c>
    </row>
    <row r="211" spans="1:5" x14ac:dyDescent="0.25">
      <c r="A211" s="41">
        <v>204</v>
      </c>
      <c r="B211" s="44" t="s">
        <v>828</v>
      </c>
      <c r="C211" s="50" t="s">
        <v>869</v>
      </c>
      <c r="D211" s="49" t="s">
        <v>649</v>
      </c>
      <c r="E211" s="51">
        <v>0.5</v>
      </c>
    </row>
    <row r="212" spans="1:5" x14ac:dyDescent="0.25">
      <c r="A212" s="41">
        <v>205</v>
      </c>
      <c r="B212" s="44" t="s">
        <v>829</v>
      </c>
      <c r="C212" s="50" t="s">
        <v>869</v>
      </c>
      <c r="D212" s="49" t="s">
        <v>649</v>
      </c>
      <c r="E212" s="51">
        <v>0.5</v>
      </c>
    </row>
    <row r="213" spans="1:5" x14ac:dyDescent="0.25">
      <c r="A213" s="41">
        <v>206</v>
      </c>
      <c r="B213" s="44" t="s">
        <v>830</v>
      </c>
      <c r="C213" s="50" t="s">
        <v>869</v>
      </c>
      <c r="D213" s="44" t="s">
        <v>649</v>
      </c>
      <c r="E213" s="51">
        <v>0.5</v>
      </c>
    </row>
    <row r="214" spans="1:5" x14ac:dyDescent="0.25">
      <c r="A214" s="41">
        <v>207</v>
      </c>
      <c r="B214" s="44" t="s">
        <v>831</v>
      </c>
      <c r="C214" s="50" t="s">
        <v>869</v>
      </c>
      <c r="D214" s="44" t="s">
        <v>649</v>
      </c>
      <c r="E214" s="51">
        <v>0.5</v>
      </c>
    </row>
    <row r="215" spans="1:5" x14ac:dyDescent="0.25">
      <c r="A215" s="41">
        <v>208</v>
      </c>
      <c r="B215" s="44" t="s">
        <v>832</v>
      </c>
      <c r="C215" s="50" t="s">
        <v>869</v>
      </c>
      <c r="D215" s="44" t="s">
        <v>649</v>
      </c>
      <c r="E215" s="51">
        <v>0.5</v>
      </c>
    </row>
    <row r="216" spans="1:5" x14ac:dyDescent="0.25">
      <c r="A216" s="41">
        <v>209</v>
      </c>
      <c r="B216" s="44" t="s">
        <v>833</v>
      </c>
      <c r="C216" s="50" t="s">
        <v>869</v>
      </c>
      <c r="D216" s="44" t="s">
        <v>649</v>
      </c>
      <c r="E216" s="51">
        <v>0.5</v>
      </c>
    </row>
    <row r="217" spans="1:5" x14ac:dyDescent="0.25">
      <c r="A217" s="41">
        <v>210</v>
      </c>
      <c r="B217" s="44" t="s">
        <v>834</v>
      </c>
      <c r="C217" s="50" t="s">
        <v>869</v>
      </c>
      <c r="D217" s="44" t="s">
        <v>649</v>
      </c>
      <c r="E217" s="51">
        <v>0.5</v>
      </c>
    </row>
    <row r="218" spans="1:5" x14ac:dyDescent="0.25">
      <c r="A218" s="41">
        <v>211</v>
      </c>
      <c r="B218" s="44" t="s">
        <v>558</v>
      </c>
      <c r="C218" s="50" t="s">
        <v>869</v>
      </c>
      <c r="D218" s="44" t="s">
        <v>652</v>
      </c>
      <c r="E218" s="51">
        <v>0.5</v>
      </c>
    </row>
    <row r="219" spans="1:5" x14ac:dyDescent="0.25">
      <c r="A219" s="41">
        <v>212</v>
      </c>
      <c r="B219" s="44" t="s">
        <v>835</v>
      </c>
      <c r="C219" s="50" t="s">
        <v>869</v>
      </c>
      <c r="D219" s="44" t="s">
        <v>652</v>
      </c>
      <c r="E219" s="51">
        <v>0.5</v>
      </c>
    </row>
    <row r="220" spans="1:5" x14ac:dyDescent="0.25">
      <c r="A220" s="41">
        <v>213</v>
      </c>
      <c r="B220" s="44" t="s">
        <v>836</v>
      </c>
      <c r="C220" s="50" t="s">
        <v>869</v>
      </c>
      <c r="D220" s="44" t="s">
        <v>652</v>
      </c>
      <c r="E220" s="51">
        <v>0.5</v>
      </c>
    </row>
    <row r="221" spans="1:5" x14ac:dyDescent="0.25">
      <c r="A221" s="41">
        <v>214</v>
      </c>
      <c r="B221" s="44" t="s">
        <v>837</v>
      </c>
      <c r="C221" s="50" t="s">
        <v>869</v>
      </c>
      <c r="D221" s="44" t="s">
        <v>652</v>
      </c>
      <c r="E221" s="51">
        <v>0.5</v>
      </c>
    </row>
    <row r="222" spans="1:5" x14ac:dyDescent="0.25">
      <c r="A222" s="41">
        <v>215</v>
      </c>
      <c r="B222" s="44" t="s">
        <v>838</v>
      </c>
      <c r="C222" s="50" t="s">
        <v>869</v>
      </c>
      <c r="D222" s="44" t="s">
        <v>652</v>
      </c>
      <c r="E222" s="51">
        <v>0.5</v>
      </c>
    </row>
    <row r="223" spans="1:5" x14ac:dyDescent="0.25">
      <c r="A223" s="41">
        <v>216</v>
      </c>
      <c r="B223" s="44" t="s">
        <v>839</v>
      </c>
      <c r="C223" s="50" t="s">
        <v>869</v>
      </c>
      <c r="D223" s="44" t="s">
        <v>647</v>
      </c>
      <c r="E223" s="14">
        <v>1</v>
      </c>
    </row>
    <row r="224" spans="1:5" x14ac:dyDescent="0.25">
      <c r="A224" s="41">
        <v>217</v>
      </c>
      <c r="B224" s="44" t="s">
        <v>840</v>
      </c>
      <c r="C224" s="50" t="s">
        <v>869</v>
      </c>
      <c r="D224" s="44" t="s">
        <v>647</v>
      </c>
      <c r="E224" s="14">
        <v>1</v>
      </c>
    </row>
    <row r="225" spans="1:5" x14ac:dyDescent="0.25">
      <c r="A225" s="41">
        <v>218</v>
      </c>
      <c r="B225" s="44" t="s">
        <v>841</v>
      </c>
      <c r="C225" s="50" t="s">
        <v>869</v>
      </c>
      <c r="D225" s="44" t="s">
        <v>649</v>
      </c>
      <c r="E225" s="14">
        <v>1</v>
      </c>
    </row>
    <row r="226" spans="1:5" x14ac:dyDescent="0.25">
      <c r="A226" s="41">
        <v>219</v>
      </c>
      <c r="B226" s="44" t="s">
        <v>842</v>
      </c>
      <c r="C226" s="50" t="s">
        <v>869</v>
      </c>
      <c r="D226" s="44" t="s">
        <v>649</v>
      </c>
      <c r="E226" s="14">
        <v>1</v>
      </c>
    </row>
    <row r="227" spans="1:5" x14ac:dyDescent="0.25">
      <c r="A227" s="41">
        <v>220</v>
      </c>
      <c r="B227" s="44" t="s">
        <v>577</v>
      </c>
      <c r="C227" s="50" t="s">
        <v>869</v>
      </c>
      <c r="D227" s="44" t="s">
        <v>652</v>
      </c>
      <c r="E227" s="14">
        <v>1</v>
      </c>
    </row>
    <row r="228" spans="1:5" x14ac:dyDescent="0.25">
      <c r="A228" s="41">
        <v>221</v>
      </c>
      <c r="B228" s="44" t="s">
        <v>843</v>
      </c>
      <c r="C228" s="50" t="s">
        <v>869</v>
      </c>
      <c r="D228" s="44" t="s">
        <v>652</v>
      </c>
      <c r="E228" s="14">
        <v>1</v>
      </c>
    </row>
    <row r="229" spans="1:5" x14ac:dyDescent="0.25">
      <c r="A229" s="41">
        <v>222</v>
      </c>
      <c r="B229" s="44" t="s">
        <v>870</v>
      </c>
      <c r="C229" s="50" t="s">
        <v>871</v>
      </c>
      <c r="D229" s="44" t="s">
        <v>872</v>
      </c>
      <c r="E229" s="51">
        <v>0.5</v>
      </c>
    </row>
    <row r="230" spans="1:5" x14ac:dyDescent="0.25">
      <c r="A230" s="41">
        <v>223</v>
      </c>
      <c r="B230" s="44" t="s">
        <v>873</v>
      </c>
      <c r="C230" s="50" t="s">
        <v>871</v>
      </c>
      <c r="D230" s="44" t="s">
        <v>872</v>
      </c>
      <c r="E230" s="14">
        <v>0.5</v>
      </c>
    </row>
    <row r="231" spans="1:5" x14ac:dyDescent="0.25">
      <c r="A231" s="41">
        <v>224</v>
      </c>
      <c r="B231" s="44" t="s">
        <v>874</v>
      </c>
      <c r="C231" s="50" t="s">
        <v>871</v>
      </c>
      <c r="D231" s="44" t="s">
        <v>875</v>
      </c>
      <c r="E231" s="14">
        <v>0.5</v>
      </c>
    </row>
    <row r="232" spans="1:5" x14ac:dyDescent="0.25">
      <c r="A232" s="41">
        <v>225</v>
      </c>
      <c r="B232" s="44" t="s">
        <v>57</v>
      </c>
      <c r="C232" s="50" t="s">
        <v>871</v>
      </c>
      <c r="D232" s="44" t="s">
        <v>876</v>
      </c>
      <c r="E232" s="14">
        <v>0.5</v>
      </c>
    </row>
    <row r="233" spans="1:5" x14ac:dyDescent="0.25">
      <c r="A233" s="41">
        <v>226</v>
      </c>
      <c r="B233" s="44" t="s">
        <v>877</v>
      </c>
      <c r="C233" s="50" t="s">
        <v>871</v>
      </c>
      <c r="D233" s="44" t="s">
        <v>876</v>
      </c>
      <c r="E233" s="14">
        <v>0.5</v>
      </c>
    </row>
    <row r="234" spans="1:5" x14ac:dyDescent="0.25">
      <c r="A234" s="41">
        <v>227</v>
      </c>
      <c r="B234" s="44" t="s">
        <v>58</v>
      </c>
      <c r="C234" s="50" t="s">
        <v>871</v>
      </c>
      <c r="D234" s="44" t="s">
        <v>878</v>
      </c>
      <c r="E234" s="14">
        <v>0.5</v>
      </c>
    </row>
    <row r="235" spans="1:5" x14ac:dyDescent="0.25">
      <c r="A235" s="41">
        <v>228</v>
      </c>
      <c r="B235" s="44" t="s">
        <v>879</v>
      </c>
      <c r="C235" s="50" t="s">
        <v>871</v>
      </c>
      <c r="D235" s="44" t="s">
        <v>878</v>
      </c>
      <c r="E235" s="14">
        <v>0.5</v>
      </c>
    </row>
    <row r="236" spans="1:5" x14ac:dyDescent="0.25">
      <c r="A236" s="41">
        <v>229</v>
      </c>
      <c r="B236" s="44" t="s">
        <v>60</v>
      </c>
      <c r="C236" s="50" t="s">
        <v>871</v>
      </c>
      <c r="D236" s="44" t="s">
        <v>880</v>
      </c>
      <c r="E236" s="51">
        <v>0.5</v>
      </c>
    </row>
    <row r="237" spans="1:5" x14ac:dyDescent="0.25">
      <c r="A237" s="41">
        <v>230</v>
      </c>
      <c r="B237" s="44" t="s">
        <v>881</v>
      </c>
      <c r="C237" s="50" t="s">
        <v>871</v>
      </c>
      <c r="D237" s="44" t="s">
        <v>880</v>
      </c>
      <c r="E237" s="14">
        <v>0.5</v>
      </c>
    </row>
    <row r="238" spans="1:5" x14ac:dyDescent="0.25">
      <c r="A238" s="41">
        <v>231</v>
      </c>
      <c r="B238" s="44" t="s">
        <v>882</v>
      </c>
      <c r="C238" s="50" t="s">
        <v>871</v>
      </c>
      <c r="D238" s="44" t="s">
        <v>880</v>
      </c>
      <c r="E238" s="14">
        <v>0.5</v>
      </c>
    </row>
    <row r="239" spans="1:5" x14ac:dyDescent="0.25">
      <c r="A239" s="41">
        <v>232</v>
      </c>
      <c r="B239" s="44" t="s">
        <v>883</v>
      </c>
      <c r="C239" s="50" t="s">
        <v>871</v>
      </c>
      <c r="D239" s="44" t="s">
        <v>884</v>
      </c>
      <c r="E239" s="14">
        <v>0.5</v>
      </c>
    </row>
    <row r="240" spans="1:5" x14ac:dyDescent="0.25">
      <c r="A240" s="41">
        <v>233</v>
      </c>
      <c r="B240" s="44" t="s">
        <v>56</v>
      </c>
      <c r="C240" s="50" t="s">
        <v>871</v>
      </c>
      <c r="D240" s="44" t="s">
        <v>885</v>
      </c>
      <c r="E240" s="14">
        <v>0.5</v>
      </c>
    </row>
    <row r="241" spans="1:5" x14ac:dyDescent="0.25">
      <c r="A241" s="41">
        <v>234</v>
      </c>
      <c r="B241" s="44" t="s">
        <v>886</v>
      </c>
      <c r="C241" s="50" t="s">
        <v>887</v>
      </c>
      <c r="D241" s="44" t="s">
        <v>888</v>
      </c>
      <c r="E241" s="14">
        <v>0.5</v>
      </c>
    </row>
    <row r="242" spans="1:5" x14ac:dyDescent="0.25">
      <c r="A242" s="41">
        <v>235</v>
      </c>
      <c r="B242" s="44" t="s">
        <v>889</v>
      </c>
      <c r="C242" s="50" t="s">
        <v>887</v>
      </c>
      <c r="D242" s="44" t="s">
        <v>890</v>
      </c>
      <c r="E242" s="14">
        <v>0.5</v>
      </c>
    </row>
    <row r="243" spans="1:5" x14ac:dyDescent="0.25">
      <c r="A243" s="41">
        <v>236</v>
      </c>
      <c r="B243" s="44" t="s">
        <v>891</v>
      </c>
      <c r="C243" s="50" t="s">
        <v>887</v>
      </c>
      <c r="D243" s="44" t="s">
        <v>892</v>
      </c>
      <c r="E243" s="51">
        <v>0.5</v>
      </c>
    </row>
    <row r="244" spans="1:5" x14ac:dyDescent="0.25">
      <c r="A244" s="41">
        <v>237</v>
      </c>
      <c r="B244" s="44" t="s">
        <v>893</v>
      </c>
      <c r="C244" s="50" t="s">
        <v>887</v>
      </c>
      <c r="D244" s="44" t="s">
        <v>894</v>
      </c>
      <c r="E244" s="14">
        <v>0.5</v>
      </c>
    </row>
    <row r="245" spans="1:5" x14ac:dyDescent="0.25">
      <c r="A245" s="41">
        <v>238</v>
      </c>
      <c r="B245" s="44" t="s">
        <v>895</v>
      </c>
      <c r="C245" s="50" t="s">
        <v>887</v>
      </c>
      <c r="D245" s="44" t="s">
        <v>894</v>
      </c>
      <c r="E245" s="14">
        <v>0.5</v>
      </c>
    </row>
    <row r="246" spans="1:5" x14ac:dyDescent="0.25">
      <c r="A246" s="41">
        <v>239</v>
      </c>
      <c r="B246" s="44" t="s">
        <v>896</v>
      </c>
      <c r="C246" s="50" t="s">
        <v>887</v>
      </c>
      <c r="D246" s="44" t="s">
        <v>897</v>
      </c>
      <c r="E246" s="14">
        <v>0.5</v>
      </c>
    </row>
    <row r="247" spans="1:5" x14ac:dyDescent="0.25">
      <c r="A247" s="41">
        <v>240</v>
      </c>
      <c r="B247" s="44" t="s">
        <v>898</v>
      </c>
      <c r="C247" s="50" t="s">
        <v>887</v>
      </c>
      <c r="D247" s="44" t="s">
        <v>899</v>
      </c>
      <c r="E247" s="14">
        <v>0.5</v>
      </c>
    </row>
    <row r="248" spans="1:5" x14ac:dyDescent="0.25">
      <c r="A248" s="41">
        <v>241</v>
      </c>
      <c r="B248" s="44" t="s">
        <v>900</v>
      </c>
      <c r="C248" s="50" t="s">
        <v>887</v>
      </c>
      <c r="D248" s="44" t="s">
        <v>901</v>
      </c>
      <c r="E248" s="14">
        <v>0.5</v>
      </c>
    </row>
    <row r="249" spans="1:5" x14ac:dyDescent="0.25">
      <c r="A249" s="41">
        <v>242</v>
      </c>
      <c r="B249" s="44" t="s">
        <v>902</v>
      </c>
      <c r="C249" s="50" t="s">
        <v>887</v>
      </c>
      <c r="D249" s="44" t="s">
        <v>901</v>
      </c>
      <c r="E249" s="14">
        <v>0.5</v>
      </c>
    </row>
    <row r="250" spans="1:5" x14ac:dyDescent="0.25">
      <c r="A250" s="41">
        <v>243</v>
      </c>
      <c r="B250" s="44" t="s">
        <v>903</v>
      </c>
      <c r="C250" s="50" t="s">
        <v>887</v>
      </c>
      <c r="D250" s="44" t="s">
        <v>904</v>
      </c>
      <c r="E250" s="51">
        <v>0.5</v>
      </c>
    </row>
    <row r="251" spans="1:5" x14ac:dyDescent="0.25">
      <c r="A251" s="41">
        <v>244</v>
      </c>
      <c r="B251" s="44" t="s">
        <v>905</v>
      </c>
      <c r="C251" s="50" t="s">
        <v>887</v>
      </c>
      <c r="D251" s="44" t="s">
        <v>904</v>
      </c>
      <c r="E251" s="14">
        <v>0.5</v>
      </c>
    </row>
    <row r="252" spans="1:5" x14ac:dyDescent="0.25">
      <c r="A252" s="41">
        <v>245</v>
      </c>
      <c r="B252" s="44" t="str">
        <f>PROPER("RAVALJI AARYA RAGHUVEERSINH")</f>
        <v>Ravalji Aarya Raghuveersinh</v>
      </c>
      <c r="C252" s="50" t="s">
        <v>906</v>
      </c>
      <c r="D252" s="44" t="s">
        <v>295</v>
      </c>
      <c r="E252" s="14">
        <v>0.5</v>
      </c>
    </row>
    <row r="253" spans="1:5" x14ac:dyDescent="0.25">
      <c r="A253" s="41">
        <v>246</v>
      </c>
      <c r="B253" s="44" t="str">
        <f>PROPER("GOSHAI MAHI JAYESHBHAI")</f>
        <v>Goshai Mahi Jayeshbhai</v>
      </c>
      <c r="C253" s="50" t="s">
        <v>906</v>
      </c>
      <c r="D253" s="44" t="s">
        <v>295</v>
      </c>
      <c r="E253" s="14">
        <v>0.5</v>
      </c>
    </row>
    <row r="254" spans="1:5" x14ac:dyDescent="0.25">
      <c r="A254" s="41">
        <v>247</v>
      </c>
      <c r="B254" s="44" t="str">
        <f>PROPER("TADEKAR DIYA SHAILENDRAKUMAR")</f>
        <v>Tadekar Diya Shailendrakumar</v>
      </c>
      <c r="C254" s="50" t="s">
        <v>906</v>
      </c>
      <c r="D254" s="44" t="s">
        <v>299</v>
      </c>
      <c r="E254" s="14">
        <v>0.5</v>
      </c>
    </row>
    <row r="255" spans="1:5" x14ac:dyDescent="0.25">
      <c r="A255" s="41">
        <v>248</v>
      </c>
      <c r="B255" s="44" t="str">
        <f>PROPER("PATEL HEET DILIPBHAI")</f>
        <v>Patel Heet Dilipbhai</v>
      </c>
      <c r="C255" s="50" t="s">
        <v>906</v>
      </c>
      <c r="D255" s="44" t="s">
        <v>13</v>
      </c>
      <c r="E255" s="14">
        <v>0.5</v>
      </c>
    </row>
    <row r="256" spans="1:5" x14ac:dyDescent="0.25">
      <c r="A256" s="41">
        <v>249</v>
      </c>
      <c r="B256" s="44" t="str">
        <f>PROPER("GOHEL CHIRAG BHAVESHBHAI")</f>
        <v>Gohel Chirag Bhaveshbhai</v>
      </c>
      <c r="C256" s="50" t="s">
        <v>906</v>
      </c>
      <c r="D256" s="44" t="s">
        <v>261</v>
      </c>
      <c r="E256" s="14">
        <v>0.5</v>
      </c>
    </row>
    <row r="257" spans="1:5" x14ac:dyDescent="0.25">
      <c r="A257" s="41">
        <v>250</v>
      </c>
      <c r="B257" s="44" t="str">
        <f>PROPER("PARMAR AARAV JOY")</f>
        <v>Parmar Aarav Joy</v>
      </c>
      <c r="C257" s="50" t="s">
        <v>906</v>
      </c>
      <c r="D257" s="44" t="s">
        <v>289</v>
      </c>
      <c r="E257" s="51">
        <v>0.5</v>
      </c>
    </row>
    <row r="258" spans="1:5" x14ac:dyDescent="0.25">
      <c r="A258" s="41">
        <v>251</v>
      </c>
      <c r="B258" s="44" t="str">
        <f>PROPER("SHAH JIVAL MAHULBHAI")</f>
        <v>Shah Jival Mahulbhai</v>
      </c>
      <c r="C258" s="50" t="s">
        <v>906</v>
      </c>
      <c r="D258" s="44" t="s">
        <v>291</v>
      </c>
      <c r="E258" s="14">
        <v>0.5</v>
      </c>
    </row>
    <row r="259" spans="1:5" x14ac:dyDescent="0.25">
      <c r="A259" s="41">
        <v>252</v>
      </c>
      <c r="B259" s="44" t="str">
        <f>PROPER("SARGARA NIYATI BHAVESH")</f>
        <v>Sargara Niyati Bhavesh</v>
      </c>
      <c r="C259" s="50" t="s">
        <v>906</v>
      </c>
      <c r="D259" s="44" t="s">
        <v>299</v>
      </c>
      <c r="E259" s="14">
        <v>0.5</v>
      </c>
    </row>
    <row r="260" spans="1:5" x14ac:dyDescent="0.25">
      <c r="A260" s="41">
        <v>253</v>
      </c>
      <c r="B260" s="44" t="str">
        <f>PROPER("RAVAL JIYA NARENDRAKUMAR")</f>
        <v>Raval Jiya Narendrakumar</v>
      </c>
      <c r="C260" s="50" t="s">
        <v>906</v>
      </c>
      <c r="D260" s="44" t="s">
        <v>291</v>
      </c>
      <c r="E260" s="14">
        <v>0.5</v>
      </c>
    </row>
    <row r="261" spans="1:5" x14ac:dyDescent="0.25">
      <c r="A261" s="41">
        <v>254</v>
      </c>
      <c r="B261" s="44" t="str">
        <f>PROPER("DAMOR DAXKUMAR RAMESHBHAI")</f>
        <v>Damor Daxkumar Rameshbhai</v>
      </c>
      <c r="C261" s="50" t="s">
        <v>906</v>
      </c>
      <c r="D261" s="44" t="s">
        <v>13</v>
      </c>
      <c r="E261" s="14">
        <v>0.5</v>
      </c>
    </row>
    <row r="262" spans="1:5" x14ac:dyDescent="0.25">
      <c r="A262" s="41">
        <v>255</v>
      </c>
      <c r="B262" s="44" t="str">
        <f>PROPER("MEKVAN MANAN  AJAYKUMAR")</f>
        <v>Mekvan Manan  Ajaykumar</v>
      </c>
      <c r="C262" s="50" t="s">
        <v>906</v>
      </c>
      <c r="D262" s="44" t="s">
        <v>13</v>
      </c>
      <c r="E262" s="14">
        <v>0.5</v>
      </c>
    </row>
    <row r="263" spans="1:5" x14ac:dyDescent="0.25">
      <c r="A263" s="41">
        <v>256</v>
      </c>
      <c r="B263" s="44" t="str">
        <f>PROPER("GOHEL SACHIN VIKRAMBHAI")</f>
        <v>Gohel Sachin Vikrambhai</v>
      </c>
      <c r="C263" s="50" t="s">
        <v>906</v>
      </c>
      <c r="D263" s="44" t="s">
        <v>13</v>
      </c>
      <c r="E263" s="14">
        <v>0.5</v>
      </c>
    </row>
    <row r="264" spans="1:5" x14ac:dyDescent="0.25">
      <c r="A264" s="41">
        <v>257</v>
      </c>
      <c r="B264" s="44" t="str">
        <f>PROPER("GOHEL TRUSHBEN JAYDEEPBHAI")</f>
        <v>Gohel Trushben Jaydeepbhai</v>
      </c>
      <c r="C264" s="50" t="s">
        <v>906</v>
      </c>
      <c r="D264" s="44" t="s">
        <v>13</v>
      </c>
      <c r="E264" s="51">
        <v>0.5</v>
      </c>
    </row>
    <row r="265" spans="1:5" x14ac:dyDescent="0.25">
      <c r="A265" s="41">
        <v>258</v>
      </c>
      <c r="B265" s="44" t="str">
        <f>PROPER("PATEL MEERA HIRENKUMAR")</f>
        <v>Patel Meera Hirenkumar</v>
      </c>
      <c r="C265" s="50" t="s">
        <v>906</v>
      </c>
      <c r="D265" s="44" t="s">
        <v>20</v>
      </c>
      <c r="E265" s="14">
        <v>0.5</v>
      </c>
    </row>
    <row r="266" spans="1:5" x14ac:dyDescent="0.25">
      <c r="A266" s="41">
        <v>259</v>
      </c>
      <c r="B266" s="44" t="str">
        <f>PROPER("CHUHAN DEEPAK VIJAYPRAKASH")</f>
        <v>Chuhan Deepak Vijayprakash</v>
      </c>
      <c r="C266" s="50" t="s">
        <v>906</v>
      </c>
      <c r="D266" s="44" t="s">
        <v>20</v>
      </c>
      <c r="E266" s="14">
        <v>0.5</v>
      </c>
    </row>
    <row r="267" spans="1:5" x14ac:dyDescent="0.25">
      <c r="A267" s="41">
        <v>260</v>
      </c>
      <c r="B267" s="44" t="str">
        <f>PROPER("PATEL VRUSHIT ANILBHAI")</f>
        <v>Patel Vrushit Anilbhai</v>
      </c>
      <c r="C267" s="50" t="s">
        <v>906</v>
      </c>
      <c r="D267" s="44" t="s">
        <v>20</v>
      </c>
      <c r="E267" s="14">
        <v>0.5</v>
      </c>
    </row>
    <row r="268" spans="1:5" x14ac:dyDescent="0.25">
      <c r="A268" s="41">
        <v>261</v>
      </c>
      <c r="B268" s="44" t="str">
        <f>PROPER("PRAJAPATI VYOM VISHALKUMAR")</f>
        <v>Prajapati Vyom Vishalkumar</v>
      </c>
      <c r="C268" s="50" t="s">
        <v>906</v>
      </c>
      <c r="D268" s="44" t="s">
        <v>23</v>
      </c>
      <c r="E268" s="14">
        <v>0.5</v>
      </c>
    </row>
    <row r="269" spans="1:5" x14ac:dyDescent="0.25">
      <c r="A269" s="41">
        <v>262</v>
      </c>
      <c r="B269" s="44" t="str">
        <f>PROPER("DAMOR SHREYABEN JIVABHAI")</f>
        <v>Damor Shreyaben Jivabhai</v>
      </c>
      <c r="C269" s="50" t="s">
        <v>906</v>
      </c>
      <c r="D269" s="44" t="s">
        <v>30</v>
      </c>
      <c r="E269" s="14">
        <v>0.5</v>
      </c>
    </row>
    <row r="270" spans="1:5" x14ac:dyDescent="0.25">
      <c r="A270" s="41">
        <v>263</v>
      </c>
      <c r="B270" s="44" t="str">
        <f>PROPER("VYAS DEV PARESHKUMAR")</f>
        <v>Vyas Dev Pareshkumar</v>
      </c>
      <c r="C270" s="50" t="s">
        <v>906</v>
      </c>
      <c r="D270" s="44" t="s">
        <v>30</v>
      </c>
      <c r="E270" s="14">
        <v>0.5</v>
      </c>
    </row>
    <row r="271" spans="1:5" x14ac:dyDescent="0.25">
      <c r="A271" s="41">
        <v>264</v>
      </c>
      <c r="B271" s="44" t="str">
        <f>PROPER("PARMAR BHAVINKUMAR SHAMBHUBHAI")</f>
        <v>Parmar Bhavinkumar Shambhubhai</v>
      </c>
      <c r="C271" s="50" t="s">
        <v>906</v>
      </c>
      <c r="D271" s="44" t="s">
        <v>34</v>
      </c>
      <c r="E271" s="51">
        <v>0.5</v>
      </c>
    </row>
    <row r="272" spans="1:5" x14ac:dyDescent="0.25">
      <c r="A272" s="41">
        <v>265</v>
      </c>
      <c r="B272" s="44" t="str">
        <f>PROPER("SHAH DEV SNEHALKUMAR")</f>
        <v>Shah Dev Snehalkumar</v>
      </c>
      <c r="C272" s="50" t="s">
        <v>906</v>
      </c>
      <c r="D272" s="44" t="s">
        <v>37</v>
      </c>
      <c r="E272" s="14">
        <v>0.5</v>
      </c>
    </row>
    <row r="273" spans="1:5" x14ac:dyDescent="0.25">
      <c r="A273" s="41">
        <v>266</v>
      </c>
      <c r="B273" s="44" t="str">
        <f>PROPER("PATEL VRUNDA ALPESHKUMAR")</f>
        <v>Patel Vrunda Alpeshkumar</v>
      </c>
      <c r="C273" s="50" t="s">
        <v>906</v>
      </c>
      <c r="D273" s="44" t="s">
        <v>37</v>
      </c>
      <c r="E273" s="14">
        <v>0.5</v>
      </c>
    </row>
    <row r="274" spans="1:5" x14ac:dyDescent="0.25">
      <c r="A274" s="41">
        <v>267</v>
      </c>
      <c r="B274" s="44" t="str">
        <f>PROPER("VAGHELA KISHANKUMAR PARESHBHAI")</f>
        <v>Vaghela Kishankumar Pareshbhai</v>
      </c>
      <c r="C274" s="50" t="s">
        <v>906</v>
      </c>
      <c r="D274" s="44" t="s">
        <v>37</v>
      </c>
      <c r="E274" s="14">
        <v>0.5</v>
      </c>
    </row>
    <row r="275" spans="1:5" x14ac:dyDescent="0.25">
      <c r="A275" s="41">
        <v>268</v>
      </c>
      <c r="B275" s="44" t="str">
        <f>PROPER("PATEL JAYDEEPKUMAR MAYURBHAI")</f>
        <v>Patel Jaydeepkumar Mayurbhai</v>
      </c>
      <c r="C275" s="50" t="s">
        <v>906</v>
      </c>
      <c r="D275" s="44" t="s">
        <v>802</v>
      </c>
      <c r="E275" s="14">
        <v>0.5</v>
      </c>
    </row>
    <row r="276" spans="1:5" x14ac:dyDescent="0.25">
      <c r="A276" s="41">
        <v>269</v>
      </c>
      <c r="B276" s="44" t="str">
        <f>PROPER("AMIN KHUSHI NAYANBHAI")</f>
        <v>Amin Khushi Nayanbhai</v>
      </c>
      <c r="C276" s="50" t="s">
        <v>906</v>
      </c>
      <c r="D276" s="44" t="s">
        <v>802</v>
      </c>
      <c r="E276" s="14">
        <v>0.5</v>
      </c>
    </row>
    <row r="277" spans="1:5" x14ac:dyDescent="0.25">
      <c r="A277" s="41">
        <v>270</v>
      </c>
      <c r="B277" s="44" t="str">
        <f>PROPER("DALVADI JIYA TEJASKUMAR")</f>
        <v>Dalvadi Jiya Tejaskumar</v>
      </c>
      <c r="C277" s="50" t="s">
        <v>906</v>
      </c>
      <c r="D277" s="44" t="s">
        <v>255</v>
      </c>
      <c r="E277" s="14">
        <v>0.5</v>
      </c>
    </row>
    <row r="278" spans="1:5" x14ac:dyDescent="0.25">
      <c r="A278" s="41">
        <v>271</v>
      </c>
      <c r="B278" s="44" t="str">
        <f>PROPER("SOLANKI JANVI JITENDRABHAI")</f>
        <v>Solanki Janvi Jitendrabhai</v>
      </c>
      <c r="C278" s="50" t="s">
        <v>906</v>
      </c>
      <c r="D278" s="44" t="s">
        <v>307</v>
      </c>
      <c r="E278" s="51">
        <v>0.5</v>
      </c>
    </row>
    <row r="279" spans="1:5" x14ac:dyDescent="0.25">
      <c r="A279" s="41">
        <v>272</v>
      </c>
      <c r="B279" s="44" t="str">
        <f>PROPER("GADHVI YUG HARESHBHAI")</f>
        <v>Gadhvi Yug Hareshbhai</v>
      </c>
      <c r="C279" s="50" t="s">
        <v>906</v>
      </c>
      <c r="D279" s="44" t="s">
        <v>307</v>
      </c>
      <c r="E279" s="14">
        <v>0.5</v>
      </c>
    </row>
    <row r="280" spans="1:5" x14ac:dyDescent="0.25">
      <c r="A280" s="41">
        <v>273</v>
      </c>
      <c r="B280" s="44" t="str">
        <f>PROPER("DHOBI PRATHAM VASHNTBHAI")</f>
        <v>Dhobi Pratham Vashntbhai</v>
      </c>
      <c r="C280" s="50" t="s">
        <v>906</v>
      </c>
      <c r="D280" s="44" t="s">
        <v>802</v>
      </c>
      <c r="E280" s="14">
        <v>0.5</v>
      </c>
    </row>
    <row r="281" spans="1:5" x14ac:dyDescent="0.25">
      <c r="A281" s="41">
        <v>274</v>
      </c>
      <c r="B281" s="44" t="str">
        <f>PROPER("SODHA DHRUVIBEN SANDEPBHAI")</f>
        <v>Sodha Dhruviben Sandepbhai</v>
      </c>
      <c r="C281" s="50" t="s">
        <v>906</v>
      </c>
      <c r="D281" s="44" t="s">
        <v>20</v>
      </c>
      <c r="E281" s="14">
        <v>0.5</v>
      </c>
    </row>
    <row r="282" spans="1:5" x14ac:dyDescent="0.25">
      <c r="A282" s="41">
        <v>275</v>
      </c>
      <c r="B282" s="44" t="str">
        <f>PROPER("PATEL BHAKTI BHARATBHAI")</f>
        <v>Patel Bhakti Bharatbhai</v>
      </c>
      <c r="C282" s="50" t="s">
        <v>906</v>
      </c>
      <c r="D282" s="44" t="s">
        <v>30</v>
      </c>
      <c r="E282" s="14">
        <v>0.5</v>
      </c>
    </row>
    <row r="283" spans="1:5" x14ac:dyDescent="0.25">
      <c r="A283" s="41">
        <v>276</v>
      </c>
      <c r="B283" s="44" t="str">
        <f>PROPER("PATEL SHREY JAYESHKUMAR")</f>
        <v>Patel Shrey Jayeshkumar</v>
      </c>
      <c r="C283" s="50" t="s">
        <v>906</v>
      </c>
      <c r="D283" s="44" t="s">
        <v>37</v>
      </c>
      <c r="E283" s="14">
        <v>0.5</v>
      </c>
    </row>
    <row r="284" spans="1:5" x14ac:dyDescent="0.25">
      <c r="A284" s="41">
        <v>277</v>
      </c>
      <c r="B284" s="44" t="str">
        <f>PROPER("THAKOR JAINIL SUNILKUMAR")</f>
        <v>Thakor Jainil Sunilkumar</v>
      </c>
      <c r="C284" s="50" t="s">
        <v>906</v>
      </c>
      <c r="D284" s="44" t="s">
        <v>37</v>
      </c>
      <c r="E284" s="14">
        <v>0.5</v>
      </c>
    </row>
    <row r="285" spans="1:5" x14ac:dyDescent="0.25">
      <c r="A285" s="41">
        <v>278</v>
      </c>
      <c r="B285" s="44" t="str">
        <f>PROPER("RATHOD HARMITSINH NAHENDRASINH")</f>
        <v>Rathod Harmitsinh Nahendrasinh</v>
      </c>
      <c r="C285" s="50" t="s">
        <v>906</v>
      </c>
      <c r="D285" s="44" t="s">
        <v>37</v>
      </c>
      <c r="E285" s="51">
        <v>0.5</v>
      </c>
    </row>
    <row r="286" spans="1:5" x14ac:dyDescent="0.25">
      <c r="A286" s="41">
        <v>279</v>
      </c>
      <c r="B286" s="44" t="str">
        <f>PROPER("CHUHAN LAKIKUMAR HITESHBHAI")</f>
        <v>Chuhan Lakikumar Hiteshbhai</v>
      </c>
      <c r="C286" s="50" t="s">
        <v>906</v>
      </c>
      <c r="D286" s="44" t="s">
        <v>307</v>
      </c>
      <c r="E286" s="14">
        <v>0.5</v>
      </c>
    </row>
    <row r="287" spans="1:5" x14ac:dyDescent="0.25">
      <c r="A287" s="41">
        <v>280</v>
      </c>
      <c r="B287" s="44" t="str">
        <f>PROPER("THAKOR PRIYANSHI DEEPAKKUMAR")</f>
        <v>Thakor Priyanshi Deepakkumar</v>
      </c>
      <c r="C287" s="50" t="s">
        <v>906</v>
      </c>
      <c r="D287" s="44" t="s">
        <v>802</v>
      </c>
      <c r="E287" s="14">
        <v>0.5</v>
      </c>
    </row>
    <row r="288" spans="1:5" x14ac:dyDescent="0.25">
      <c r="A288" s="41">
        <v>281</v>
      </c>
      <c r="B288" s="44" t="str">
        <f>PROPER("THAKOR YASHKUMAR SANJAYBHAI")</f>
        <v>Thakor Yashkumar Sanjaybhai</v>
      </c>
      <c r="C288" s="50" t="s">
        <v>906</v>
      </c>
      <c r="D288" s="44" t="s">
        <v>310</v>
      </c>
      <c r="E288" s="14">
        <v>0.5</v>
      </c>
    </row>
    <row r="289" spans="1:5" x14ac:dyDescent="0.25">
      <c r="A289" s="41">
        <v>282</v>
      </c>
      <c r="B289" s="44" t="str">
        <f>PROPER("MAKVANA RONAK NILESHBHAI")</f>
        <v>Makvana Ronak Nileshbhai</v>
      </c>
      <c r="C289" s="50" t="s">
        <v>906</v>
      </c>
      <c r="D289" s="44" t="s">
        <v>310</v>
      </c>
      <c r="E289" s="14">
        <v>0.5</v>
      </c>
    </row>
    <row r="290" spans="1:5" x14ac:dyDescent="0.25">
      <c r="A290" s="41">
        <v>283</v>
      </c>
      <c r="B290" s="44" t="str">
        <f>PROPER("MAHIDA JIYABEN SHAILENDRAKUMAR")</f>
        <v>Mahida Jiyaben Shailendrakumar</v>
      </c>
      <c r="C290" s="50" t="s">
        <v>906</v>
      </c>
      <c r="D290" s="44" t="s">
        <v>317</v>
      </c>
      <c r="E290" s="14">
        <v>0.5</v>
      </c>
    </row>
    <row r="291" spans="1:5" x14ac:dyDescent="0.25">
      <c r="A291" s="41">
        <v>284</v>
      </c>
      <c r="B291" s="44" t="str">
        <f>PROPER("CHAVADA PRERNABEN BHARATBHAI")</f>
        <v>Chavada Prernaben Bharatbhai</v>
      </c>
      <c r="C291" s="50" t="s">
        <v>906</v>
      </c>
      <c r="D291" s="44" t="s">
        <v>315</v>
      </c>
      <c r="E291" s="14">
        <v>0.5</v>
      </c>
    </row>
    <row r="292" spans="1:5" x14ac:dyDescent="0.25">
      <c r="A292" s="41">
        <v>285</v>
      </c>
      <c r="B292" s="44" t="str">
        <f>PROPER("DAMOR ROSHNIBEN CHATRABHAI")</f>
        <v>Damor Roshniben Chatrabhai</v>
      </c>
      <c r="C292" s="50" t="s">
        <v>906</v>
      </c>
      <c r="D292" s="44" t="s">
        <v>320</v>
      </c>
      <c r="E292" s="51">
        <v>0.5</v>
      </c>
    </row>
    <row r="293" spans="1:5" x14ac:dyDescent="0.25">
      <c r="A293" s="41">
        <v>286</v>
      </c>
      <c r="B293" s="44" t="str">
        <f>PROPER("PATEL DHARA JITENDRABHAI")</f>
        <v>Patel Dhara Jitendrabhai</v>
      </c>
      <c r="C293" s="50" t="s">
        <v>906</v>
      </c>
      <c r="D293" s="44" t="s">
        <v>322</v>
      </c>
      <c r="E293" s="14">
        <v>0.5</v>
      </c>
    </row>
    <row r="294" spans="1:5" x14ac:dyDescent="0.25">
      <c r="A294" s="41">
        <v>287</v>
      </c>
      <c r="B294" s="44" t="str">
        <f>PROPER("PATEL PARTH DINESHBHAI")</f>
        <v>Patel Parth Dineshbhai</v>
      </c>
      <c r="C294" s="50" t="s">
        <v>906</v>
      </c>
      <c r="D294" s="44" t="s">
        <v>320</v>
      </c>
      <c r="E294" s="14">
        <v>0.5</v>
      </c>
    </row>
    <row r="295" spans="1:5" x14ac:dyDescent="0.25">
      <c r="A295" s="41">
        <v>288</v>
      </c>
      <c r="B295" s="44" t="str">
        <f>PROPER("DAMOR HARDIK SANJAYBHAI")</f>
        <v>Damor Hardik Sanjaybhai</v>
      </c>
      <c r="C295" s="50" t="s">
        <v>906</v>
      </c>
      <c r="D295" s="44" t="s">
        <v>310</v>
      </c>
      <c r="E295" s="14">
        <v>0.5</v>
      </c>
    </row>
    <row r="296" spans="1:5" x14ac:dyDescent="0.25">
      <c r="A296" s="41">
        <v>289</v>
      </c>
      <c r="B296" s="44" t="str">
        <f>PROPER("PATHAN SUFIYABANU SAJADKHAN")</f>
        <v>Pathan Sufiyabanu Sajadkhan</v>
      </c>
      <c r="C296" s="50" t="s">
        <v>906</v>
      </c>
      <c r="D296" s="44" t="s">
        <v>907</v>
      </c>
      <c r="E296" s="14">
        <v>0.5</v>
      </c>
    </row>
    <row r="297" spans="1:5" x14ac:dyDescent="0.25">
      <c r="A297" s="41">
        <v>290</v>
      </c>
      <c r="B297" s="44" t="str">
        <f>PROPER("PATEL MANAV CHIRAGBHAI")</f>
        <v>Patel Manav Chiragbhai</v>
      </c>
      <c r="C297" s="50" t="s">
        <v>906</v>
      </c>
      <c r="D297" s="44" t="s">
        <v>317</v>
      </c>
      <c r="E297" s="14">
        <v>0.5</v>
      </c>
    </row>
    <row r="298" spans="1:5" x14ac:dyDescent="0.25">
      <c r="A298" s="41">
        <v>291</v>
      </c>
      <c r="B298" s="44" t="str">
        <f>PROPER("PANDYA HUMA RAMDAS")</f>
        <v>Pandya Huma Ramdas</v>
      </c>
      <c r="C298" s="50" t="s">
        <v>906</v>
      </c>
      <c r="D298" s="44" t="s">
        <v>313</v>
      </c>
      <c r="E298" s="14">
        <v>0.5</v>
      </c>
    </row>
    <row r="299" spans="1:5" x14ac:dyDescent="0.25">
      <c r="A299" s="41">
        <v>292</v>
      </c>
      <c r="B299" s="44" t="str">
        <f>PROPER("PATEL KRISH RAKESHBHAI")</f>
        <v>Patel Krish Rakeshbhai</v>
      </c>
      <c r="C299" s="50" t="s">
        <v>906</v>
      </c>
      <c r="D299" s="44" t="s">
        <v>908</v>
      </c>
      <c r="E299" s="51">
        <v>0.5</v>
      </c>
    </row>
    <row r="300" spans="1:5" x14ac:dyDescent="0.25">
      <c r="A300" s="41">
        <v>293</v>
      </c>
      <c r="B300" s="44" t="str">
        <f>PROPER("PALAS MEGHA VINODBHAI")</f>
        <v>Palas Megha Vinodbhai</v>
      </c>
      <c r="C300" s="50" t="s">
        <v>906</v>
      </c>
      <c r="D300" s="44" t="s">
        <v>315</v>
      </c>
      <c r="E300" s="14">
        <v>0.5</v>
      </c>
    </row>
    <row r="301" spans="1:5" x14ac:dyDescent="0.25">
      <c r="A301" s="41">
        <v>294</v>
      </c>
      <c r="B301" s="44" t="str">
        <f>PROPER("PATEL MAHI RAJAN")</f>
        <v>Patel Mahi Rajan</v>
      </c>
      <c r="C301" s="50" t="s">
        <v>906</v>
      </c>
      <c r="D301" s="44" t="s">
        <v>320</v>
      </c>
      <c r="E301" s="14">
        <v>0.5</v>
      </c>
    </row>
    <row r="302" spans="1:5" x14ac:dyDescent="0.25">
      <c r="A302" s="41">
        <v>295</v>
      </c>
      <c r="B302" s="44" t="str">
        <f>PROPER("SHAH KRISHNA MOHITBHAI")</f>
        <v>Shah Krishna Mohitbhai</v>
      </c>
      <c r="C302" s="50" t="s">
        <v>906</v>
      </c>
      <c r="D302" s="44" t="s">
        <v>333</v>
      </c>
      <c r="E302" s="14">
        <v>0.5</v>
      </c>
    </row>
    <row r="303" spans="1:5" x14ac:dyDescent="0.25">
      <c r="A303" s="41">
        <v>296</v>
      </c>
      <c r="B303" s="44" t="str">
        <f>PROPER("PARMAR DIYA CHETANKUMAR")</f>
        <v>Parmar Diya Chetankumar</v>
      </c>
      <c r="C303" s="50" t="s">
        <v>906</v>
      </c>
      <c r="D303" s="44" t="s">
        <v>326</v>
      </c>
      <c r="E303" s="14">
        <v>0.5</v>
      </c>
    </row>
    <row r="304" spans="1:5" x14ac:dyDescent="0.25">
      <c r="A304" s="41">
        <v>297</v>
      </c>
      <c r="B304" s="44" t="str">
        <f>PROPER("PARMAR PRATHNA SHILENDRA")</f>
        <v>Parmar Prathna Shilendra</v>
      </c>
      <c r="C304" s="50" t="s">
        <v>906</v>
      </c>
      <c r="D304" s="44" t="s">
        <v>326</v>
      </c>
      <c r="E304" s="14">
        <v>0.5</v>
      </c>
    </row>
    <row r="305" spans="1:5" x14ac:dyDescent="0.25">
      <c r="A305" s="41">
        <v>298</v>
      </c>
      <c r="B305" s="44" t="str">
        <f>PROPER("PATEL NIDHI DILIPBHAI")</f>
        <v>Patel Nidhi Dilipbhai</v>
      </c>
      <c r="C305" s="50" t="s">
        <v>906</v>
      </c>
      <c r="D305" s="44" t="s">
        <v>342</v>
      </c>
      <c r="E305" s="14">
        <v>0.5</v>
      </c>
    </row>
    <row r="306" spans="1:5" x14ac:dyDescent="0.25">
      <c r="A306" s="41">
        <v>299</v>
      </c>
      <c r="B306" s="44" t="str">
        <f>PROPER("THKKAR AKSHRA ALPESHKUMAR")</f>
        <v>Thkkar Akshra Alpeshkumar</v>
      </c>
      <c r="C306" s="50" t="s">
        <v>906</v>
      </c>
      <c r="D306" s="44" t="s">
        <v>248</v>
      </c>
      <c r="E306" s="51">
        <v>0.5</v>
      </c>
    </row>
    <row r="307" spans="1:5" x14ac:dyDescent="0.25">
      <c r="A307" s="41">
        <v>300</v>
      </c>
      <c r="B307" s="44" t="str">
        <f>PROPER("GUPTA VANSHA MANOJ")</f>
        <v>Gupta Vansha Manoj</v>
      </c>
      <c r="C307" s="50" t="s">
        <v>906</v>
      </c>
      <c r="D307" s="44" t="s">
        <v>333</v>
      </c>
      <c r="E307" s="14">
        <v>0.5</v>
      </c>
    </row>
    <row r="308" spans="1:5" x14ac:dyDescent="0.25">
      <c r="A308" s="41">
        <v>301</v>
      </c>
      <c r="B308" s="44" t="str">
        <f>PROPER("PADHIYAR HARSH CHETANBHAI")</f>
        <v>Padhiyar Harsh Chetanbhai</v>
      </c>
      <c r="C308" s="50" t="s">
        <v>906</v>
      </c>
      <c r="D308" s="44" t="s">
        <v>333</v>
      </c>
      <c r="E308" s="14">
        <v>0.5</v>
      </c>
    </row>
    <row r="309" spans="1:5" x14ac:dyDescent="0.25">
      <c r="A309" s="41">
        <v>302</v>
      </c>
      <c r="B309" s="44" t="str">
        <f>PROPER("PARMAR SHRUTI SHAILESHBHAI")</f>
        <v>Parmar Shruti Shaileshbhai</v>
      </c>
      <c r="C309" s="50" t="s">
        <v>906</v>
      </c>
      <c r="D309" s="44" t="s">
        <v>909</v>
      </c>
      <c r="E309" s="14">
        <v>0.5</v>
      </c>
    </row>
    <row r="310" spans="1:5" x14ac:dyDescent="0.25">
      <c r="A310" s="41">
        <v>303</v>
      </c>
      <c r="B310" s="44" t="str">
        <f>PROPER("SHREEGOD KAVYA SUNILKUMAR")</f>
        <v>Shreegod Kavya Sunilkumar</v>
      </c>
      <c r="C310" s="50" t="s">
        <v>906</v>
      </c>
      <c r="D310" s="44" t="s">
        <v>340</v>
      </c>
      <c r="E310" s="14">
        <v>0.5</v>
      </c>
    </row>
    <row r="311" spans="1:5" x14ac:dyDescent="0.25">
      <c r="A311" s="41">
        <v>304</v>
      </c>
      <c r="B311" s="44" t="str">
        <f>PROPER("PATEL JEEL SANJAYKUMAR")</f>
        <v>Patel Jeel Sanjaykumar</v>
      </c>
      <c r="C311" s="50" t="s">
        <v>906</v>
      </c>
      <c r="D311" s="44" t="s">
        <v>342</v>
      </c>
      <c r="E311" s="14">
        <v>0.5</v>
      </c>
    </row>
    <row r="312" spans="1:5" x14ac:dyDescent="0.25">
      <c r="A312" s="41">
        <v>305</v>
      </c>
      <c r="B312" s="44" t="str">
        <f>PROPER("MAKVANA RIYA NILESHBHAI")</f>
        <v>Makvana Riya Nileshbhai</v>
      </c>
      <c r="C312" s="50" t="s">
        <v>906</v>
      </c>
      <c r="D312" s="44" t="s">
        <v>342</v>
      </c>
      <c r="E312" s="14">
        <v>0.5</v>
      </c>
    </row>
    <row r="313" spans="1:5" x14ac:dyDescent="0.25">
      <c r="A313" s="41">
        <v>306</v>
      </c>
      <c r="B313" s="44" t="str">
        <f>PROPER("BHOI SAJANBEN GOVINDBHAI")</f>
        <v>Bhoi Sajanben Govindbhai</v>
      </c>
      <c r="C313" s="50" t="s">
        <v>906</v>
      </c>
      <c r="D313" s="44" t="s">
        <v>342</v>
      </c>
      <c r="E313" s="51">
        <v>0.5</v>
      </c>
    </row>
    <row r="314" spans="1:5" x14ac:dyDescent="0.25">
      <c r="A314" s="41">
        <v>307</v>
      </c>
      <c r="B314" s="44" t="str">
        <f>PROPER("DAMOR MONIKA D.")</f>
        <v>Damor Monika D.</v>
      </c>
      <c r="C314" s="50" t="s">
        <v>906</v>
      </c>
      <c r="D314" s="44" t="s">
        <v>342</v>
      </c>
      <c r="E314" s="14">
        <v>0.5</v>
      </c>
    </row>
    <row r="315" spans="1:5" x14ac:dyDescent="0.25">
      <c r="A315" s="41">
        <v>308</v>
      </c>
      <c r="B315" s="44" t="str">
        <f>PROPER("BHOI KRISHIVKUMAR PINTUBHAI")</f>
        <v>Bhoi Krishivkumar Pintubhai</v>
      </c>
      <c r="C315" s="50" t="s">
        <v>906</v>
      </c>
      <c r="D315" s="44" t="s">
        <v>326</v>
      </c>
      <c r="E315" s="14">
        <v>0.5</v>
      </c>
    </row>
    <row r="316" spans="1:5" x14ac:dyDescent="0.25">
      <c r="A316" s="41">
        <v>309</v>
      </c>
      <c r="B316" s="44" t="str">
        <f>PROPER("PATEL RUDRA HASMUKHKUMAR")</f>
        <v>Patel Rudra Hasmukhkumar</v>
      </c>
      <c r="C316" s="50" t="s">
        <v>906</v>
      </c>
      <c r="D316" s="44" t="s">
        <v>333</v>
      </c>
      <c r="E316" s="14">
        <v>0.5</v>
      </c>
    </row>
    <row r="317" spans="1:5" x14ac:dyDescent="0.25">
      <c r="A317" s="41">
        <v>310</v>
      </c>
      <c r="B317" s="44" t="str">
        <f>PROPER("PALAS SIVANI VINODBHAI")</f>
        <v>Palas Sivani Vinodbhai</v>
      </c>
      <c r="C317" s="50" t="s">
        <v>906</v>
      </c>
      <c r="D317" s="44" t="s">
        <v>910</v>
      </c>
      <c r="E317" s="14">
        <v>0.5</v>
      </c>
    </row>
    <row r="318" spans="1:5" x14ac:dyDescent="0.25">
      <c r="A318" s="41">
        <v>311</v>
      </c>
      <c r="B318" s="44" t="str">
        <f>PROPER(" MARVADI SIVANIBEN JAGDISHBHAI")</f>
        <v xml:space="preserve"> Marvadi Sivaniben Jagdishbhai</v>
      </c>
      <c r="C318" s="50" t="s">
        <v>906</v>
      </c>
      <c r="D318" s="44" t="s">
        <v>336</v>
      </c>
      <c r="E318" s="14">
        <v>0.5</v>
      </c>
    </row>
    <row r="319" spans="1:5" x14ac:dyDescent="0.25">
      <c r="A319" s="41">
        <v>312</v>
      </c>
      <c r="B319" s="44" t="str">
        <f>PROPER("MORDANI MAHEK DEEPAKKUMAR")</f>
        <v>Mordani Mahek Deepakkumar</v>
      </c>
      <c r="C319" s="50" t="s">
        <v>906</v>
      </c>
      <c r="D319" s="44" t="s">
        <v>345</v>
      </c>
      <c r="E319" s="14">
        <v>0.5</v>
      </c>
    </row>
    <row r="320" spans="1:5" x14ac:dyDescent="0.25">
      <c r="A320" s="41">
        <v>313</v>
      </c>
      <c r="B320" s="44" t="str">
        <f>PROPER("PATEL ISHIKA JAYDEEPBHAI")</f>
        <v>Patel Ishika Jaydeepbhai</v>
      </c>
      <c r="C320" s="50" t="s">
        <v>906</v>
      </c>
      <c r="D320" s="44" t="s">
        <v>345</v>
      </c>
      <c r="E320" s="51">
        <v>0.5</v>
      </c>
    </row>
    <row r="321" spans="1:5" x14ac:dyDescent="0.25">
      <c r="A321" s="41">
        <v>314</v>
      </c>
      <c r="B321" s="44" t="str">
        <f>PROPER("TADAKAR PARTH SHAILENDRA")</f>
        <v>Tadakar Parth Shailendra</v>
      </c>
      <c r="C321" s="50" t="s">
        <v>906</v>
      </c>
      <c r="D321" s="44" t="s">
        <v>345</v>
      </c>
      <c r="E321" s="14">
        <v>0.5</v>
      </c>
    </row>
    <row r="322" spans="1:5" x14ac:dyDescent="0.25">
      <c r="A322" s="41">
        <v>315</v>
      </c>
      <c r="B322" s="44" t="str">
        <f>PROPER("PATEL DHRUVIL JITENDRABHAI")</f>
        <v>Patel Dhruvil Jitendrabhai</v>
      </c>
      <c r="C322" s="50" t="s">
        <v>906</v>
      </c>
      <c r="D322" s="44" t="s">
        <v>345</v>
      </c>
      <c r="E322" s="14">
        <v>0.5</v>
      </c>
    </row>
    <row r="323" spans="1:5" x14ac:dyDescent="0.25">
      <c r="A323" s="41">
        <v>316</v>
      </c>
      <c r="B323" s="44" t="str">
        <f>PROPER("DHOBI ARCHIBEN MAHESHBHAI")</f>
        <v>Dhobi Archiben Maheshbhai</v>
      </c>
      <c r="C323" s="50" t="s">
        <v>906</v>
      </c>
      <c r="D323" s="44" t="s">
        <v>345</v>
      </c>
      <c r="E323" s="14">
        <v>0.5</v>
      </c>
    </row>
    <row r="324" spans="1:5" x14ac:dyDescent="0.25">
      <c r="A324" s="41">
        <v>317</v>
      </c>
      <c r="B324" s="44" t="str">
        <f>PROPER("PATEL KUSHA YATINBHAI")</f>
        <v>Patel Kusha Yatinbhai</v>
      </c>
      <c r="C324" s="50" t="s">
        <v>906</v>
      </c>
      <c r="D324" s="44" t="s">
        <v>351</v>
      </c>
      <c r="E324" s="14">
        <v>0.5</v>
      </c>
    </row>
    <row r="325" spans="1:5" x14ac:dyDescent="0.25">
      <c r="A325" s="41">
        <v>318</v>
      </c>
      <c r="B325" s="44" t="str">
        <f>PROPER("PATEL AARCHI JAYESHBHAI")</f>
        <v>Patel Aarchi Jayeshbhai</v>
      </c>
      <c r="C325" s="50" t="s">
        <v>906</v>
      </c>
      <c r="D325" s="44" t="s">
        <v>356</v>
      </c>
      <c r="E325" s="14">
        <v>0.5</v>
      </c>
    </row>
    <row r="326" spans="1:5" x14ac:dyDescent="0.25">
      <c r="A326" s="41">
        <v>319</v>
      </c>
      <c r="B326" s="44" t="str">
        <f>PROPER("PARMAR DEEP PRAKASHKUMAR")</f>
        <v>Parmar Deep Prakashkumar</v>
      </c>
      <c r="C326" s="50" t="s">
        <v>906</v>
      </c>
      <c r="D326" s="44" t="s">
        <v>338</v>
      </c>
      <c r="E326" s="14">
        <v>0.5</v>
      </c>
    </row>
    <row r="327" spans="1:5" x14ac:dyDescent="0.25">
      <c r="A327" s="41">
        <v>320</v>
      </c>
      <c r="B327" s="44" t="str">
        <f>PROPER("VOHRA MAHUMADALFAS RAZAKBHAI")</f>
        <v>Vohra Mahumadalfas Razakbhai</v>
      </c>
      <c r="C327" s="50" t="s">
        <v>906</v>
      </c>
      <c r="D327" s="44" t="s">
        <v>358</v>
      </c>
      <c r="E327" s="51">
        <v>0.5</v>
      </c>
    </row>
    <row r="328" spans="1:5" x14ac:dyDescent="0.25">
      <c r="A328" s="41">
        <v>321</v>
      </c>
      <c r="B328" s="44" t="str">
        <f>PROPER("MAHIDA RICHABA SHILENDRASINH")</f>
        <v>Mahida Richaba Shilendrasinh</v>
      </c>
      <c r="C328" s="50" t="s">
        <v>906</v>
      </c>
      <c r="D328" s="44" t="s">
        <v>361</v>
      </c>
      <c r="E328" s="14">
        <v>0.5</v>
      </c>
    </row>
    <row r="329" spans="1:5" x14ac:dyDescent="0.25">
      <c r="A329" s="41">
        <v>322</v>
      </c>
      <c r="B329" s="44" t="str">
        <f>PROPER("PAREKH HET RAKESHBHAI")</f>
        <v>Parekh Het Rakeshbhai</v>
      </c>
      <c r="C329" s="50" t="s">
        <v>906</v>
      </c>
      <c r="D329" s="44" t="s">
        <v>361</v>
      </c>
      <c r="E329" s="14">
        <v>0.5</v>
      </c>
    </row>
    <row r="330" spans="1:5" x14ac:dyDescent="0.25">
      <c r="A330" s="41">
        <v>323</v>
      </c>
      <c r="B330" s="44" t="str">
        <f>PROPER("PATEL VED PARESHBHAI")</f>
        <v>Patel Ved Pareshbhai</v>
      </c>
      <c r="C330" s="50" t="s">
        <v>906</v>
      </c>
      <c r="D330" s="44" t="s">
        <v>356</v>
      </c>
      <c r="E330" s="14">
        <v>0.5</v>
      </c>
    </row>
    <row r="331" spans="1:5" x14ac:dyDescent="0.25">
      <c r="A331" s="41">
        <v>324</v>
      </c>
      <c r="B331" s="44" t="str">
        <f>PROPER("DAMOR JAY VANRAJSINH")</f>
        <v>Damor Jay Vanrajsinh</v>
      </c>
      <c r="C331" s="50" t="s">
        <v>906</v>
      </c>
      <c r="D331" s="44" t="s">
        <v>356</v>
      </c>
      <c r="E331" s="14">
        <v>0.5</v>
      </c>
    </row>
    <row r="332" spans="1:5" x14ac:dyDescent="0.25">
      <c r="A332" s="41">
        <v>325</v>
      </c>
      <c r="B332" s="44" t="str">
        <f>PROPER("MARVADI ROSHNI RAJUBHAI")</f>
        <v>Marvadi Roshni Rajubhai</v>
      </c>
      <c r="C332" s="50" t="s">
        <v>906</v>
      </c>
      <c r="D332" s="44" t="s">
        <v>358</v>
      </c>
      <c r="E332" s="14">
        <v>0.5</v>
      </c>
    </row>
    <row r="333" spans="1:5" x14ac:dyDescent="0.25">
      <c r="A333" s="41">
        <v>326</v>
      </c>
      <c r="B333" s="44" t="str">
        <f>PROPER("MISTRI RUDRA BHARATBHAI")</f>
        <v>Mistri Rudra Bharatbhai</v>
      </c>
      <c r="C333" s="50" t="s">
        <v>906</v>
      </c>
      <c r="D333" s="44" t="s">
        <v>356</v>
      </c>
      <c r="E333" s="14">
        <v>0.5</v>
      </c>
    </row>
    <row r="334" spans="1:5" x14ac:dyDescent="0.25">
      <c r="A334" s="41">
        <v>327</v>
      </c>
      <c r="B334" s="44" t="str">
        <f>PROPER("PATEL HEER JATINBHAI")</f>
        <v>Patel Heer Jatinbhai</v>
      </c>
      <c r="C334" s="50" t="s">
        <v>906</v>
      </c>
      <c r="D334" s="44" t="s">
        <v>351</v>
      </c>
      <c r="E334" s="51">
        <v>0.5</v>
      </c>
    </row>
    <row r="335" spans="1:5" x14ac:dyDescent="0.25">
      <c r="A335" s="41">
        <v>328</v>
      </c>
      <c r="B335" s="44" t="str">
        <f>PROPER("PASVAN SALONI D.")</f>
        <v>Pasvan Saloni D.</v>
      </c>
      <c r="C335" s="50" t="s">
        <v>906</v>
      </c>
      <c r="D335" s="44" t="s">
        <v>911</v>
      </c>
      <c r="E335" s="14">
        <v>0.5</v>
      </c>
    </row>
    <row r="336" spans="1:5" x14ac:dyDescent="0.25">
      <c r="A336" s="41">
        <v>329</v>
      </c>
      <c r="B336" s="44" t="str">
        <f>PROPER("SUTHAR PUSHTI HIMANSHUBHAI")</f>
        <v>Suthar Pushti Himanshubhai</v>
      </c>
      <c r="C336" s="50" t="s">
        <v>906</v>
      </c>
      <c r="D336" s="44" t="s">
        <v>338</v>
      </c>
      <c r="E336" s="14">
        <v>0.5</v>
      </c>
    </row>
    <row r="337" spans="1:5" x14ac:dyDescent="0.25">
      <c r="A337" s="41">
        <v>330</v>
      </c>
      <c r="B337" s="44" t="str">
        <f>PROPER("PATEL KAVY GHANSHYAMBHAI")</f>
        <v>Patel Kavy Ghanshyambhai</v>
      </c>
      <c r="C337" s="50" t="s">
        <v>906</v>
      </c>
      <c r="D337" s="44" t="s">
        <v>13</v>
      </c>
      <c r="E337" s="14">
        <v>1</v>
      </c>
    </row>
    <row r="338" spans="1:5" x14ac:dyDescent="0.25">
      <c r="A338" s="41">
        <v>331</v>
      </c>
      <c r="B338" s="44" t="str">
        <f>PROPER("DARJI DAX LAKSHMANBAHI")</f>
        <v>Darji Dax Lakshmanbahi</v>
      </c>
      <c r="C338" s="50" t="s">
        <v>906</v>
      </c>
      <c r="D338" s="44" t="s">
        <v>23</v>
      </c>
      <c r="E338" s="14">
        <v>1</v>
      </c>
    </row>
    <row r="339" spans="1:5" x14ac:dyDescent="0.25">
      <c r="A339" s="41">
        <v>332</v>
      </c>
      <c r="B339" s="44" t="str">
        <f>PROPER("PATEL TAKHSA GHANSHYAMBHAI")</f>
        <v>Patel Takhsa Ghanshyambhai</v>
      </c>
      <c r="C339" s="50" t="s">
        <v>906</v>
      </c>
      <c r="D339" s="44" t="s">
        <v>310</v>
      </c>
      <c r="E339" s="14">
        <v>1</v>
      </c>
    </row>
    <row r="340" spans="1:5" x14ac:dyDescent="0.25">
      <c r="A340" s="41">
        <v>333</v>
      </c>
      <c r="B340" s="44" t="str">
        <f>PROPER("DABHI ANJALI JASHBHAI")</f>
        <v>Dabhi Anjali Jashbhai</v>
      </c>
      <c r="C340" s="50" t="s">
        <v>906</v>
      </c>
      <c r="D340" s="44" t="s">
        <v>313</v>
      </c>
      <c r="E340" s="14">
        <v>1</v>
      </c>
    </row>
    <row r="341" spans="1:5" x14ac:dyDescent="0.25">
      <c r="A341" s="41">
        <v>334</v>
      </c>
      <c r="B341" s="44" t="str">
        <f>PROPER("BHOI VISHKHA ARVINDBHAI")</f>
        <v>Bhoi Vishkha Arvindbhai</v>
      </c>
      <c r="C341" s="50" t="s">
        <v>906</v>
      </c>
      <c r="D341" s="44" t="s">
        <v>326</v>
      </c>
      <c r="E341" s="51">
        <v>1</v>
      </c>
    </row>
    <row r="342" spans="1:5" x14ac:dyDescent="0.25">
      <c r="A342" s="41">
        <v>335</v>
      </c>
      <c r="B342" s="44" t="str">
        <f>PROPER("CHUHAN BHAKIT VINODBHAI")</f>
        <v>Chuhan Bhakit Vinodbhai</v>
      </c>
      <c r="C342" s="50" t="s">
        <v>906</v>
      </c>
      <c r="D342" s="44" t="s">
        <v>910</v>
      </c>
      <c r="E342" s="14">
        <v>1</v>
      </c>
    </row>
    <row r="343" spans="1:5" x14ac:dyDescent="0.25">
      <c r="A343" s="41">
        <v>336</v>
      </c>
      <c r="B343" s="44" t="str">
        <f>PROPER("PATEL AANYA GRIMESHBHAI")</f>
        <v>Patel Aanya Grimeshbhai</v>
      </c>
      <c r="C343" s="50" t="s">
        <v>906</v>
      </c>
      <c r="D343" s="44" t="s">
        <v>351</v>
      </c>
      <c r="E343" s="14">
        <v>1</v>
      </c>
    </row>
    <row r="344" spans="1:5" x14ac:dyDescent="0.25">
      <c r="A344" s="41">
        <v>337</v>
      </c>
      <c r="B344" s="44" t="str">
        <f>PROPER("DARJI VEER LAKSHMANBHAI")</f>
        <v>Darji Veer Lakshmanbhai</v>
      </c>
      <c r="C344" s="50" t="s">
        <v>906</v>
      </c>
      <c r="D344" s="44" t="s">
        <v>345</v>
      </c>
      <c r="E344" s="14">
        <v>1</v>
      </c>
    </row>
    <row r="345" spans="1:5" x14ac:dyDescent="0.25">
      <c r="A345" s="41">
        <v>338</v>
      </c>
      <c r="B345" s="44" t="str">
        <f>PROPER("PATEL ANSHUBEN PANKAJBHAI")</f>
        <v>Patel Anshuben Pankajbhai</v>
      </c>
      <c r="C345" s="50" t="s">
        <v>906</v>
      </c>
      <c r="D345" s="44" t="s">
        <v>345</v>
      </c>
      <c r="E345" s="14">
        <v>1</v>
      </c>
    </row>
  </sheetData>
  <mergeCells count="5">
    <mergeCell ref="A1:E1"/>
    <mergeCell ref="A2:E2"/>
    <mergeCell ref="A4:E4"/>
    <mergeCell ref="A5:E5"/>
    <mergeCell ref="A6:E6"/>
  </mergeCells>
  <pageMargins left="0.13" right="0.2" top="0.21" bottom="0" header="0.09" footer="8.89"/>
  <pageSetup paperSize="9" scale="95"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topLeftCell="A203" workbookViewId="0">
      <selection sqref="A1:E210"/>
    </sheetView>
  </sheetViews>
  <sheetFormatPr defaultRowHeight="15" x14ac:dyDescent="0.25"/>
  <cols>
    <col min="1" max="1" width="6.28515625" style="27" bestFit="1" customWidth="1"/>
    <col min="2" max="2" width="31.5703125" bestFit="1" customWidth="1"/>
    <col min="3" max="3" width="38.140625" customWidth="1"/>
    <col min="4" max="4" width="11.140625" bestFit="1" customWidth="1"/>
    <col min="5" max="5" width="10.42578125" bestFit="1" customWidth="1"/>
  </cols>
  <sheetData>
    <row r="1" spans="1:5" ht="21" x14ac:dyDescent="0.35">
      <c r="A1" s="108" t="s">
        <v>1</v>
      </c>
      <c r="B1" s="108"/>
      <c r="C1" s="108"/>
      <c r="D1" s="108"/>
      <c r="E1" s="108"/>
    </row>
    <row r="2" spans="1:5" x14ac:dyDescent="0.25">
      <c r="A2" s="109" t="s">
        <v>2</v>
      </c>
      <c r="B2" s="109"/>
      <c r="C2" s="109"/>
      <c r="D2" s="109"/>
      <c r="E2" s="109"/>
    </row>
    <row r="3" spans="1:5" x14ac:dyDescent="0.25">
      <c r="A3" s="4"/>
      <c r="B3" s="4"/>
      <c r="C3" s="4"/>
      <c r="D3" s="4"/>
      <c r="E3" s="4"/>
    </row>
    <row r="4" spans="1:5" x14ac:dyDescent="0.25">
      <c r="A4" s="109" t="s">
        <v>3</v>
      </c>
      <c r="B4" s="109"/>
      <c r="C4" s="109"/>
      <c r="D4" s="109"/>
      <c r="E4" s="109"/>
    </row>
    <row r="5" spans="1:5" x14ac:dyDescent="0.25">
      <c r="A5" s="111" t="s">
        <v>4</v>
      </c>
      <c r="B5" s="111"/>
      <c r="C5" s="111"/>
      <c r="D5" s="111"/>
      <c r="E5" s="111"/>
    </row>
    <row r="6" spans="1:5" ht="18.75" x14ac:dyDescent="0.3">
      <c r="A6" s="115" t="s">
        <v>5</v>
      </c>
      <c r="B6" s="116"/>
      <c r="C6" s="116"/>
      <c r="D6" s="116"/>
      <c r="E6" s="117"/>
    </row>
    <row r="7" spans="1:5" x14ac:dyDescent="0.25">
      <c r="A7" s="5" t="s">
        <v>6</v>
      </c>
      <c r="B7" s="5" t="s">
        <v>7</v>
      </c>
      <c r="C7" s="5" t="s">
        <v>8</v>
      </c>
      <c r="D7" s="5" t="s">
        <v>9</v>
      </c>
      <c r="E7" s="5" t="s">
        <v>10</v>
      </c>
    </row>
    <row r="8" spans="1:5" x14ac:dyDescent="0.25">
      <c r="A8" s="26">
        <v>1</v>
      </c>
      <c r="B8" s="7" t="s">
        <v>11</v>
      </c>
      <c r="C8" s="6" t="s">
        <v>12</v>
      </c>
      <c r="D8" s="7" t="s">
        <v>13</v>
      </c>
      <c r="E8" s="8">
        <v>1</v>
      </c>
    </row>
    <row r="9" spans="1:5" x14ac:dyDescent="0.25">
      <c r="A9" s="26">
        <v>2</v>
      </c>
      <c r="B9" s="7" t="s">
        <v>14</v>
      </c>
      <c r="C9" s="6" t="s">
        <v>12</v>
      </c>
      <c r="D9" s="7" t="s">
        <v>13</v>
      </c>
      <c r="E9" s="8">
        <v>0.5</v>
      </c>
    </row>
    <row r="10" spans="1:5" x14ac:dyDescent="0.25">
      <c r="A10" s="26">
        <v>3</v>
      </c>
      <c r="B10" s="7" t="s">
        <v>15</v>
      </c>
      <c r="C10" s="6" t="s">
        <v>12</v>
      </c>
      <c r="D10" s="7" t="s">
        <v>16</v>
      </c>
      <c r="E10" s="8">
        <v>0.5</v>
      </c>
    </row>
    <row r="11" spans="1:5" x14ac:dyDescent="0.25">
      <c r="A11" s="26">
        <v>4</v>
      </c>
      <c r="B11" s="7" t="s">
        <v>17</v>
      </c>
      <c r="C11" s="6" t="s">
        <v>12</v>
      </c>
      <c r="D11" s="7" t="s">
        <v>16</v>
      </c>
      <c r="E11" s="8">
        <v>0.5</v>
      </c>
    </row>
    <row r="12" spans="1:5" x14ac:dyDescent="0.25">
      <c r="A12" s="26">
        <v>5</v>
      </c>
      <c r="B12" s="7" t="s">
        <v>18</v>
      </c>
      <c r="C12" s="6" t="s">
        <v>12</v>
      </c>
      <c r="D12" s="7" t="s">
        <v>16</v>
      </c>
      <c r="E12" s="8">
        <v>1</v>
      </c>
    </row>
    <row r="13" spans="1:5" x14ac:dyDescent="0.25">
      <c r="A13" s="26">
        <v>6</v>
      </c>
      <c r="B13" s="7" t="s">
        <v>19</v>
      </c>
      <c r="C13" s="6" t="s">
        <v>12</v>
      </c>
      <c r="D13" s="7" t="s">
        <v>20</v>
      </c>
      <c r="E13" s="8">
        <v>0.5</v>
      </c>
    </row>
    <row r="14" spans="1:5" x14ac:dyDescent="0.25">
      <c r="A14" s="26">
        <v>7</v>
      </c>
      <c r="B14" s="7" t="s">
        <v>21</v>
      </c>
      <c r="C14" s="6" t="s">
        <v>12</v>
      </c>
      <c r="D14" s="7" t="s">
        <v>20</v>
      </c>
      <c r="E14" s="8">
        <v>0.5</v>
      </c>
    </row>
    <row r="15" spans="1:5" x14ac:dyDescent="0.25">
      <c r="A15" s="26">
        <v>8</v>
      </c>
      <c r="B15" s="7" t="s">
        <v>22</v>
      </c>
      <c r="C15" s="6" t="s">
        <v>12</v>
      </c>
      <c r="D15" s="7" t="s">
        <v>23</v>
      </c>
      <c r="E15" s="8">
        <v>0.5</v>
      </c>
    </row>
    <row r="16" spans="1:5" x14ac:dyDescent="0.25">
      <c r="A16" s="26">
        <v>9</v>
      </c>
      <c r="B16" s="7" t="s">
        <v>24</v>
      </c>
      <c r="C16" s="6" t="s">
        <v>12</v>
      </c>
      <c r="D16" s="7" t="s">
        <v>23</v>
      </c>
      <c r="E16" s="8">
        <v>0.5</v>
      </c>
    </row>
    <row r="17" spans="1:5" x14ac:dyDescent="0.25">
      <c r="A17" s="26">
        <v>10</v>
      </c>
      <c r="B17" s="7" t="s">
        <v>25</v>
      </c>
      <c r="C17" s="6" t="s">
        <v>12</v>
      </c>
      <c r="D17" s="7" t="s">
        <v>23</v>
      </c>
      <c r="E17" s="8">
        <v>0.5</v>
      </c>
    </row>
    <row r="18" spans="1:5" x14ac:dyDescent="0.25">
      <c r="A18" s="26">
        <v>11</v>
      </c>
      <c r="B18" s="7" t="s">
        <v>26</v>
      </c>
      <c r="C18" s="6" t="s">
        <v>12</v>
      </c>
      <c r="D18" s="7" t="s">
        <v>23</v>
      </c>
      <c r="E18" s="8">
        <v>0.5</v>
      </c>
    </row>
    <row r="19" spans="1:5" x14ac:dyDescent="0.25">
      <c r="A19" s="26">
        <v>12</v>
      </c>
      <c r="B19" s="7" t="s">
        <v>27</v>
      </c>
      <c r="C19" s="6" t="s">
        <v>12</v>
      </c>
      <c r="D19" s="7" t="s">
        <v>23</v>
      </c>
      <c r="E19" s="8">
        <v>0.5</v>
      </c>
    </row>
    <row r="20" spans="1:5" x14ac:dyDescent="0.25">
      <c r="A20" s="26">
        <v>13</v>
      </c>
      <c r="B20" s="7" t="s">
        <v>28</v>
      </c>
      <c r="C20" s="6" t="s">
        <v>12</v>
      </c>
      <c r="D20" s="7" t="s">
        <v>23</v>
      </c>
      <c r="E20" s="8">
        <v>0.5</v>
      </c>
    </row>
    <row r="21" spans="1:5" x14ac:dyDescent="0.25">
      <c r="A21" s="26">
        <v>14</v>
      </c>
      <c r="B21" s="7" t="s">
        <v>29</v>
      </c>
      <c r="C21" s="6" t="s">
        <v>12</v>
      </c>
      <c r="D21" s="7" t="s">
        <v>30</v>
      </c>
      <c r="E21" s="8">
        <v>0.5</v>
      </c>
    </row>
    <row r="22" spans="1:5" x14ac:dyDescent="0.25">
      <c r="A22" s="26">
        <v>15</v>
      </c>
      <c r="B22" s="7" t="s">
        <v>31</v>
      </c>
      <c r="C22" s="6" t="s">
        <v>12</v>
      </c>
      <c r="D22" s="7" t="s">
        <v>30</v>
      </c>
      <c r="E22" s="8">
        <v>1</v>
      </c>
    </row>
    <row r="23" spans="1:5" x14ac:dyDescent="0.25">
      <c r="A23" s="26">
        <v>16</v>
      </c>
      <c r="B23" s="7" t="s">
        <v>32</v>
      </c>
      <c r="C23" s="6" t="s">
        <v>12</v>
      </c>
      <c r="D23" s="7" t="s">
        <v>20</v>
      </c>
      <c r="E23" s="8">
        <v>0.5</v>
      </c>
    </row>
    <row r="24" spans="1:5" x14ac:dyDescent="0.25">
      <c r="A24" s="26">
        <v>17</v>
      </c>
      <c r="B24" s="7" t="s">
        <v>33</v>
      </c>
      <c r="C24" s="6" t="s">
        <v>12</v>
      </c>
      <c r="D24" s="7" t="s">
        <v>34</v>
      </c>
      <c r="E24" s="8">
        <v>0.5</v>
      </c>
    </row>
    <row r="25" spans="1:5" x14ac:dyDescent="0.25">
      <c r="A25" s="26">
        <v>18</v>
      </c>
      <c r="B25" s="7" t="s">
        <v>35</v>
      </c>
      <c r="C25" s="6" t="s">
        <v>12</v>
      </c>
      <c r="D25" s="7" t="s">
        <v>34</v>
      </c>
      <c r="E25" s="8">
        <v>0.5</v>
      </c>
    </row>
    <row r="26" spans="1:5" x14ac:dyDescent="0.25">
      <c r="A26" s="26">
        <v>19</v>
      </c>
      <c r="B26" s="7" t="s">
        <v>36</v>
      </c>
      <c r="C26" s="6" t="s">
        <v>12</v>
      </c>
      <c r="D26" s="7" t="s">
        <v>37</v>
      </c>
      <c r="E26" s="8">
        <v>0.5</v>
      </c>
    </row>
    <row r="27" spans="1:5" x14ac:dyDescent="0.25">
      <c r="A27" s="26">
        <v>20</v>
      </c>
      <c r="B27" s="7" t="s">
        <v>38</v>
      </c>
      <c r="C27" s="6" t="s">
        <v>12</v>
      </c>
      <c r="D27" s="7" t="s">
        <v>13</v>
      </c>
      <c r="E27" s="8">
        <v>0.5</v>
      </c>
    </row>
    <row r="28" spans="1:5" x14ac:dyDescent="0.25">
      <c r="A28" s="26">
        <v>21</v>
      </c>
      <c r="B28" s="7" t="s">
        <v>39</v>
      </c>
      <c r="C28" s="6" t="s">
        <v>40</v>
      </c>
      <c r="D28" s="6" t="s">
        <v>264</v>
      </c>
      <c r="E28" s="8">
        <v>0.2</v>
      </c>
    </row>
    <row r="29" spans="1:5" x14ac:dyDescent="0.25">
      <c r="A29" s="26">
        <v>22</v>
      </c>
      <c r="B29" s="7" t="s">
        <v>41</v>
      </c>
      <c r="C29" s="6" t="s">
        <v>40</v>
      </c>
      <c r="D29" s="6" t="s">
        <v>264</v>
      </c>
      <c r="E29" s="8">
        <v>0.5</v>
      </c>
    </row>
    <row r="30" spans="1:5" x14ac:dyDescent="0.25">
      <c r="A30" s="26">
        <v>23</v>
      </c>
      <c r="B30" s="7" t="s">
        <v>42</v>
      </c>
      <c r="C30" s="6" t="s">
        <v>40</v>
      </c>
      <c r="D30" s="6" t="s">
        <v>264</v>
      </c>
      <c r="E30" s="8">
        <v>0.5</v>
      </c>
    </row>
    <row r="31" spans="1:5" x14ac:dyDescent="0.25">
      <c r="A31" s="26">
        <v>24</v>
      </c>
      <c r="B31" s="7" t="s">
        <v>43</v>
      </c>
      <c r="C31" s="6" t="s">
        <v>40</v>
      </c>
      <c r="D31" s="6" t="s">
        <v>264</v>
      </c>
      <c r="E31" s="8">
        <v>0.5</v>
      </c>
    </row>
    <row r="32" spans="1:5" x14ac:dyDescent="0.25">
      <c r="A32" s="26">
        <v>25</v>
      </c>
      <c r="B32" s="7" t="s">
        <v>44</v>
      </c>
      <c r="C32" s="6" t="s">
        <v>40</v>
      </c>
      <c r="D32" s="6" t="s">
        <v>264</v>
      </c>
      <c r="E32" s="8">
        <v>1</v>
      </c>
    </row>
    <row r="33" spans="1:5" x14ac:dyDescent="0.25">
      <c r="A33" s="26">
        <v>26</v>
      </c>
      <c r="B33" s="7" t="s">
        <v>45</v>
      </c>
      <c r="C33" s="6" t="s">
        <v>40</v>
      </c>
      <c r="D33" s="6" t="s">
        <v>264</v>
      </c>
      <c r="E33" s="8">
        <v>0.5</v>
      </c>
    </row>
    <row r="34" spans="1:5" x14ac:dyDescent="0.25">
      <c r="A34" s="26">
        <v>27</v>
      </c>
      <c r="B34" s="7" t="s">
        <v>46</v>
      </c>
      <c r="C34" s="6" t="s">
        <v>40</v>
      </c>
      <c r="D34" s="6" t="s">
        <v>265</v>
      </c>
      <c r="E34" s="8">
        <v>0.5</v>
      </c>
    </row>
    <row r="35" spans="1:5" x14ac:dyDescent="0.25">
      <c r="A35" s="26">
        <v>28</v>
      </c>
      <c r="B35" s="10" t="s">
        <v>47</v>
      </c>
      <c r="C35" s="9" t="s">
        <v>48</v>
      </c>
      <c r="D35" s="6"/>
      <c r="E35" s="11">
        <v>0.5</v>
      </c>
    </row>
    <row r="36" spans="1:5" x14ac:dyDescent="0.25">
      <c r="A36" s="26">
        <v>29</v>
      </c>
      <c r="B36" s="10" t="s">
        <v>49</v>
      </c>
      <c r="C36" s="9" t="s">
        <v>48</v>
      </c>
      <c r="D36" s="6"/>
      <c r="E36" s="11">
        <v>0.5</v>
      </c>
    </row>
    <row r="37" spans="1:5" x14ac:dyDescent="0.25">
      <c r="A37" s="26">
        <v>30</v>
      </c>
      <c r="B37" s="10" t="s">
        <v>50</v>
      </c>
      <c r="C37" s="9" t="s">
        <v>48</v>
      </c>
      <c r="D37" s="6"/>
      <c r="E37" s="11">
        <v>0.5</v>
      </c>
    </row>
    <row r="38" spans="1:5" x14ac:dyDescent="0.25">
      <c r="A38" s="26">
        <v>31</v>
      </c>
      <c r="B38" s="10" t="s">
        <v>51</v>
      </c>
      <c r="C38" s="9" t="s">
        <v>48</v>
      </c>
      <c r="D38" s="6"/>
      <c r="E38" s="11">
        <v>0.5</v>
      </c>
    </row>
    <row r="39" spans="1:5" x14ac:dyDescent="0.25">
      <c r="A39" s="26">
        <v>32</v>
      </c>
      <c r="B39" s="10" t="s">
        <v>52</v>
      </c>
      <c r="C39" s="9" t="s">
        <v>48</v>
      </c>
      <c r="D39" s="6"/>
      <c r="E39" s="11">
        <v>0.5</v>
      </c>
    </row>
    <row r="40" spans="1:5" x14ac:dyDescent="0.25">
      <c r="A40" s="26">
        <v>33</v>
      </c>
      <c r="B40" s="10" t="s">
        <v>53</v>
      </c>
      <c r="C40" s="9" t="s">
        <v>48</v>
      </c>
      <c r="D40" s="6"/>
      <c r="E40" s="11">
        <v>0.5</v>
      </c>
    </row>
    <row r="41" spans="1:5" x14ac:dyDescent="0.25">
      <c r="A41" s="26">
        <v>34</v>
      </c>
      <c r="B41" s="10" t="s">
        <v>54</v>
      </c>
      <c r="C41" s="9" t="s">
        <v>48</v>
      </c>
      <c r="D41" s="6"/>
      <c r="E41" s="11">
        <v>0.5</v>
      </c>
    </row>
    <row r="42" spans="1:5" x14ac:dyDescent="0.25">
      <c r="A42" s="26">
        <v>35</v>
      </c>
      <c r="B42" s="10" t="s">
        <v>55</v>
      </c>
      <c r="C42" s="9" t="s">
        <v>48</v>
      </c>
      <c r="D42" s="6"/>
      <c r="E42" s="11">
        <v>0.5</v>
      </c>
    </row>
    <row r="43" spans="1:5" x14ac:dyDescent="0.25">
      <c r="A43" s="26">
        <v>36</v>
      </c>
      <c r="B43" s="10" t="s">
        <v>56</v>
      </c>
      <c r="C43" s="9" t="s">
        <v>48</v>
      </c>
      <c r="D43" s="6"/>
      <c r="E43" s="11">
        <v>0.5</v>
      </c>
    </row>
    <row r="44" spans="1:5" x14ac:dyDescent="0.25">
      <c r="A44" s="26">
        <v>37</v>
      </c>
      <c r="B44" s="10" t="s">
        <v>57</v>
      </c>
      <c r="C44" s="9" t="s">
        <v>48</v>
      </c>
      <c r="D44" s="6"/>
      <c r="E44" s="11">
        <v>0.5</v>
      </c>
    </row>
    <row r="45" spans="1:5" x14ac:dyDescent="0.25">
      <c r="A45" s="26">
        <v>38</v>
      </c>
      <c r="B45" s="10" t="s">
        <v>58</v>
      </c>
      <c r="C45" s="9" t="s">
        <v>48</v>
      </c>
      <c r="D45" s="6"/>
      <c r="E45" s="11">
        <v>0.5</v>
      </c>
    </row>
    <row r="46" spans="1:5" x14ac:dyDescent="0.25">
      <c r="A46" s="26">
        <v>39</v>
      </c>
      <c r="B46" s="10" t="s">
        <v>59</v>
      </c>
      <c r="C46" s="9" t="s">
        <v>48</v>
      </c>
      <c r="D46" s="6"/>
      <c r="E46" s="11">
        <v>0.5</v>
      </c>
    </row>
    <row r="47" spans="1:5" x14ac:dyDescent="0.25">
      <c r="A47" s="26">
        <v>40</v>
      </c>
      <c r="B47" s="9" t="s">
        <v>60</v>
      </c>
      <c r="C47" s="9" t="s">
        <v>48</v>
      </c>
      <c r="D47" s="6"/>
      <c r="E47" s="11">
        <v>0.5</v>
      </c>
    </row>
    <row r="48" spans="1:5" x14ac:dyDescent="0.25">
      <c r="A48" s="26">
        <v>41</v>
      </c>
      <c r="B48" s="9" t="s">
        <v>61</v>
      </c>
      <c r="C48" s="9" t="s">
        <v>48</v>
      </c>
      <c r="D48" s="6"/>
      <c r="E48" s="11">
        <v>0.5</v>
      </c>
    </row>
    <row r="49" spans="1:5" x14ac:dyDescent="0.25">
      <c r="A49" s="26">
        <v>42</v>
      </c>
      <c r="B49" s="9" t="s">
        <v>62</v>
      </c>
      <c r="C49" s="9" t="s">
        <v>63</v>
      </c>
      <c r="D49" s="6" t="s">
        <v>64</v>
      </c>
      <c r="E49" s="11">
        <v>0.5</v>
      </c>
    </row>
    <row r="50" spans="1:5" x14ac:dyDescent="0.25">
      <c r="A50" s="26">
        <v>43</v>
      </c>
      <c r="B50" s="9" t="s">
        <v>65</v>
      </c>
      <c r="C50" s="9" t="s">
        <v>63</v>
      </c>
      <c r="D50" s="6" t="s">
        <v>64</v>
      </c>
      <c r="E50" s="11">
        <v>0.5</v>
      </c>
    </row>
    <row r="51" spans="1:5" x14ac:dyDescent="0.25">
      <c r="A51" s="26">
        <v>44</v>
      </c>
      <c r="B51" s="9" t="s">
        <v>66</v>
      </c>
      <c r="C51" s="9" t="s">
        <v>63</v>
      </c>
      <c r="D51" s="6" t="s">
        <v>64</v>
      </c>
      <c r="E51" s="11">
        <v>0.5</v>
      </c>
    </row>
    <row r="52" spans="1:5" x14ac:dyDescent="0.25">
      <c r="A52" s="26">
        <v>45</v>
      </c>
      <c r="B52" s="9" t="s">
        <v>67</v>
      </c>
      <c r="C52" s="9" t="s">
        <v>63</v>
      </c>
      <c r="D52" s="9" t="s">
        <v>68</v>
      </c>
      <c r="E52" s="11">
        <v>0.25</v>
      </c>
    </row>
    <row r="53" spans="1:5" x14ac:dyDescent="0.25">
      <c r="A53" s="26">
        <v>46</v>
      </c>
      <c r="B53" s="9" t="s">
        <v>69</v>
      </c>
      <c r="C53" s="9" t="s">
        <v>63</v>
      </c>
      <c r="D53" s="9" t="s">
        <v>68</v>
      </c>
      <c r="E53" s="11">
        <v>0.5</v>
      </c>
    </row>
    <row r="54" spans="1:5" x14ac:dyDescent="0.25">
      <c r="A54" s="26">
        <v>47</v>
      </c>
      <c r="B54" s="9" t="s">
        <v>70</v>
      </c>
      <c r="C54" s="9" t="s">
        <v>63</v>
      </c>
      <c r="D54" s="9" t="s">
        <v>71</v>
      </c>
      <c r="E54" s="11">
        <v>0.5</v>
      </c>
    </row>
    <row r="55" spans="1:5" x14ac:dyDescent="0.25">
      <c r="A55" s="26">
        <v>48</v>
      </c>
      <c r="B55" s="9" t="s">
        <v>72</v>
      </c>
      <c r="C55" s="9" t="s">
        <v>63</v>
      </c>
      <c r="D55" s="9" t="s">
        <v>71</v>
      </c>
      <c r="E55" s="11">
        <v>0.5</v>
      </c>
    </row>
    <row r="56" spans="1:5" x14ac:dyDescent="0.25">
      <c r="A56" s="26">
        <v>49</v>
      </c>
      <c r="B56" s="9" t="s">
        <v>73</v>
      </c>
      <c r="C56" s="9" t="s">
        <v>63</v>
      </c>
      <c r="D56" s="9" t="s">
        <v>71</v>
      </c>
      <c r="E56" s="11">
        <v>0.5</v>
      </c>
    </row>
    <row r="57" spans="1:5" x14ac:dyDescent="0.25">
      <c r="A57" s="26">
        <v>50</v>
      </c>
      <c r="B57" s="9" t="s">
        <v>74</v>
      </c>
      <c r="C57" s="9" t="s">
        <v>63</v>
      </c>
      <c r="D57" s="9" t="s">
        <v>71</v>
      </c>
      <c r="E57" s="11">
        <v>0.5</v>
      </c>
    </row>
    <row r="58" spans="1:5" x14ac:dyDescent="0.25">
      <c r="A58" s="26">
        <v>51</v>
      </c>
      <c r="B58" s="9" t="s">
        <v>75</v>
      </c>
      <c r="C58" s="9" t="s">
        <v>63</v>
      </c>
      <c r="D58" s="9" t="s">
        <v>71</v>
      </c>
      <c r="E58" s="11">
        <v>0.5</v>
      </c>
    </row>
    <row r="59" spans="1:5" x14ac:dyDescent="0.25">
      <c r="A59" s="26">
        <v>52</v>
      </c>
      <c r="B59" s="9" t="s">
        <v>76</v>
      </c>
      <c r="C59" s="9" t="s">
        <v>63</v>
      </c>
      <c r="D59" s="9" t="s">
        <v>71</v>
      </c>
      <c r="E59" s="11">
        <v>0.5</v>
      </c>
    </row>
    <row r="60" spans="1:5" x14ac:dyDescent="0.25">
      <c r="A60" s="26">
        <v>53</v>
      </c>
      <c r="B60" s="9" t="s">
        <v>77</v>
      </c>
      <c r="C60" s="9" t="s">
        <v>63</v>
      </c>
      <c r="D60" s="9" t="s">
        <v>71</v>
      </c>
      <c r="E60" s="11">
        <v>0.5</v>
      </c>
    </row>
    <row r="61" spans="1:5" x14ac:dyDescent="0.25">
      <c r="A61" s="26">
        <v>54</v>
      </c>
      <c r="B61" s="9" t="s">
        <v>78</v>
      </c>
      <c r="C61" s="9" t="s">
        <v>63</v>
      </c>
      <c r="D61" s="9" t="s">
        <v>71</v>
      </c>
      <c r="E61" s="11">
        <v>0.5</v>
      </c>
    </row>
    <row r="62" spans="1:5" x14ac:dyDescent="0.25">
      <c r="A62" s="26">
        <v>55</v>
      </c>
      <c r="B62" s="13" t="s">
        <v>266</v>
      </c>
      <c r="C62" s="13" t="s">
        <v>267</v>
      </c>
      <c r="D62" s="13" t="s">
        <v>155</v>
      </c>
      <c r="E62" s="14">
        <v>0.5</v>
      </c>
    </row>
    <row r="63" spans="1:5" x14ac:dyDescent="0.25">
      <c r="A63" s="26">
        <v>56</v>
      </c>
      <c r="B63" s="13" t="s">
        <v>268</v>
      </c>
      <c r="C63" s="13" t="s">
        <v>267</v>
      </c>
      <c r="D63" s="13" t="s">
        <v>155</v>
      </c>
      <c r="E63" s="14">
        <v>0.5</v>
      </c>
    </row>
    <row r="64" spans="1:5" x14ac:dyDescent="0.25">
      <c r="A64" s="26">
        <v>57</v>
      </c>
      <c r="B64" s="13" t="s">
        <v>269</v>
      </c>
      <c r="C64" s="13" t="s">
        <v>267</v>
      </c>
      <c r="D64" s="13" t="s">
        <v>169</v>
      </c>
      <c r="E64" s="14">
        <v>0.5</v>
      </c>
    </row>
    <row r="65" spans="1:5" x14ac:dyDescent="0.25">
      <c r="A65" s="26">
        <v>58</v>
      </c>
      <c r="B65" s="13" t="s">
        <v>270</v>
      </c>
      <c r="C65" s="13" t="s">
        <v>267</v>
      </c>
      <c r="D65" s="13" t="s">
        <v>169</v>
      </c>
      <c r="E65" s="14">
        <v>0.5</v>
      </c>
    </row>
    <row r="66" spans="1:5" x14ac:dyDescent="0.25">
      <c r="A66" s="26">
        <v>59</v>
      </c>
      <c r="B66" s="13" t="s">
        <v>271</v>
      </c>
      <c r="C66" s="13" t="s">
        <v>267</v>
      </c>
      <c r="D66" s="13" t="s">
        <v>237</v>
      </c>
      <c r="E66" s="14">
        <v>0.5</v>
      </c>
    </row>
    <row r="67" spans="1:5" x14ac:dyDescent="0.25">
      <c r="A67" s="26">
        <v>60</v>
      </c>
      <c r="B67" s="13" t="s">
        <v>272</v>
      </c>
      <c r="C67" s="13" t="s">
        <v>267</v>
      </c>
      <c r="D67" s="13" t="s">
        <v>178</v>
      </c>
      <c r="E67" s="14">
        <v>0.5</v>
      </c>
    </row>
    <row r="68" spans="1:5" x14ac:dyDescent="0.25">
      <c r="A68" s="26">
        <v>61</v>
      </c>
      <c r="B68" s="13" t="s">
        <v>273</v>
      </c>
      <c r="C68" s="13" t="s">
        <v>267</v>
      </c>
      <c r="D68" s="13" t="s">
        <v>178</v>
      </c>
      <c r="E68" s="14">
        <v>0.5</v>
      </c>
    </row>
    <row r="69" spans="1:5" x14ac:dyDescent="0.25">
      <c r="A69" s="26">
        <v>62</v>
      </c>
      <c r="B69" s="13" t="s">
        <v>274</v>
      </c>
      <c r="C69" s="15" t="s">
        <v>275</v>
      </c>
      <c r="D69" s="13" t="s">
        <v>276</v>
      </c>
      <c r="E69" s="14">
        <v>0.5</v>
      </c>
    </row>
    <row r="70" spans="1:5" x14ac:dyDescent="0.25">
      <c r="A70" s="26">
        <v>63</v>
      </c>
      <c r="B70" s="13" t="s">
        <v>277</v>
      </c>
      <c r="C70" s="15" t="s">
        <v>275</v>
      </c>
      <c r="D70" s="13" t="s">
        <v>276</v>
      </c>
      <c r="E70" s="14">
        <v>0.5</v>
      </c>
    </row>
    <row r="71" spans="1:5" x14ac:dyDescent="0.25">
      <c r="A71" s="26">
        <v>64</v>
      </c>
      <c r="B71" s="13" t="s">
        <v>278</v>
      </c>
      <c r="C71" s="15" t="s">
        <v>275</v>
      </c>
      <c r="D71" s="13" t="s">
        <v>276</v>
      </c>
      <c r="E71" s="14">
        <v>0.5</v>
      </c>
    </row>
    <row r="72" spans="1:5" x14ac:dyDescent="0.25">
      <c r="A72" s="26">
        <v>65</v>
      </c>
      <c r="B72" s="13" t="s">
        <v>279</v>
      </c>
      <c r="C72" s="13" t="s">
        <v>280</v>
      </c>
      <c r="D72" s="13"/>
      <c r="E72" s="14">
        <v>1</v>
      </c>
    </row>
    <row r="73" spans="1:5" x14ac:dyDescent="0.25">
      <c r="A73" s="26">
        <v>66</v>
      </c>
      <c r="B73" s="13" t="s">
        <v>281</v>
      </c>
      <c r="C73" s="15" t="s">
        <v>282</v>
      </c>
      <c r="D73" s="13" t="s">
        <v>13</v>
      </c>
      <c r="E73" s="14">
        <v>0.5</v>
      </c>
    </row>
    <row r="74" spans="1:5" x14ac:dyDescent="0.25">
      <c r="A74" s="26">
        <v>67</v>
      </c>
      <c r="B74" s="13" t="s">
        <v>283</v>
      </c>
      <c r="C74" s="15" t="s">
        <v>282</v>
      </c>
      <c r="D74" s="13" t="s">
        <v>13</v>
      </c>
      <c r="E74" s="14">
        <v>0.5</v>
      </c>
    </row>
    <row r="75" spans="1:5" x14ac:dyDescent="0.25">
      <c r="A75" s="26">
        <v>68</v>
      </c>
      <c r="B75" s="13" t="s">
        <v>284</v>
      </c>
      <c r="C75" s="15" t="s">
        <v>282</v>
      </c>
      <c r="D75" s="13" t="s">
        <v>13</v>
      </c>
      <c r="E75" s="14">
        <v>0.5</v>
      </c>
    </row>
    <row r="76" spans="1:5" x14ac:dyDescent="0.25">
      <c r="A76" s="26">
        <v>69</v>
      </c>
      <c r="B76" s="13" t="s">
        <v>285</v>
      </c>
      <c r="C76" s="15" t="s">
        <v>282</v>
      </c>
      <c r="D76" s="13" t="s">
        <v>16</v>
      </c>
      <c r="E76" s="14">
        <v>0.5</v>
      </c>
    </row>
    <row r="77" spans="1:5" x14ac:dyDescent="0.25">
      <c r="A77" s="26">
        <v>70</v>
      </c>
      <c r="B77" s="13" t="s">
        <v>286</v>
      </c>
      <c r="C77" s="15" t="s">
        <v>282</v>
      </c>
      <c r="D77" s="13" t="s">
        <v>261</v>
      </c>
      <c r="E77" s="14">
        <v>0.5</v>
      </c>
    </row>
    <row r="78" spans="1:5" x14ac:dyDescent="0.25">
      <c r="A78" s="26">
        <v>71</v>
      </c>
      <c r="B78" s="13" t="s">
        <v>287</v>
      </c>
      <c r="C78" s="15" t="s">
        <v>282</v>
      </c>
      <c r="D78" s="13" t="s">
        <v>261</v>
      </c>
      <c r="E78" s="14">
        <v>0.5</v>
      </c>
    </row>
    <row r="79" spans="1:5" x14ac:dyDescent="0.25">
      <c r="A79" s="26">
        <v>72</v>
      </c>
      <c r="B79" s="13" t="s">
        <v>288</v>
      </c>
      <c r="C79" s="15" t="s">
        <v>282</v>
      </c>
      <c r="D79" s="13" t="s">
        <v>289</v>
      </c>
      <c r="E79" s="14">
        <v>0.5</v>
      </c>
    </row>
    <row r="80" spans="1:5" x14ac:dyDescent="0.25">
      <c r="A80" s="26">
        <v>73</v>
      </c>
      <c r="B80" s="13" t="s">
        <v>290</v>
      </c>
      <c r="C80" s="15" t="s">
        <v>282</v>
      </c>
      <c r="D80" s="13" t="s">
        <v>291</v>
      </c>
      <c r="E80" s="14">
        <v>0.5</v>
      </c>
    </row>
    <row r="81" spans="1:5" x14ac:dyDescent="0.25">
      <c r="A81" s="26">
        <v>74</v>
      </c>
      <c r="B81" s="13" t="s">
        <v>292</v>
      </c>
      <c r="C81" s="15" t="s">
        <v>282</v>
      </c>
      <c r="D81" s="13" t="s">
        <v>291</v>
      </c>
      <c r="E81" s="14">
        <v>0.5</v>
      </c>
    </row>
    <row r="82" spans="1:5" x14ac:dyDescent="0.25">
      <c r="A82" s="26">
        <v>75</v>
      </c>
      <c r="B82" s="13" t="s">
        <v>293</v>
      </c>
      <c r="C82" s="15" t="s">
        <v>282</v>
      </c>
      <c r="D82" s="13" t="s">
        <v>291</v>
      </c>
      <c r="E82" s="14">
        <v>0.5</v>
      </c>
    </row>
    <row r="83" spans="1:5" x14ac:dyDescent="0.25">
      <c r="A83" s="26">
        <v>76</v>
      </c>
      <c r="B83" s="13" t="s">
        <v>294</v>
      </c>
      <c r="C83" s="15" t="s">
        <v>282</v>
      </c>
      <c r="D83" s="13" t="s">
        <v>295</v>
      </c>
      <c r="E83" s="14">
        <v>0.5</v>
      </c>
    </row>
    <row r="84" spans="1:5" x14ac:dyDescent="0.25">
      <c r="A84" s="26">
        <v>77</v>
      </c>
      <c r="B84" s="13" t="s">
        <v>296</v>
      </c>
      <c r="C84" s="15" t="s">
        <v>282</v>
      </c>
      <c r="D84" s="13" t="s">
        <v>295</v>
      </c>
      <c r="E84" s="14">
        <v>0.5</v>
      </c>
    </row>
    <row r="85" spans="1:5" x14ac:dyDescent="0.25">
      <c r="A85" s="26">
        <v>78</v>
      </c>
      <c r="B85" s="13" t="s">
        <v>297</v>
      </c>
      <c r="C85" s="15" t="s">
        <v>282</v>
      </c>
      <c r="D85" s="13" t="s">
        <v>204</v>
      </c>
      <c r="E85" s="14">
        <v>0.5</v>
      </c>
    </row>
    <row r="86" spans="1:5" x14ac:dyDescent="0.25">
      <c r="A86" s="26">
        <v>79</v>
      </c>
      <c r="B86" s="13" t="s">
        <v>298</v>
      </c>
      <c r="C86" s="15" t="s">
        <v>282</v>
      </c>
      <c r="D86" s="13" t="s">
        <v>299</v>
      </c>
      <c r="E86" s="14">
        <v>0.5</v>
      </c>
    </row>
    <row r="87" spans="1:5" x14ac:dyDescent="0.25">
      <c r="A87" s="26">
        <v>80</v>
      </c>
      <c r="B87" s="13" t="s">
        <v>300</v>
      </c>
      <c r="C87" s="15" t="s">
        <v>282</v>
      </c>
      <c r="D87" s="13" t="s">
        <v>299</v>
      </c>
      <c r="E87" s="14">
        <v>0.5</v>
      </c>
    </row>
    <row r="88" spans="1:5" x14ac:dyDescent="0.25">
      <c r="A88" s="26">
        <v>81</v>
      </c>
      <c r="B88" s="13" t="s">
        <v>301</v>
      </c>
      <c r="C88" s="15" t="s">
        <v>282</v>
      </c>
      <c r="D88" s="13" t="s">
        <v>20</v>
      </c>
      <c r="E88" s="14">
        <v>0.5</v>
      </c>
    </row>
    <row r="89" spans="1:5" x14ac:dyDescent="0.25">
      <c r="A89" s="26">
        <v>82</v>
      </c>
      <c r="B89" s="13" t="s">
        <v>302</v>
      </c>
      <c r="C89" s="15" t="s">
        <v>282</v>
      </c>
      <c r="D89" s="13" t="s">
        <v>20</v>
      </c>
      <c r="E89" s="14">
        <v>1</v>
      </c>
    </row>
    <row r="90" spans="1:5" x14ac:dyDescent="0.25">
      <c r="A90" s="26">
        <v>83</v>
      </c>
      <c r="B90" s="13" t="s">
        <v>303</v>
      </c>
      <c r="C90" s="15" t="s">
        <v>282</v>
      </c>
      <c r="D90" s="13" t="s">
        <v>20</v>
      </c>
      <c r="E90" s="14">
        <v>0.5</v>
      </c>
    </row>
    <row r="91" spans="1:5" x14ac:dyDescent="0.25">
      <c r="A91" s="26">
        <v>84</v>
      </c>
      <c r="B91" s="13" t="s">
        <v>304</v>
      </c>
      <c r="C91" s="15" t="s">
        <v>282</v>
      </c>
      <c r="D91" s="13" t="s">
        <v>23</v>
      </c>
      <c r="E91" s="14">
        <v>0.5</v>
      </c>
    </row>
    <row r="92" spans="1:5" x14ac:dyDescent="0.25">
      <c r="A92" s="26">
        <v>85</v>
      </c>
      <c r="B92" s="13" t="s">
        <v>305</v>
      </c>
      <c r="C92" s="15" t="s">
        <v>282</v>
      </c>
      <c r="D92" s="13" t="s">
        <v>34</v>
      </c>
      <c r="E92" s="14">
        <v>0.5</v>
      </c>
    </row>
    <row r="93" spans="1:5" x14ac:dyDescent="0.25">
      <c r="A93" s="26">
        <v>86</v>
      </c>
      <c r="B93" s="13" t="s">
        <v>306</v>
      </c>
      <c r="C93" s="15" t="s">
        <v>282</v>
      </c>
      <c r="D93" s="13" t="s">
        <v>307</v>
      </c>
      <c r="E93" s="14">
        <v>1</v>
      </c>
    </row>
    <row r="94" spans="1:5" x14ac:dyDescent="0.25">
      <c r="A94" s="26">
        <v>87</v>
      </c>
      <c r="B94" s="13" t="s">
        <v>308</v>
      </c>
      <c r="C94" s="15" t="s">
        <v>282</v>
      </c>
      <c r="D94" s="13" t="s">
        <v>37</v>
      </c>
      <c r="E94" s="14">
        <v>0.5</v>
      </c>
    </row>
    <row r="95" spans="1:5" x14ac:dyDescent="0.25">
      <c r="A95" s="26">
        <v>88</v>
      </c>
      <c r="B95" s="13" t="s">
        <v>251</v>
      </c>
      <c r="C95" s="15" t="s">
        <v>282</v>
      </c>
      <c r="D95" s="13" t="s">
        <v>255</v>
      </c>
      <c r="E95" s="14">
        <v>0.5</v>
      </c>
    </row>
    <row r="96" spans="1:5" x14ac:dyDescent="0.25">
      <c r="A96" s="26">
        <v>89</v>
      </c>
      <c r="B96" s="13" t="s">
        <v>309</v>
      </c>
      <c r="C96" s="15" t="s">
        <v>282</v>
      </c>
      <c r="D96" s="13" t="s">
        <v>310</v>
      </c>
      <c r="E96" s="14">
        <v>0.5</v>
      </c>
    </row>
    <row r="97" spans="1:5" x14ac:dyDescent="0.25">
      <c r="A97" s="26">
        <v>90</v>
      </c>
      <c r="B97" s="13" t="s">
        <v>311</v>
      </c>
      <c r="C97" s="15" t="s">
        <v>282</v>
      </c>
      <c r="D97" s="13" t="s">
        <v>310</v>
      </c>
      <c r="E97" s="14">
        <v>0.5</v>
      </c>
    </row>
    <row r="98" spans="1:5" x14ac:dyDescent="0.25">
      <c r="A98" s="26">
        <v>91</v>
      </c>
      <c r="B98" s="13" t="s">
        <v>312</v>
      </c>
      <c r="C98" s="15" t="s">
        <v>282</v>
      </c>
      <c r="D98" s="13" t="s">
        <v>313</v>
      </c>
      <c r="E98" s="14">
        <v>0.5</v>
      </c>
    </row>
    <row r="99" spans="1:5" x14ac:dyDescent="0.25">
      <c r="A99" s="26">
        <v>92</v>
      </c>
      <c r="B99" s="13" t="s">
        <v>314</v>
      </c>
      <c r="C99" s="15" t="s">
        <v>282</v>
      </c>
      <c r="D99" s="13" t="s">
        <v>315</v>
      </c>
      <c r="E99" s="14">
        <v>0.5</v>
      </c>
    </row>
    <row r="100" spans="1:5" x14ac:dyDescent="0.25">
      <c r="A100" s="26">
        <v>93</v>
      </c>
      <c r="B100" s="13" t="s">
        <v>316</v>
      </c>
      <c r="C100" s="15" t="s">
        <v>282</v>
      </c>
      <c r="D100" s="13" t="s">
        <v>317</v>
      </c>
      <c r="E100" s="14">
        <v>0.5</v>
      </c>
    </row>
    <row r="101" spans="1:5" x14ac:dyDescent="0.25">
      <c r="A101" s="26">
        <v>94</v>
      </c>
      <c r="B101" s="13" t="s">
        <v>318</v>
      </c>
      <c r="C101" s="15" t="s">
        <v>282</v>
      </c>
      <c r="D101" s="13" t="s">
        <v>317</v>
      </c>
      <c r="E101" s="14">
        <v>0.5</v>
      </c>
    </row>
    <row r="102" spans="1:5" x14ac:dyDescent="0.25">
      <c r="A102" s="26">
        <v>95</v>
      </c>
      <c r="B102" s="13" t="s">
        <v>319</v>
      </c>
      <c r="C102" s="15" t="s">
        <v>282</v>
      </c>
      <c r="D102" s="13" t="s">
        <v>320</v>
      </c>
      <c r="E102" s="14">
        <v>0.5</v>
      </c>
    </row>
    <row r="103" spans="1:5" x14ac:dyDescent="0.25">
      <c r="A103" s="26">
        <v>96</v>
      </c>
      <c r="B103" s="13" t="s">
        <v>321</v>
      </c>
      <c r="C103" s="15" t="s">
        <v>282</v>
      </c>
      <c r="D103" s="13" t="s">
        <v>322</v>
      </c>
      <c r="E103" s="14">
        <v>0.5</v>
      </c>
    </row>
    <row r="104" spans="1:5" x14ac:dyDescent="0.25">
      <c r="A104" s="26">
        <v>97</v>
      </c>
      <c r="B104" s="13" t="s">
        <v>323</v>
      </c>
      <c r="C104" s="15" t="s">
        <v>282</v>
      </c>
      <c r="D104" s="13" t="s">
        <v>313</v>
      </c>
      <c r="E104" s="14">
        <v>0.5</v>
      </c>
    </row>
    <row r="105" spans="1:5" x14ac:dyDescent="0.25">
      <c r="A105" s="26">
        <v>98</v>
      </c>
      <c r="B105" s="13" t="s">
        <v>324</v>
      </c>
      <c r="C105" s="15" t="s">
        <v>282</v>
      </c>
      <c r="D105" s="13" t="s">
        <v>313</v>
      </c>
      <c r="E105" s="14">
        <v>0.5</v>
      </c>
    </row>
    <row r="106" spans="1:5" x14ac:dyDescent="0.25">
      <c r="A106" s="26">
        <v>99</v>
      </c>
      <c r="B106" s="13" t="s">
        <v>325</v>
      </c>
      <c r="C106" s="15" t="s">
        <v>282</v>
      </c>
      <c r="D106" s="13" t="s">
        <v>326</v>
      </c>
      <c r="E106" s="14">
        <v>0.5</v>
      </c>
    </row>
    <row r="107" spans="1:5" x14ac:dyDescent="0.25">
      <c r="A107" s="26">
        <v>100</v>
      </c>
      <c r="B107" s="13" t="s">
        <v>327</v>
      </c>
      <c r="C107" s="15" t="s">
        <v>282</v>
      </c>
      <c r="D107" s="13" t="s">
        <v>326</v>
      </c>
      <c r="E107" s="14">
        <v>0.5</v>
      </c>
    </row>
    <row r="108" spans="1:5" x14ac:dyDescent="0.25">
      <c r="A108" s="26">
        <v>101</v>
      </c>
      <c r="B108" s="13" t="s">
        <v>328</v>
      </c>
      <c r="C108" s="15" t="s">
        <v>282</v>
      </c>
      <c r="D108" s="13" t="s">
        <v>326</v>
      </c>
      <c r="E108" s="14">
        <v>0.5</v>
      </c>
    </row>
    <row r="109" spans="1:5" x14ac:dyDescent="0.25">
      <c r="A109" s="26">
        <v>102</v>
      </c>
      <c r="B109" s="13" t="s">
        <v>329</v>
      </c>
      <c r="C109" s="15" t="s">
        <v>282</v>
      </c>
      <c r="D109" s="13" t="s">
        <v>326</v>
      </c>
      <c r="E109" s="14">
        <v>0.5</v>
      </c>
    </row>
    <row r="110" spans="1:5" x14ac:dyDescent="0.25">
      <c r="A110" s="26">
        <v>103</v>
      </c>
      <c r="B110" s="13" t="s">
        <v>330</v>
      </c>
      <c r="C110" s="15" t="s">
        <v>282</v>
      </c>
      <c r="D110" s="13" t="s">
        <v>248</v>
      </c>
      <c r="E110" s="14">
        <v>0.5</v>
      </c>
    </row>
    <row r="111" spans="1:5" x14ac:dyDescent="0.25">
      <c r="A111" s="26">
        <v>104</v>
      </c>
      <c r="B111" s="13" t="s">
        <v>331</v>
      </c>
      <c r="C111" s="15" t="s">
        <v>282</v>
      </c>
      <c r="D111" s="13" t="s">
        <v>248</v>
      </c>
      <c r="E111" s="14">
        <v>1</v>
      </c>
    </row>
    <row r="112" spans="1:5" x14ac:dyDescent="0.25">
      <c r="A112" s="26">
        <v>105</v>
      </c>
      <c r="B112" s="13" t="s">
        <v>332</v>
      </c>
      <c r="C112" s="15" t="s">
        <v>282</v>
      </c>
      <c r="D112" s="13" t="s">
        <v>333</v>
      </c>
      <c r="E112" s="14">
        <v>0.5</v>
      </c>
    </row>
    <row r="113" spans="1:5" x14ac:dyDescent="0.25">
      <c r="A113" s="26">
        <v>106</v>
      </c>
      <c r="B113" s="13" t="s">
        <v>334</v>
      </c>
      <c r="C113" s="15" t="s">
        <v>282</v>
      </c>
      <c r="D113" s="13" t="s">
        <v>333</v>
      </c>
      <c r="E113" s="14">
        <v>0.5</v>
      </c>
    </row>
    <row r="114" spans="1:5" x14ac:dyDescent="0.25">
      <c r="A114" s="26">
        <v>107</v>
      </c>
      <c r="B114" s="13" t="s">
        <v>335</v>
      </c>
      <c r="C114" s="15" t="s">
        <v>282</v>
      </c>
      <c r="D114" s="13" t="s">
        <v>336</v>
      </c>
      <c r="E114" s="14">
        <v>0.5</v>
      </c>
    </row>
    <row r="115" spans="1:5" x14ac:dyDescent="0.25">
      <c r="A115" s="26">
        <v>108</v>
      </c>
      <c r="B115" s="13" t="s">
        <v>337</v>
      </c>
      <c r="C115" s="15" t="s">
        <v>282</v>
      </c>
      <c r="D115" s="13" t="s">
        <v>338</v>
      </c>
      <c r="E115" s="14">
        <v>0.5</v>
      </c>
    </row>
    <row r="116" spans="1:5" x14ac:dyDescent="0.25">
      <c r="A116" s="26">
        <v>109</v>
      </c>
      <c r="B116" s="13" t="s">
        <v>339</v>
      </c>
      <c r="C116" s="15" t="s">
        <v>282</v>
      </c>
      <c r="D116" s="13" t="s">
        <v>340</v>
      </c>
      <c r="E116" s="14">
        <v>0.5</v>
      </c>
    </row>
    <row r="117" spans="1:5" x14ac:dyDescent="0.25">
      <c r="A117" s="26">
        <v>110</v>
      </c>
      <c r="B117" s="13" t="s">
        <v>341</v>
      </c>
      <c r="C117" s="15" t="s">
        <v>282</v>
      </c>
      <c r="D117" s="13" t="s">
        <v>342</v>
      </c>
      <c r="E117" s="14">
        <v>0.5</v>
      </c>
    </row>
    <row r="118" spans="1:5" x14ac:dyDescent="0.25">
      <c r="A118" s="26">
        <v>111</v>
      </c>
      <c r="B118" s="13" t="s">
        <v>343</v>
      </c>
      <c r="C118" s="15" t="s">
        <v>282</v>
      </c>
      <c r="D118" s="13" t="s">
        <v>342</v>
      </c>
      <c r="E118" s="14">
        <v>0.5</v>
      </c>
    </row>
    <row r="119" spans="1:5" x14ac:dyDescent="0.25">
      <c r="A119" s="26">
        <v>112</v>
      </c>
      <c r="B119" s="13" t="s">
        <v>344</v>
      </c>
      <c r="C119" s="15" t="s">
        <v>282</v>
      </c>
      <c r="D119" s="13" t="s">
        <v>345</v>
      </c>
      <c r="E119" s="14">
        <v>0.5</v>
      </c>
    </row>
    <row r="120" spans="1:5" x14ac:dyDescent="0.25">
      <c r="A120" s="26">
        <v>113</v>
      </c>
      <c r="B120" s="13" t="s">
        <v>346</v>
      </c>
      <c r="C120" s="15" t="s">
        <v>282</v>
      </c>
      <c r="D120" s="13" t="s">
        <v>347</v>
      </c>
      <c r="E120" s="14">
        <v>1</v>
      </c>
    </row>
    <row r="121" spans="1:5" x14ac:dyDescent="0.25">
      <c r="A121" s="26">
        <v>114</v>
      </c>
      <c r="B121" s="13" t="s">
        <v>348</v>
      </c>
      <c r="C121" s="15" t="s">
        <v>282</v>
      </c>
      <c r="D121" s="13" t="s">
        <v>345</v>
      </c>
      <c r="E121" s="14">
        <v>0.5</v>
      </c>
    </row>
    <row r="122" spans="1:5" x14ac:dyDescent="0.25">
      <c r="A122" s="26">
        <v>115</v>
      </c>
      <c r="B122" s="13" t="s">
        <v>349</v>
      </c>
      <c r="C122" s="15" t="s">
        <v>282</v>
      </c>
      <c r="D122" s="13" t="s">
        <v>345</v>
      </c>
      <c r="E122" s="14">
        <v>1</v>
      </c>
    </row>
    <row r="123" spans="1:5" x14ac:dyDescent="0.25">
      <c r="A123" s="26">
        <v>116</v>
      </c>
      <c r="B123" s="13" t="s">
        <v>350</v>
      </c>
      <c r="C123" s="15" t="s">
        <v>282</v>
      </c>
      <c r="D123" s="13" t="s">
        <v>351</v>
      </c>
      <c r="E123" s="14">
        <v>0.5</v>
      </c>
    </row>
    <row r="124" spans="1:5" x14ac:dyDescent="0.25">
      <c r="A124" s="26">
        <v>117</v>
      </c>
      <c r="B124" s="13" t="s">
        <v>352</v>
      </c>
      <c r="C124" s="15" t="s">
        <v>282</v>
      </c>
      <c r="D124" s="13" t="s">
        <v>353</v>
      </c>
      <c r="E124" s="14">
        <v>0.5</v>
      </c>
    </row>
    <row r="125" spans="1:5" x14ac:dyDescent="0.25">
      <c r="A125" s="26">
        <v>118</v>
      </c>
      <c r="B125" s="13" t="s">
        <v>354</v>
      </c>
      <c r="C125" s="15" t="s">
        <v>282</v>
      </c>
      <c r="D125" s="13" t="s">
        <v>353</v>
      </c>
      <c r="E125" s="14">
        <v>0.5</v>
      </c>
    </row>
    <row r="126" spans="1:5" x14ac:dyDescent="0.25">
      <c r="A126" s="26">
        <v>119</v>
      </c>
      <c r="B126" s="13" t="s">
        <v>355</v>
      </c>
      <c r="C126" s="15" t="s">
        <v>282</v>
      </c>
      <c r="D126" s="13" t="s">
        <v>356</v>
      </c>
      <c r="E126" s="14">
        <v>0.5</v>
      </c>
    </row>
    <row r="127" spans="1:5" x14ac:dyDescent="0.25">
      <c r="A127" s="26">
        <v>120</v>
      </c>
      <c r="B127" s="13" t="s">
        <v>357</v>
      </c>
      <c r="C127" s="15" t="s">
        <v>282</v>
      </c>
      <c r="D127" s="13" t="s">
        <v>358</v>
      </c>
      <c r="E127" s="14">
        <v>0.5</v>
      </c>
    </row>
    <row r="128" spans="1:5" x14ac:dyDescent="0.25">
      <c r="A128" s="26">
        <v>121</v>
      </c>
      <c r="B128" s="13" t="s">
        <v>359</v>
      </c>
      <c r="C128" s="15" t="s">
        <v>282</v>
      </c>
      <c r="D128" s="13" t="s">
        <v>358</v>
      </c>
      <c r="E128" s="14">
        <v>0.5</v>
      </c>
    </row>
    <row r="129" spans="1:5" x14ac:dyDescent="0.25">
      <c r="A129" s="26">
        <v>122</v>
      </c>
      <c r="B129" s="13" t="s">
        <v>360</v>
      </c>
      <c r="C129" s="15" t="s">
        <v>282</v>
      </c>
      <c r="D129" s="13" t="s">
        <v>361</v>
      </c>
      <c r="E129" s="14">
        <v>0.5</v>
      </c>
    </row>
    <row r="130" spans="1:5" x14ac:dyDescent="0.25">
      <c r="A130" s="26">
        <v>123</v>
      </c>
      <c r="B130" s="13" t="s">
        <v>362</v>
      </c>
      <c r="C130" s="15" t="s">
        <v>282</v>
      </c>
      <c r="D130" s="13" t="s">
        <v>356</v>
      </c>
      <c r="E130" s="14">
        <v>0.5</v>
      </c>
    </row>
    <row r="131" spans="1:5" x14ac:dyDescent="0.25">
      <c r="A131" s="26">
        <v>124</v>
      </c>
      <c r="B131" s="13" t="s">
        <v>363</v>
      </c>
      <c r="C131" s="15" t="s">
        <v>282</v>
      </c>
      <c r="D131" s="13" t="s">
        <v>37</v>
      </c>
      <c r="E131" s="14">
        <v>0.5</v>
      </c>
    </row>
    <row r="132" spans="1:5" x14ac:dyDescent="0.25">
      <c r="A132" s="26">
        <v>125</v>
      </c>
      <c r="B132" s="13" t="s">
        <v>364</v>
      </c>
      <c r="C132" s="15" t="s">
        <v>282</v>
      </c>
      <c r="D132" s="13" t="s">
        <v>295</v>
      </c>
      <c r="E132" s="14">
        <v>0.5</v>
      </c>
    </row>
    <row r="133" spans="1:5" x14ac:dyDescent="0.25">
      <c r="A133" s="23">
        <v>126</v>
      </c>
      <c r="B133" s="24" t="s">
        <v>389</v>
      </c>
      <c r="C133" s="24" t="s">
        <v>390</v>
      </c>
      <c r="D133" s="24" t="s">
        <v>391</v>
      </c>
      <c r="E133" s="14">
        <v>0.5</v>
      </c>
    </row>
    <row r="134" spans="1:5" x14ac:dyDescent="0.25">
      <c r="A134" s="23">
        <v>127</v>
      </c>
      <c r="B134" s="24" t="s">
        <v>392</v>
      </c>
      <c r="C134" s="24" t="s">
        <v>393</v>
      </c>
      <c r="D134" s="24" t="s">
        <v>394</v>
      </c>
      <c r="E134" s="14">
        <v>0.25</v>
      </c>
    </row>
    <row r="135" spans="1:5" x14ac:dyDescent="0.25">
      <c r="A135" s="23">
        <v>128</v>
      </c>
      <c r="B135" s="24" t="s">
        <v>395</v>
      </c>
      <c r="C135" s="24" t="s">
        <v>393</v>
      </c>
      <c r="D135" s="24" t="s">
        <v>394</v>
      </c>
      <c r="E135" s="14">
        <v>0.5</v>
      </c>
    </row>
    <row r="136" spans="1:5" x14ac:dyDescent="0.25">
      <c r="A136" s="23">
        <v>129</v>
      </c>
      <c r="B136" s="24" t="s">
        <v>396</v>
      </c>
      <c r="C136" s="24" t="s">
        <v>393</v>
      </c>
      <c r="D136" s="24" t="s">
        <v>394</v>
      </c>
      <c r="E136" s="14">
        <v>0.25</v>
      </c>
    </row>
    <row r="137" spans="1:5" x14ac:dyDescent="0.25">
      <c r="A137" s="23">
        <v>130</v>
      </c>
      <c r="B137" s="24" t="s">
        <v>397</v>
      </c>
      <c r="C137" s="24" t="s">
        <v>393</v>
      </c>
      <c r="D137" s="24" t="s">
        <v>398</v>
      </c>
      <c r="E137" s="14">
        <v>0.5</v>
      </c>
    </row>
    <row r="138" spans="1:5" x14ac:dyDescent="0.25">
      <c r="A138" s="23">
        <v>131</v>
      </c>
      <c r="B138" s="24" t="s">
        <v>399</v>
      </c>
      <c r="C138" s="24" t="s">
        <v>393</v>
      </c>
      <c r="D138" s="24" t="s">
        <v>398</v>
      </c>
      <c r="E138" s="14">
        <v>0.5</v>
      </c>
    </row>
    <row r="139" spans="1:5" x14ac:dyDescent="0.25">
      <c r="A139" s="29">
        <v>132</v>
      </c>
      <c r="B139" s="30" t="s">
        <v>581</v>
      </c>
      <c r="C139" s="30" t="s">
        <v>413</v>
      </c>
      <c r="D139" s="30" t="s">
        <v>549</v>
      </c>
      <c r="E139" s="14">
        <v>0.5</v>
      </c>
    </row>
    <row r="140" spans="1:5" x14ac:dyDescent="0.25">
      <c r="A140" s="29">
        <v>133</v>
      </c>
      <c r="B140" s="30" t="s">
        <v>582</v>
      </c>
      <c r="C140" s="30" t="s">
        <v>413</v>
      </c>
      <c r="D140" s="30" t="s">
        <v>549</v>
      </c>
      <c r="E140" s="14"/>
    </row>
    <row r="141" spans="1:5" x14ac:dyDescent="0.25">
      <c r="A141" s="29">
        <v>134</v>
      </c>
      <c r="B141" s="30" t="s">
        <v>583</v>
      </c>
      <c r="C141" s="30" t="s">
        <v>413</v>
      </c>
      <c r="D141" s="30" t="s">
        <v>584</v>
      </c>
      <c r="E141" s="14"/>
    </row>
    <row r="142" spans="1:5" x14ac:dyDescent="0.25">
      <c r="A142" s="29">
        <v>135</v>
      </c>
      <c r="B142" s="30" t="s">
        <v>585</v>
      </c>
      <c r="C142" s="30" t="s">
        <v>413</v>
      </c>
      <c r="D142" s="30">
        <v>1</v>
      </c>
      <c r="E142" s="14">
        <v>0.5</v>
      </c>
    </row>
    <row r="143" spans="1:5" x14ac:dyDescent="0.25">
      <c r="A143" s="29">
        <v>136</v>
      </c>
      <c r="B143" s="30" t="s">
        <v>585</v>
      </c>
      <c r="C143" s="30" t="s">
        <v>413</v>
      </c>
      <c r="D143" s="30">
        <v>1</v>
      </c>
      <c r="E143" s="14">
        <v>0.5</v>
      </c>
    </row>
    <row r="144" spans="1:5" x14ac:dyDescent="0.25">
      <c r="A144" s="29">
        <v>137</v>
      </c>
      <c r="B144" s="30" t="s">
        <v>586</v>
      </c>
      <c r="C144" s="30" t="s">
        <v>413</v>
      </c>
      <c r="D144" s="30">
        <v>4</v>
      </c>
      <c r="E144" s="14">
        <v>0.5</v>
      </c>
    </row>
    <row r="145" spans="1:5" x14ac:dyDescent="0.25">
      <c r="A145" s="29">
        <v>138</v>
      </c>
      <c r="B145" s="30" t="s">
        <v>587</v>
      </c>
      <c r="C145" s="30" t="s">
        <v>413</v>
      </c>
      <c r="D145" s="30" t="s">
        <v>549</v>
      </c>
      <c r="E145" s="14">
        <v>1</v>
      </c>
    </row>
    <row r="146" spans="1:5" x14ac:dyDescent="0.25">
      <c r="A146" s="29">
        <v>139</v>
      </c>
      <c r="B146" s="30" t="s">
        <v>588</v>
      </c>
      <c r="C146" s="30" t="s">
        <v>413</v>
      </c>
      <c r="D146" s="30" t="s">
        <v>589</v>
      </c>
      <c r="E146" s="14">
        <v>0.5</v>
      </c>
    </row>
    <row r="147" spans="1:5" x14ac:dyDescent="0.25">
      <c r="A147" s="29">
        <v>140</v>
      </c>
      <c r="B147" s="30" t="s">
        <v>590</v>
      </c>
      <c r="C147" s="30" t="s">
        <v>413</v>
      </c>
      <c r="D147" s="30" t="s">
        <v>591</v>
      </c>
      <c r="E147" s="14">
        <v>0.5</v>
      </c>
    </row>
    <row r="148" spans="1:5" x14ac:dyDescent="0.25">
      <c r="A148" s="29">
        <v>141</v>
      </c>
      <c r="B148" s="30" t="s">
        <v>592</v>
      </c>
      <c r="C148" s="30" t="s">
        <v>413</v>
      </c>
      <c r="D148" s="30" t="s">
        <v>593</v>
      </c>
      <c r="E148" s="14">
        <v>0.5</v>
      </c>
    </row>
    <row r="149" spans="1:5" x14ac:dyDescent="0.25">
      <c r="A149" s="29">
        <v>142</v>
      </c>
      <c r="B149" s="30" t="s">
        <v>472</v>
      </c>
      <c r="C149" s="30" t="s">
        <v>413</v>
      </c>
      <c r="D149" s="30" t="s">
        <v>594</v>
      </c>
      <c r="E149" s="14">
        <v>0.5</v>
      </c>
    </row>
    <row r="150" spans="1:5" x14ac:dyDescent="0.25">
      <c r="A150" s="29">
        <v>143</v>
      </c>
      <c r="B150" s="30" t="s">
        <v>595</v>
      </c>
      <c r="C150" s="30" t="s">
        <v>413</v>
      </c>
      <c r="D150" s="30" t="s">
        <v>596</v>
      </c>
      <c r="E150" s="14">
        <v>0.5</v>
      </c>
    </row>
    <row r="151" spans="1:5" x14ac:dyDescent="0.25">
      <c r="A151" s="29">
        <v>144</v>
      </c>
      <c r="B151" s="30" t="s">
        <v>597</v>
      </c>
      <c r="C151" s="30" t="s">
        <v>413</v>
      </c>
      <c r="D151" s="30" t="s">
        <v>598</v>
      </c>
      <c r="E151" s="14">
        <v>0.5</v>
      </c>
    </row>
    <row r="152" spans="1:5" x14ac:dyDescent="0.25">
      <c r="A152" s="29">
        <v>145</v>
      </c>
      <c r="B152" s="30" t="s">
        <v>599</v>
      </c>
      <c r="C152" s="30" t="s">
        <v>413</v>
      </c>
      <c r="D152" s="30" t="s">
        <v>600</v>
      </c>
      <c r="E152" s="14">
        <v>0.5</v>
      </c>
    </row>
    <row r="153" spans="1:5" x14ac:dyDescent="0.25">
      <c r="A153" s="29">
        <v>146</v>
      </c>
      <c r="B153" s="30" t="s">
        <v>601</v>
      </c>
      <c r="C153" s="30" t="s">
        <v>413</v>
      </c>
      <c r="D153" s="30" t="s">
        <v>602</v>
      </c>
      <c r="E153" s="14">
        <v>0.5</v>
      </c>
    </row>
    <row r="154" spans="1:5" x14ac:dyDescent="0.25">
      <c r="A154" s="29">
        <v>147</v>
      </c>
      <c r="B154" s="30" t="s">
        <v>603</v>
      </c>
      <c r="C154" s="30" t="s">
        <v>413</v>
      </c>
      <c r="D154" s="30" t="s">
        <v>604</v>
      </c>
      <c r="E154" s="14">
        <v>0.5</v>
      </c>
    </row>
    <row r="155" spans="1:5" x14ac:dyDescent="0.25">
      <c r="A155" s="29">
        <v>148</v>
      </c>
      <c r="B155" s="30" t="s">
        <v>605</v>
      </c>
      <c r="C155" s="30" t="s">
        <v>413</v>
      </c>
      <c r="D155" s="30" t="s">
        <v>549</v>
      </c>
      <c r="E155" s="14">
        <v>1</v>
      </c>
    </row>
    <row r="156" spans="1:5" x14ac:dyDescent="0.25">
      <c r="A156" s="29">
        <v>149</v>
      </c>
      <c r="B156" s="30" t="s">
        <v>606</v>
      </c>
      <c r="C156" s="30" t="s">
        <v>413</v>
      </c>
      <c r="D156" s="30" t="s">
        <v>607</v>
      </c>
      <c r="E156" s="14">
        <v>0.5</v>
      </c>
    </row>
    <row r="157" spans="1:5" x14ac:dyDescent="0.25">
      <c r="A157" s="29">
        <v>150</v>
      </c>
      <c r="B157" s="30" t="s">
        <v>608</v>
      </c>
      <c r="C157" s="30" t="s">
        <v>413</v>
      </c>
      <c r="D157" s="30" t="s">
        <v>609</v>
      </c>
      <c r="E157" s="14">
        <v>0.5</v>
      </c>
    </row>
    <row r="158" spans="1:5" x14ac:dyDescent="0.25">
      <c r="A158" s="29">
        <v>151</v>
      </c>
      <c r="B158" s="30" t="s">
        <v>610</v>
      </c>
      <c r="C158" s="30" t="s">
        <v>413</v>
      </c>
      <c r="D158" s="30" t="s">
        <v>593</v>
      </c>
      <c r="E158" s="14">
        <v>0.5</v>
      </c>
    </row>
    <row r="159" spans="1:5" x14ac:dyDescent="0.25">
      <c r="A159" s="29">
        <v>152</v>
      </c>
      <c r="B159" s="30" t="s">
        <v>611</v>
      </c>
      <c r="C159" s="30" t="s">
        <v>413</v>
      </c>
      <c r="D159" s="30" t="s">
        <v>612</v>
      </c>
      <c r="E159" s="14">
        <v>0.5</v>
      </c>
    </row>
    <row r="160" spans="1:5" x14ac:dyDescent="0.25">
      <c r="A160" s="29">
        <v>153</v>
      </c>
      <c r="B160" s="30" t="s">
        <v>613</v>
      </c>
      <c r="C160" s="30" t="s">
        <v>413</v>
      </c>
      <c r="D160" s="30" t="s">
        <v>614</v>
      </c>
      <c r="E160" s="14">
        <v>1</v>
      </c>
    </row>
    <row r="161" spans="1:5" x14ac:dyDescent="0.25">
      <c r="A161" s="29">
        <v>154</v>
      </c>
      <c r="B161" s="30" t="s">
        <v>615</v>
      </c>
      <c r="C161" s="30" t="s">
        <v>413</v>
      </c>
      <c r="D161" s="30" t="s">
        <v>593</v>
      </c>
      <c r="E161" s="14">
        <v>0.5</v>
      </c>
    </row>
    <row r="162" spans="1:5" x14ac:dyDescent="0.25">
      <c r="A162" s="29">
        <v>155</v>
      </c>
      <c r="B162" s="30" t="s">
        <v>487</v>
      </c>
      <c r="C162" s="30" t="s">
        <v>413</v>
      </c>
      <c r="D162" s="30" t="s">
        <v>549</v>
      </c>
      <c r="E162" s="14">
        <v>0.5</v>
      </c>
    </row>
    <row r="163" spans="1:5" x14ac:dyDescent="0.25">
      <c r="A163" s="29">
        <v>156</v>
      </c>
      <c r="B163" s="30" t="s">
        <v>616</v>
      </c>
      <c r="C163" s="30" t="s">
        <v>413</v>
      </c>
      <c r="D163" s="30" t="s">
        <v>617</v>
      </c>
      <c r="E163" s="14">
        <v>0.5</v>
      </c>
    </row>
    <row r="164" spans="1:5" x14ac:dyDescent="0.25">
      <c r="A164" s="29">
        <v>157</v>
      </c>
      <c r="B164" s="30" t="s">
        <v>618</v>
      </c>
      <c r="C164" s="30" t="s">
        <v>413</v>
      </c>
      <c r="D164" s="30" t="s">
        <v>617</v>
      </c>
      <c r="E164" s="14">
        <v>0.5</v>
      </c>
    </row>
    <row r="165" spans="1:5" x14ac:dyDescent="0.25">
      <c r="A165" s="29">
        <v>158</v>
      </c>
      <c r="B165" s="30" t="s">
        <v>619</v>
      </c>
      <c r="C165" s="30" t="s">
        <v>413</v>
      </c>
      <c r="D165" s="30" t="s">
        <v>620</v>
      </c>
      <c r="E165" s="14">
        <v>0.5</v>
      </c>
    </row>
    <row r="166" spans="1:5" x14ac:dyDescent="0.25">
      <c r="A166" s="29">
        <v>159</v>
      </c>
      <c r="B166" s="30" t="s">
        <v>621</v>
      </c>
      <c r="C166" s="30" t="s">
        <v>413</v>
      </c>
      <c r="D166" s="30" t="s">
        <v>622</v>
      </c>
      <c r="E166" s="14">
        <v>1</v>
      </c>
    </row>
    <row r="167" spans="1:5" x14ac:dyDescent="0.25">
      <c r="A167" s="29">
        <v>160</v>
      </c>
      <c r="B167" s="30" t="s">
        <v>623</v>
      </c>
      <c r="C167" s="30" t="s">
        <v>413</v>
      </c>
      <c r="D167" s="30" t="s">
        <v>620</v>
      </c>
      <c r="E167" s="14">
        <v>0.5</v>
      </c>
    </row>
    <row r="168" spans="1:5" x14ac:dyDescent="0.25">
      <c r="A168" s="29">
        <v>161</v>
      </c>
      <c r="B168" s="30" t="s">
        <v>624</v>
      </c>
      <c r="C168" s="30" t="s">
        <v>413</v>
      </c>
      <c r="D168" s="30" t="s">
        <v>620</v>
      </c>
      <c r="E168" s="14">
        <v>1</v>
      </c>
    </row>
    <row r="169" spans="1:5" x14ac:dyDescent="0.25">
      <c r="A169" s="29">
        <v>162</v>
      </c>
      <c r="B169" s="30" t="s">
        <v>625</v>
      </c>
      <c r="C169" s="30" t="s">
        <v>413</v>
      </c>
      <c r="D169" s="30" t="s">
        <v>626</v>
      </c>
      <c r="E169" s="14"/>
    </row>
    <row r="170" spans="1:5" x14ac:dyDescent="0.25">
      <c r="A170" s="29">
        <v>163</v>
      </c>
      <c r="B170" s="30" t="s">
        <v>627</v>
      </c>
      <c r="C170" s="30" t="s">
        <v>413</v>
      </c>
      <c r="D170" s="30" t="s">
        <v>628</v>
      </c>
      <c r="E170" s="14">
        <v>1</v>
      </c>
    </row>
    <row r="171" spans="1:5" x14ac:dyDescent="0.25">
      <c r="A171" s="29">
        <v>164</v>
      </c>
      <c r="B171" s="30" t="s">
        <v>629</v>
      </c>
      <c r="C171" s="30" t="s">
        <v>413</v>
      </c>
      <c r="D171" s="30" t="s">
        <v>630</v>
      </c>
      <c r="E171" s="14">
        <v>0.5</v>
      </c>
    </row>
    <row r="172" spans="1:5" x14ac:dyDescent="0.25">
      <c r="A172" s="29">
        <v>165</v>
      </c>
      <c r="B172" s="30" t="s">
        <v>631</v>
      </c>
      <c r="C172" s="30" t="s">
        <v>413</v>
      </c>
      <c r="D172" s="30" t="s">
        <v>630</v>
      </c>
      <c r="E172" s="14">
        <v>0.5</v>
      </c>
    </row>
    <row r="173" spans="1:5" x14ac:dyDescent="0.25">
      <c r="A173" s="29">
        <v>166</v>
      </c>
      <c r="B173" s="30" t="s">
        <v>632</v>
      </c>
      <c r="C173" s="30" t="s">
        <v>413</v>
      </c>
      <c r="D173" s="30" t="s">
        <v>630</v>
      </c>
      <c r="E173" s="14">
        <v>0.5</v>
      </c>
    </row>
    <row r="174" spans="1:5" x14ac:dyDescent="0.25">
      <c r="A174" s="29">
        <v>167</v>
      </c>
      <c r="B174" s="30" t="s">
        <v>442</v>
      </c>
      <c r="C174" s="30" t="s">
        <v>413</v>
      </c>
      <c r="D174" s="30" t="s">
        <v>630</v>
      </c>
      <c r="E174" s="14">
        <v>0.5</v>
      </c>
    </row>
    <row r="175" spans="1:5" x14ac:dyDescent="0.25">
      <c r="A175" s="29">
        <v>168</v>
      </c>
      <c r="B175" s="30" t="s">
        <v>633</v>
      </c>
      <c r="C175" s="30" t="s">
        <v>413</v>
      </c>
      <c r="D175" s="30" t="s">
        <v>630</v>
      </c>
      <c r="E175" s="14">
        <v>0.5</v>
      </c>
    </row>
    <row r="176" spans="1:5" x14ac:dyDescent="0.25">
      <c r="A176" s="29">
        <v>169</v>
      </c>
      <c r="B176" s="30" t="s">
        <v>634</v>
      </c>
      <c r="C176" s="30" t="s">
        <v>413</v>
      </c>
      <c r="D176" s="30" t="s">
        <v>628</v>
      </c>
      <c r="E176" s="14">
        <v>0.5</v>
      </c>
    </row>
    <row r="177" spans="1:5" x14ac:dyDescent="0.25">
      <c r="A177" s="29">
        <v>170</v>
      </c>
      <c r="B177" s="30" t="s">
        <v>635</v>
      </c>
      <c r="C177" s="30" t="s">
        <v>413</v>
      </c>
      <c r="D177" s="30" t="s">
        <v>636</v>
      </c>
      <c r="E177" s="14">
        <v>0.5</v>
      </c>
    </row>
    <row r="178" spans="1:5" x14ac:dyDescent="0.25">
      <c r="A178" s="29">
        <v>171</v>
      </c>
      <c r="B178" s="30" t="s">
        <v>637</v>
      </c>
      <c r="C178" s="30" t="s">
        <v>413</v>
      </c>
      <c r="D178" s="30" t="s">
        <v>636</v>
      </c>
      <c r="E178" s="14">
        <v>0.5</v>
      </c>
    </row>
    <row r="179" spans="1:5" x14ac:dyDescent="0.25">
      <c r="A179" s="29">
        <v>172</v>
      </c>
      <c r="B179" s="30" t="s">
        <v>638</v>
      </c>
      <c r="C179" s="30" t="s">
        <v>413</v>
      </c>
      <c r="D179" s="30" t="s">
        <v>630</v>
      </c>
      <c r="E179" s="14">
        <v>0.5</v>
      </c>
    </row>
    <row r="180" spans="1:5" x14ac:dyDescent="0.25">
      <c r="A180" s="29">
        <v>173</v>
      </c>
      <c r="B180" s="30" t="s">
        <v>639</v>
      </c>
      <c r="C180" s="30" t="s">
        <v>413</v>
      </c>
      <c r="D180" s="30" t="s">
        <v>640</v>
      </c>
      <c r="E180" s="14">
        <v>0.5</v>
      </c>
    </row>
    <row r="181" spans="1:5" x14ac:dyDescent="0.25">
      <c r="A181" s="29">
        <v>174</v>
      </c>
      <c r="B181" s="30" t="s">
        <v>641</v>
      </c>
      <c r="C181" s="30" t="s">
        <v>413</v>
      </c>
      <c r="D181" s="30" t="s">
        <v>636</v>
      </c>
      <c r="E181" s="14"/>
    </row>
    <row r="182" spans="1:5" x14ac:dyDescent="0.25">
      <c r="A182" s="29">
        <v>175</v>
      </c>
      <c r="B182" s="30" t="s">
        <v>642</v>
      </c>
      <c r="C182" s="30" t="s">
        <v>413</v>
      </c>
      <c r="D182" s="30" t="s">
        <v>636</v>
      </c>
      <c r="E182" s="14">
        <v>0.5</v>
      </c>
    </row>
    <row r="183" spans="1:5" x14ac:dyDescent="0.25">
      <c r="A183" s="29">
        <v>176</v>
      </c>
      <c r="B183" s="30" t="s">
        <v>643</v>
      </c>
      <c r="C183" s="30" t="s">
        <v>413</v>
      </c>
      <c r="D183" s="30" t="s">
        <v>644</v>
      </c>
      <c r="E183" s="14">
        <v>0.5</v>
      </c>
    </row>
    <row r="184" spans="1:5" x14ac:dyDescent="0.25">
      <c r="A184" s="29">
        <v>177</v>
      </c>
      <c r="B184" s="30" t="s">
        <v>645</v>
      </c>
      <c r="C184" s="30" t="s">
        <v>413</v>
      </c>
      <c r="D184" s="30" t="s">
        <v>640</v>
      </c>
      <c r="E184" s="14">
        <v>1</v>
      </c>
    </row>
    <row r="185" spans="1:5" x14ac:dyDescent="0.25">
      <c r="A185" s="29">
        <v>178</v>
      </c>
      <c r="B185" s="30" t="s">
        <v>646</v>
      </c>
      <c r="C185" s="30" t="s">
        <v>413</v>
      </c>
      <c r="D185" s="30" t="s">
        <v>647</v>
      </c>
      <c r="E185" s="14">
        <v>0.5</v>
      </c>
    </row>
    <row r="186" spans="1:5" x14ac:dyDescent="0.25">
      <c r="A186" s="29">
        <v>179</v>
      </c>
      <c r="B186" s="30" t="s">
        <v>648</v>
      </c>
      <c r="C186" s="30" t="s">
        <v>413</v>
      </c>
      <c r="D186" s="30" t="s">
        <v>649</v>
      </c>
      <c r="E186" s="14">
        <v>0.5</v>
      </c>
    </row>
    <row r="187" spans="1:5" x14ac:dyDescent="0.25">
      <c r="A187" s="29">
        <v>180</v>
      </c>
      <c r="B187" s="30" t="s">
        <v>650</v>
      </c>
      <c r="C187" s="30" t="s">
        <v>413</v>
      </c>
      <c r="D187" s="30" t="s">
        <v>649</v>
      </c>
      <c r="E187" s="14">
        <v>0.5</v>
      </c>
    </row>
    <row r="188" spans="1:5" x14ac:dyDescent="0.25">
      <c r="A188" s="29">
        <v>181</v>
      </c>
      <c r="B188" s="30" t="s">
        <v>651</v>
      </c>
      <c r="C188" s="30" t="s">
        <v>413</v>
      </c>
      <c r="D188" s="30" t="s">
        <v>652</v>
      </c>
      <c r="E188" s="14">
        <v>0.5</v>
      </c>
    </row>
    <row r="189" spans="1:5" x14ac:dyDescent="0.25">
      <c r="A189" s="29">
        <v>182</v>
      </c>
      <c r="B189" s="30" t="s">
        <v>532</v>
      </c>
      <c r="C189" s="30" t="s">
        <v>413</v>
      </c>
      <c r="D189" s="30" t="s">
        <v>647</v>
      </c>
      <c r="E189" s="14">
        <v>0.5</v>
      </c>
    </row>
    <row r="190" spans="1:5" x14ac:dyDescent="0.25">
      <c r="A190" s="29">
        <v>183</v>
      </c>
      <c r="B190" s="30" t="s">
        <v>653</v>
      </c>
      <c r="C190" s="30" t="s">
        <v>413</v>
      </c>
      <c r="D190" s="30" t="s">
        <v>647</v>
      </c>
      <c r="E190" s="14">
        <v>1</v>
      </c>
    </row>
    <row r="191" spans="1:5" x14ac:dyDescent="0.25">
      <c r="A191" s="29">
        <v>184</v>
      </c>
      <c r="B191" s="30" t="s">
        <v>543</v>
      </c>
      <c r="C191" s="30" t="s">
        <v>413</v>
      </c>
      <c r="D191" s="30" t="s">
        <v>649</v>
      </c>
      <c r="E191" s="14">
        <v>0.5</v>
      </c>
    </row>
    <row r="192" spans="1:5" x14ac:dyDescent="0.25">
      <c r="A192" s="29">
        <v>185</v>
      </c>
      <c r="B192" s="30" t="s">
        <v>654</v>
      </c>
      <c r="C192" s="30" t="s">
        <v>413</v>
      </c>
      <c r="D192" s="30" t="s">
        <v>652</v>
      </c>
      <c r="E192" s="14">
        <v>0.5</v>
      </c>
    </row>
    <row r="193" spans="1:5" x14ac:dyDescent="0.25">
      <c r="A193" s="29">
        <v>186</v>
      </c>
      <c r="B193" s="30" t="s">
        <v>655</v>
      </c>
      <c r="C193" s="30" t="s">
        <v>413</v>
      </c>
      <c r="D193" s="30" t="s">
        <v>647</v>
      </c>
      <c r="E193" s="14">
        <v>0.5</v>
      </c>
    </row>
    <row r="194" spans="1:5" x14ac:dyDescent="0.25">
      <c r="A194" s="29">
        <v>187</v>
      </c>
      <c r="B194" s="30" t="s">
        <v>656</v>
      </c>
      <c r="C194" s="30" t="s">
        <v>413</v>
      </c>
      <c r="D194" s="30" t="s">
        <v>647</v>
      </c>
      <c r="E194" s="14">
        <v>0.5</v>
      </c>
    </row>
    <row r="195" spans="1:5" x14ac:dyDescent="0.25">
      <c r="A195" s="29">
        <v>188</v>
      </c>
      <c r="B195" s="30" t="s">
        <v>657</v>
      </c>
      <c r="C195" s="30" t="s">
        <v>413</v>
      </c>
      <c r="D195" s="30" t="s">
        <v>652</v>
      </c>
      <c r="E195" s="14">
        <v>0.5</v>
      </c>
    </row>
    <row r="196" spans="1:5" x14ac:dyDescent="0.25">
      <c r="A196" s="29">
        <v>189</v>
      </c>
      <c r="B196" s="30" t="s">
        <v>658</v>
      </c>
      <c r="C196" s="30" t="s">
        <v>413</v>
      </c>
      <c r="D196" s="30" t="s">
        <v>659</v>
      </c>
      <c r="E196" s="14">
        <v>0.5</v>
      </c>
    </row>
    <row r="197" spans="1:5" x14ac:dyDescent="0.25">
      <c r="A197" s="29">
        <v>190</v>
      </c>
      <c r="B197" s="30" t="s">
        <v>660</v>
      </c>
      <c r="C197" s="30" t="s">
        <v>413</v>
      </c>
      <c r="D197" s="30" t="s">
        <v>659</v>
      </c>
      <c r="E197" s="14">
        <v>0.5</v>
      </c>
    </row>
    <row r="198" spans="1:5" x14ac:dyDescent="0.25">
      <c r="A198" s="29">
        <v>191</v>
      </c>
      <c r="B198" s="30" t="s">
        <v>661</v>
      </c>
      <c r="C198" s="30" t="s">
        <v>413</v>
      </c>
      <c r="D198" s="30" t="s">
        <v>659</v>
      </c>
      <c r="E198" s="14">
        <v>0.5</v>
      </c>
    </row>
    <row r="199" spans="1:5" x14ac:dyDescent="0.25">
      <c r="A199" s="29">
        <v>192</v>
      </c>
      <c r="B199" s="30" t="s">
        <v>662</v>
      </c>
      <c r="C199" s="30" t="s">
        <v>413</v>
      </c>
      <c r="D199" s="30" t="s">
        <v>663</v>
      </c>
      <c r="E199" s="14">
        <v>0.5</v>
      </c>
    </row>
    <row r="200" spans="1:5" x14ac:dyDescent="0.25">
      <c r="A200" s="29">
        <v>193</v>
      </c>
      <c r="B200" s="30" t="s">
        <v>664</v>
      </c>
      <c r="C200" s="30" t="s">
        <v>413</v>
      </c>
      <c r="D200" s="30" t="s">
        <v>665</v>
      </c>
      <c r="E200" s="14">
        <v>0.5</v>
      </c>
    </row>
    <row r="201" spans="1:5" x14ac:dyDescent="0.25">
      <c r="A201" s="29">
        <v>194</v>
      </c>
      <c r="B201" s="30" t="s">
        <v>666</v>
      </c>
      <c r="C201" s="30" t="s">
        <v>413</v>
      </c>
      <c r="D201" s="30" t="s">
        <v>665</v>
      </c>
      <c r="E201" s="14">
        <v>0.5</v>
      </c>
    </row>
    <row r="202" spans="1:5" x14ac:dyDescent="0.25">
      <c r="A202" s="25">
        <v>195</v>
      </c>
      <c r="B202" s="30" t="s">
        <v>667</v>
      </c>
      <c r="C202" s="9" t="s">
        <v>555</v>
      </c>
      <c r="D202" s="30" t="s">
        <v>556</v>
      </c>
      <c r="E202" s="14">
        <v>0.5</v>
      </c>
    </row>
    <row r="203" spans="1:5" x14ac:dyDescent="0.25">
      <c r="A203" s="25">
        <v>196</v>
      </c>
      <c r="B203" s="30" t="s">
        <v>668</v>
      </c>
      <c r="C203" s="9" t="s">
        <v>555</v>
      </c>
      <c r="D203" s="30" t="s">
        <v>556</v>
      </c>
      <c r="E203" s="14">
        <v>0.5</v>
      </c>
    </row>
    <row r="204" spans="1:5" x14ac:dyDescent="0.25">
      <c r="A204" s="25">
        <v>197</v>
      </c>
      <c r="B204" s="30" t="s">
        <v>669</v>
      </c>
      <c r="C204" s="9" t="s">
        <v>555</v>
      </c>
      <c r="D204" s="30" t="s">
        <v>556</v>
      </c>
      <c r="E204" s="14">
        <v>0.5</v>
      </c>
    </row>
    <row r="205" spans="1:5" x14ac:dyDescent="0.25">
      <c r="A205" s="25">
        <v>198</v>
      </c>
      <c r="B205" s="30" t="s">
        <v>670</v>
      </c>
      <c r="C205" s="9" t="s">
        <v>555</v>
      </c>
      <c r="D205" s="30" t="s">
        <v>556</v>
      </c>
      <c r="E205" s="14">
        <v>0.5</v>
      </c>
    </row>
    <row r="206" spans="1:5" x14ac:dyDescent="0.25">
      <c r="A206" s="25">
        <v>199</v>
      </c>
      <c r="B206" s="30" t="s">
        <v>671</v>
      </c>
      <c r="C206" s="9" t="s">
        <v>555</v>
      </c>
      <c r="D206" s="30" t="s">
        <v>556</v>
      </c>
      <c r="E206" s="14">
        <v>0.5</v>
      </c>
    </row>
    <row r="207" spans="1:5" x14ac:dyDescent="0.25">
      <c r="A207" s="25">
        <v>200</v>
      </c>
      <c r="B207" s="30" t="s">
        <v>672</v>
      </c>
      <c r="C207" s="9" t="s">
        <v>555</v>
      </c>
      <c r="D207" s="30" t="s">
        <v>556</v>
      </c>
      <c r="E207" s="14">
        <v>0.8</v>
      </c>
    </row>
    <row r="208" spans="1:5" x14ac:dyDescent="0.25">
      <c r="A208" s="25">
        <v>201</v>
      </c>
      <c r="B208" s="30" t="s">
        <v>673</v>
      </c>
      <c r="C208" s="9" t="s">
        <v>555</v>
      </c>
      <c r="D208" s="30" t="s">
        <v>556</v>
      </c>
      <c r="E208" s="14">
        <v>0.25</v>
      </c>
    </row>
    <row r="209" spans="1:5" x14ac:dyDescent="0.25">
      <c r="A209" s="25">
        <v>202</v>
      </c>
      <c r="B209" s="30" t="s">
        <v>674</v>
      </c>
      <c r="C209" s="9" t="s">
        <v>555</v>
      </c>
      <c r="D209" s="30" t="s">
        <v>556</v>
      </c>
      <c r="E209" s="14">
        <v>0.5</v>
      </c>
    </row>
  </sheetData>
  <mergeCells count="5">
    <mergeCell ref="A1:E1"/>
    <mergeCell ref="A2:E2"/>
    <mergeCell ref="A4:E4"/>
    <mergeCell ref="A5:E5"/>
    <mergeCell ref="A6:E6"/>
  </mergeCells>
  <pageMargins left="0.26" right="0.27" top="0.08" bottom="0.16" header="0.08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opLeftCell="A119" workbookViewId="0">
      <selection sqref="A1:E121"/>
    </sheetView>
  </sheetViews>
  <sheetFormatPr defaultRowHeight="15" x14ac:dyDescent="0.25"/>
  <cols>
    <col min="1" max="1" width="6.28515625" style="27" bestFit="1" customWidth="1"/>
    <col min="2" max="2" width="31.85546875" bestFit="1" customWidth="1"/>
    <col min="3" max="3" width="41.85546875" bestFit="1" customWidth="1"/>
    <col min="4" max="4" width="10.85546875" bestFit="1" customWidth="1"/>
    <col min="5" max="5" width="10.42578125" bestFit="1" customWidth="1"/>
  </cols>
  <sheetData>
    <row r="1" spans="1:5" ht="21" x14ac:dyDescent="0.35">
      <c r="A1" s="118" t="s">
        <v>1</v>
      </c>
      <c r="B1" s="118"/>
      <c r="C1" s="118"/>
      <c r="D1" s="118"/>
      <c r="E1" s="118"/>
    </row>
    <row r="2" spans="1:5" ht="18" customHeight="1" x14ac:dyDescent="0.25">
      <c r="A2" s="119" t="s">
        <v>2</v>
      </c>
      <c r="B2" s="119"/>
      <c r="C2" s="119"/>
      <c r="D2" s="119"/>
      <c r="E2" s="119"/>
    </row>
    <row r="3" spans="1:5" x14ac:dyDescent="0.25">
      <c r="A3" s="120" t="s">
        <v>3</v>
      </c>
      <c r="B3" s="120"/>
      <c r="C3" s="120"/>
      <c r="D3" s="120"/>
      <c r="E3" s="120"/>
    </row>
    <row r="4" spans="1:5" x14ac:dyDescent="0.25">
      <c r="A4" s="120" t="s">
        <v>4</v>
      </c>
      <c r="B4" s="120"/>
      <c r="C4" s="120"/>
      <c r="D4" s="120"/>
      <c r="E4" s="120"/>
    </row>
    <row r="5" spans="1:5" ht="17.25" customHeight="1" x14ac:dyDescent="0.3">
      <c r="A5" s="115" t="s">
        <v>388</v>
      </c>
      <c r="B5" s="116"/>
      <c r="C5" s="116"/>
      <c r="D5" s="116"/>
      <c r="E5" s="117"/>
    </row>
    <row r="6" spans="1:5" x14ac:dyDescent="0.25">
      <c r="A6" s="17" t="s">
        <v>6</v>
      </c>
      <c r="B6" s="17" t="s">
        <v>7</v>
      </c>
      <c r="C6" s="17" t="s">
        <v>8</v>
      </c>
      <c r="D6" s="17" t="s">
        <v>9</v>
      </c>
      <c r="E6" s="29" t="s">
        <v>912</v>
      </c>
    </row>
    <row r="7" spans="1:5" x14ac:dyDescent="0.25">
      <c r="A7" s="17">
        <v>1</v>
      </c>
      <c r="B7" s="13" t="s">
        <v>269</v>
      </c>
      <c r="C7" s="13" t="s">
        <v>267</v>
      </c>
      <c r="D7" s="13" t="s">
        <v>158</v>
      </c>
      <c r="E7" s="14">
        <v>0.5</v>
      </c>
    </row>
    <row r="8" spans="1:5" x14ac:dyDescent="0.25">
      <c r="A8" s="17">
        <v>2</v>
      </c>
      <c r="B8" s="13" t="s">
        <v>365</v>
      </c>
      <c r="C8" s="13" t="s">
        <v>267</v>
      </c>
      <c r="D8" s="13" t="s">
        <v>158</v>
      </c>
      <c r="E8" s="14">
        <v>0.5</v>
      </c>
    </row>
    <row r="9" spans="1:5" x14ac:dyDescent="0.25">
      <c r="A9" s="17">
        <v>3</v>
      </c>
      <c r="B9" s="13" t="s">
        <v>366</v>
      </c>
      <c r="C9" s="13" t="s">
        <v>267</v>
      </c>
      <c r="D9" s="13" t="s">
        <v>158</v>
      </c>
      <c r="E9" s="14">
        <v>0.5</v>
      </c>
    </row>
    <row r="10" spans="1:5" x14ac:dyDescent="0.25">
      <c r="A10" s="17">
        <v>4</v>
      </c>
      <c r="B10" s="13" t="s">
        <v>367</v>
      </c>
      <c r="C10" s="13" t="s">
        <v>267</v>
      </c>
      <c r="D10" s="13" t="s">
        <v>169</v>
      </c>
      <c r="E10" s="14">
        <v>0.5</v>
      </c>
    </row>
    <row r="11" spans="1:5" x14ac:dyDescent="0.25">
      <c r="A11" s="17">
        <v>5</v>
      </c>
      <c r="B11" s="13" t="s">
        <v>368</v>
      </c>
      <c r="C11" s="13" t="s">
        <v>267</v>
      </c>
      <c r="D11" s="13" t="s">
        <v>169</v>
      </c>
      <c r="E11" s="14">
        <v>0.5</v>
      </c>
    </row>
    <row r="12" spans="1:5" x14ac:dyDescent="0.25">
      <c r="A12" s="17">
        <v>6</v>
      </c>
      <c r="B12" s="13" t="s">
        <v>369</v>
      </c>
      <c r="C12" s="13" t="s">
        <v>267</v>
      </c>
      <c r="D12" s="13" t="s">
        <v>169</v>
      </c>
      <c r="E12" s="14">
        <v>0.5</v>
      </c>
    </row>
    <row r="13" spans="1:5" x14ac:dyDescent="0.25">
      <c r="A13" s="17">
        <v>7</v>
      </c>
      <c r="B13" s="13" t="s">
        <v>370</v>
      </c>
      <c r="C13" s="15" t="s">
        <v>63</v>
      </c>
      <c r="D13" s="13" t="s">
        <v>371</v>
      </c>
      <c r="E13" s="14">
        <v>0.5</v>
      </c>
    </row>
    <row r="14" spans="1:5" x14ac:dyDescent="0.25">
      <c r="A14" s="17">
        <v>8</v>
      </c>
      <c r="B14" s="13" t="s">
        <v>372</v>
      </c>
      <c r="C14" s="15" t="s">
        <v>63</v>
      </c>
      <c r="D14" s="13" t="s">
        <v>371</v>
      </c>
      <c r="E14" s="14">
        <v>0.25</v>
      </c>
    </row>
    <row r="15" spans="1:5" x14ac:dyDescent="0.25">
      <c r="A15" s="17">
        <v>9</v>
      </c>
      <c r="B15" s="13" t="s">
        <v>373</v>
      </c>
      <c r="C15" s="15" t="s">
        <v>63</v>
      </c>
      <c r="D15" s="13" t="s">
        <v>371</v>
      </c>
      <c r="E15" s="14">
        <v>0.25</v>
      </c>
    </row>
    <row r="16" spans="1:5" x14ac:dyDescent="0.25">
      <c r="A16" s="17">
        <v>10</v>
      </c>
      <c r="B16" s="13" t="s">
        <v>374</v>
      </c>
      <c r="C16" s="15" t="s">
        <v>63</v>
      </c>
      <c r="D16" s="13" t="s">
        <v>371</v>
      </c>
      <c r="E16" s="14">
        <v>0.25</v>
      </c>
    </row>
    <row r="17" spans="1:5" x14ac:dyDescent="0.25">
      <c r="A17" s="17">
        <v>11</v>
      </c>
      <c r="B17" s="13" t="s">
        <v>375</v>
      </c>
      <c r="C17" s="15" t="s">
        <v>63</v>
      </c>
      <c r="D17" s="13" t="s">
        <v>371</v>
      </c>
      <c r="E17" s="14">
        <v>0.25</v>
      </c>
    </row>
    <row r="18" spans="1:5" x14ac:dyDescent="0.25">
      <c r="A18" s="17">
        <v>12</v>
      </c>
      <c r="B18" s="13" t="s">
        <v>376</v>
      </c>
      <c r="C18" s="15" t="s">
        <v>63</v>
      </c>
      <c r="D18" s="13" t="s">
        <v>377</v>
      </c>
      <c r="E18" s="14">
        <v>0.25</v>
      </c>
    </row>
    <row r="19" spans="1:5" x14ac:dyDescent="0.25">
      <c r="A19" s="17">
        <v>13</v>
      </c>
      <c r="B19" s="13" t="s">
        <v>378</v>
      </c>
      <c r="C19" s="15" t="s">
        <v>63</v>
      </c>
      <c r="D19" s="13" t="s">
        <v>377</v>
      </c>
      <c r="E19" s="14">
        <v>0.25</v>
      </c>
    </row>
    <row r="20" spans="1:5" x14ac:dyDescent="0.25">
      <c r="A20" s="17">
        <v>14</v>
      </c>
      <c r="B20" s="13" t="s">
        <v>379</v>
      </c>
      <c r="C20" s="15" t="s">
        <v>63</v>
      </c>
      <c r="D20" s="13" t="s">
        <v>377</v>
      </c>
      <c r="E20" s="14">
        <v>0.5</v>
      </c>
    </row>
    <row r="21" spans="1:5" x14ac:dyDescent="0.25">
      <c r="A21" s="17">
        <v>15</v>
      </c>
      <c r="B21" s="13" t="s">
        <v>221</v>
      </c>
      <c r="C21" s="15" t="s">
        <v>63</v>
      </c>
      <c r="D21" s="13" t="s">
        <v>377</v>
      </c>
      <c r="E21" s="14">
        <v>0.5</v>
      </c>
    </row>
    <row r="22" spans="1:5" x14ac:dyDescent="0.25">
      <c r="A22" s="17">
        <v>16</v>
      </c>
      <c r="B22" s="13" t="s">
        <v>380</v>
      </c>
      <c r="C22" s="15" t="s">
        <v>63</v>
      </c>
      <c r="D22" s="13" t="s">
        <v>377</v>
      </c>
      <c r="E22" s="14">
        <v>0.25</v>
      </c>
    </row>
    <row r="23" spans="1:5" x14ac:dyDescent="0.25">
      <c r="A23" s="17">
        <v>17</v>
      </c>
      <c r="B23" s="13" t="s">
        <v>381</v>
      </c>
      <c r="C23" s="15" t="s">
        <v>63</v>
      </c>
      <c r="D23" s="13" t="s">
        <v>382</v>
      </c>
      <c r="E23" s="14">
        <v>0.25</v>
      </c>
    </row>
    <row r="24" spans="1:5" x14ac:dyDescent="0.25">
      <c r="A24" s="17">
        <v>18</v>
      </c>
      <c r="B24" s="13" t="s">
        <v>383</v>
      </c>
      <c r="C24" s="15" t="s">
        <v>63</v>
      </c>
      <c r="D24" s="13" t="s">
        <v>382</v>
      </c>
      <c r="E24" s="14">
        <v>0.25</v>
      </c>
    </row>
    <row r="25" spans="1:5" x14ac:dyDescent="0.25">
      <c r="A25" s="17">
        <v>19</v>
      </c>
      <c r="B25" s="13" t="s">
        <v>370</v>
      </c>
      <c r="C25" s="15" t="s">
        <v>63</v>
      </c>
      <c r="D25" s="13" t="s">
        <v>384</v>
      </c>
      <c r="E25" s="14">
        <v>0.5</v>
      </c>
    </row>
    <row r="26" spans="1:5" x14ac:dyDescent="0.25">
      <c r="A26" s="17">
        <v>20</v>
      </c>
      <c r="B26" s="13" t="s">
        <v>372</v>
      </c>
      <c r="C26" s="15" t="s">
        <v>63</v>
      </c>
      <c r="D26" s="13" t="s">
        <v>384</v>
      </c>
      <c r="E26" s="14">
        <v>0.25</v>
      </c>
    </row>
    <row r="27" spans="1:5" x14ac:dyDescent="0.25">
      <c r="A27" s="17">
        <v>21</v>
      </c>
      <c r="B27" s="13" t="s">
        <v>373</v>
      </c>
      <c r="C27" s="15" t="s">
        <v>63</v>
      </c>
      <c r="D27" s="13" t="s">
        <v>384</v>
      </c>
      <c r="E27" s="14">
        <v>0.25</v>
      </c>
    </row>
    <row r="28" spans="1:5" x14ac:dyDescent="0.25">
      <c r="A28" s="17">
        <v>22</v>
      </c>
      <c r="B28" s="13" t="s">
        <v>374</v>
      </c>
      <c r="C28" s="15" t="s">
        <v>63</v>
      </c>
      <c r="D28" s="13" t="s">
        <v>384</v>
      </c>
      <c r="E28" s="14">
        <v>0.25</v>
      </c>
    </row>
    <row r="29" spans="1:5" x14ac:dyDescent="0.25">
      <c r="A29" s="17">
        <v>23</v>
      </c>
      <c r="B29" s="13" t="s">
        <v>375</v>
      </c>
      <c r="C29" s="15" t="s">
        <v>63</v>
      </c>
      <c r="D29" s="13" t="s">
        <v>384</v>
      </c>
      <c r="E29" s="14">
        <v>0.25</v>
      </c>
    </row>
    <row r="30" spans="1:5" x14ac:dyDescent="0.25">
      <c r="A30" s="17">
        <v>24</v>
      </c>
      <c r="B30" s="13" t="s">
        <v>385</v>
      </c>
      <c r="C30" s="15" t="s">
        <v>63</v>
      </c>
      <c r="D30" s="13" t="s">
        <v>377</v>
      </c>
      <c r="E30" s="14">
        <v>0.25</v>
      </c>
    </row>
    <row r="31" spans="1:5" x14ac:dyDescent="0.25">
      <c r="A31" s="17">
        <v>25</v>
      </c>
      <c r="B31" s="13" t="s">
        <v>376</v>
      </c>
      <c r="C31" s="15" t="s">
        <v>63</v>
      </c>
      <c r="D31" s="13" t="s">
        <v>377</v>
      </c>
      <c r="E31" s="14">
        <v>0.25</v>
      </c>
    </row>
    <row r="32" spans="1:5" x14ac:dyDescent="0.25">
      <c r="A32" s="17">
        <v>26</v>
      </c>
      <c r="B32" s="13" t="s">
        <v>386</v>
      </c>
      <c r="C32" s="15" t="s">
        <v>63</v>
      </c>
      <c r="D32" s="13" t="s">
        <v>377</v>
      </c>
      <c r="E32" s="14">
        <v>0.25</v>
      </c>
    </row>
    <row r="33" spans="1:5" x14ac:dyDescent="0.25">
      <c r="A33" s="17">
        <v>27</v>
      </c>
      <c r="B33" s="13" t="s">
        <v>379</v>
      </c>
      <c r="C33" s="15" t="s">
        <v>63</v>
      </c>
      <c r="D33" s="13" t="s">
        <v>377</v>
      </c>
      <c r="E33" s="14">
        <v>0.5</v>
      </c>
    </row>
    <row r="34" spans="1:5" x14ac:dyDescent="0.25">
      <c r="A34" s="17">
        <v>28</v>
      </c>
      <c r="B34" s="13" t="s">
        <v>378</v>
      </c>
      <c r="C34" s="15" t="s">
        <v>63</v>
      </c>
      <c r="D34" s="13" t="s">
        <v>377</v>
      </c>
      <c r="E34" s="14">
        <v>0.25</v>
      </c>
    </row>
    <row r="35" spans="1:5" x14ac:dyDescent="0.25">
      <c r="A35" s="17">
        <v>29</v>
      </c>
      <c r="B35" s="13" t="s">
        <v>220</v>
      </c>
      <c r="C35" s="15" t="s">
        <v>63</v>
      </c>
      <c r="D35" s="13" t="s">
        <v>377</v>
      </c>
      <c r="E35" s="14">
        <v>0.25</v>
      </c>
    </row>
    <row r="36" spans="1:5" x14ac:dyDescent="0.25">
      <c r="A36" s="17">
        <v>30</v>
      </c>
      <c r="B36" s="13" t="s">
        <v>221</v>
      </c>
      <c r="C36" s="15" t="s">
        <v>63</v>
      </c>
      <c r="D36" s="13" t="s">
        <v>377</v>
      </c>
      <c r="E36" s="14">
        <v>0.5</v>
      </c>
    </row>
    <row r="37" spans="1:5" x14ac:dyDescent="0.25">
      <c r="A37" s="17">
        <v>31</v>
      </c>
      <c r="B37" s="13" t="s">
        <v>387</v>
      </c>
      <c r="C37" s="15" t="s">
        <v>63</v>
      </c>
      <c r="D37" s="13" t="s">
        <v>377</v>
      </c>
      <c r="E37" s="14">
        <v>0.5</v>
      </c>
    </row>
    <row r="38" spans="1:5" x14ac:dyDescent="0.25">
      <c r="A38" s="17">
        <v>32</v>
      </c>
      <c r="B38" s="13" t="s">
        <v>279</v>
      </c>
      <c r="C38" s="13" t="s">
        <v>142</v>
      </c>
      <c r="D38" s="13"/>
      <c r="E38" s="14">
        <v>1</v>
      </c>
    </row>
    <row r="39" spans="1:5" x14ac:dyDescent="0.25">
      <c r="A39" s="26">
        <v>33</v>
      </c>
      <c r="B39" s="9" t="s">
        <v>400</v>
      </c>
      <c r="C39" s="9" t="s">
        <v>393</v>
      </c>
      <c r="D39" s="9" t="s">
        <v>391</v>
      </c>
      <c r="E39" s="11">
        <v>0.5</v>
      </c>
    </row>
    <row r="40" spans="1:5" x14ac:dyDescent="0.25">
      <c r="A40" s="26">
        <v>34</v>
      </c>
      <c r="B40" s="9" t="s">
        <v>401</v>
      </c>
      <c r="C40" s="9" t="s">
        <v>393</v>
      </c>
      <c r="D40" s="9" t="s">
        <v>398</v>
      </c>
      <c r="E40" s="11">
        <v>0.5</v>
      </c>
    </row>
    <row r="41" spans="1:5" x14ac:dyDescent="0.25">
      <c r="A41" s="26">
        <v>35</v>
      </c>
      <c r="B41" s="9" t="s">
        <v>402</v>
      </c>
      <c r="C41" s="9" t="s">
        <v>393</v>
      </c>
      <c r="D41" s="9" t="s">
        <v>398</v>
      </c>
      <c r="E41" s="11">
        <v>0.25</v>
      </c>
    </row>
    <row r="42" spans="1:5" x14ac:dyDescent="0.25">
      <c r="A42" s="26">
        <v>36</v>
      </c>
      <c r="B42" s="9" t="s">
        <v>403</v>
      </c>
      <c r="C42" s="9" t="s">
        <v>393</v>
      </c>
      <c r="D42" s="9" t="s">
        <v>398</v>
      </c>
      <c r="E42" s="11">
        <v>0.5</v>
      </c>
    </row>
    <row r="43" spans="1:5" x14ac:dyDescent="0.25">
      <c r="A43" s="26">
        <v>37</v>
      </c>
      <c r="B43" s="9" t="s">
        <v>404</v>
      </c>
      <c r="C43" s="9" t="s">
        <v>393</v>
      </c>
      <c r="D43" s="9" t="s">
        <v>394</v>
      </c>
      <c r="E43" s="11">
        <v>0.5</v>
      </c>
    </row>
    <row r="44" spans="1:5" x14ac:dyDescent="0.25">
      <c r="A44" s="26">
        <v>38</v>
      </c>
      <c r="B44" s="9" t="s">
        <v>405</v>
      </c>
      <c r="C44" s="9" t="s">
        <v>393</v>
      </c>
      <c r="D44" s="9" t="s">
        <v>394</v>
      </c>
      <c r="E44" s="11">
        <v>1</v>
      </c>
    </row>
    <row r="45" spans="1:5" x14ac:dyDescent="0.25">
      <c r="A45" s="26">
        <v>39</v>
      </c>
      <c r="B45" s="9" t="s">
        <v>406</v>
      </c>
      <c r="C45" s="9" t="s">
        <v>393</v>
      </c>
      <c r="D45" s="9" t="s">
        <v>394</v>
      </c>
      <c r="E45" s="11">
        <v>0.25</v>
      </c>
    </row>
    <row r="46" spans="1:5" x14ac:dyDescent="0.25">
      <c r="A46" s="26">
        <v>40</v>
      </c>
      <c r="B46" s="9" t="s">
        <v>407</v>
      </c>
      <c r="C46" s="9" t="s">
        <v>393</v>
      </c>
      <c r="D46" s="9" t="s">
        <v>394</v>
      </c>
      <c r="E46" s="11">
        <v>0.5</v>
      </c>
    </row>
    <row r="47" spans="1:5" x14ac:dyDescent="0.25">
      <c r="A47" s="26">
        <v>41</v>
      </c>
      <c r="B47" s="9" t="s">
        <v>408</v>
      </c>
      <c r="C47" s="9" t="s">
        <v>393</v>
      </c>
      <c r="D47" s="9" t="s">
        <v>394</v>
      </c>
      <c r="E47" s="11">
        <v>0.25</v>
      </c>
    </row>
    <row r="48" spans="1:5" x14ac:dyDescent="0.25">
      <c r="A48" s="26">
        <v>42</v>
      </c>
      <c r="B48" s="9" t="s">
        <v>409</v>
      </c>
      <c r="C48" s="9" t="s">
        <v>393</v>
      </c>
      <c r="D48" s="9" t="s">
        <v>394</v>
      </c>
      <c r="E48" s="11">
        <v>0.25</v>
      </c>
    </row>
    <row r="49" spans="1:5" x14ac:dyDescent="0.25">
      <c r="A49" s="26">
        <v>43</v>
      </c>
      <c r="B49" s="9" t="s">
        <v>410</v>
      </c>
      <c r="C49" s="9" t="s">
        <v>393</v>
      </c>
      <c r="D49" s="9" t="s">
        <v>394</v>
      </c>
      <c r="E49" s="11">
        <v>0.25</v>
      </c>
    </row>
    <row r="50" spans="1:5" x14ac:dyDescent="0.25">
      <c r="A50" s="26">
        <v>44</v>
      </c>
      <c r="B50" s="9" t="s">
        <v>411</v>
      </c>
      <c r="C50" s="9" t="s">
        <v>393</v>
      </c>
      <c r="D50" s="9" t="s">
        <v>391</v>
      </c>
      <c r="E50" s="11">
        <v>0.5</v>
      </c>
    </row>
    <row r="51" spans="1:5" x14ac:dyDescent="0.25">
      <c r="A51" s="26">
        <v>45</v>
      </c>
      <c r="B51" s="9" t="s">
        <v>401</v>
      </c>
      <c r="C51" s="9" t="s">
        <v>393</v>
      </c>
      <c r="D51" s="9" t="s">
        <v>398</v>
      </c>
      <c r="E51" s="11">
        <v>0.5</v>
      </c>
    </row>
    <row r="52" spans="1:5" x14ac:dyDescent="0.25">
      <c r="A52" s="26">
        <v>46</v>
      </c>
      <c r="B52" s="9" t="s">
        <v>407</v>
      </c>
      <c r="C52" s="9" t="s">
        <v>393</v>
      </c>
      <c r="D52" s="9" t="s">
        <v>394</v>
      </c>
      <c r="E52" s="11">
        <v>0.5</v>
      </c>
    </row>
    <row r="53" spans="1:5" x14ac:dyDescent="0.25">
      <c r="A53" s="26">
        <v>47</v>
      </c>
      <c r="B53" s="9" t="s">
        <v>408</v>
      </c>
      <c r="C53" s="9" t="s">
        <v>393</v>
      </c>
      <c r="D53" s="9" t="s">
        <v>394</v>
      </c>
      <c r="E53" s="11">
        <v>0.25</v>
      </c>
    </row>
    <row r="54" spans="1:5" x14ac:dyDescent="0.25">
      <c r="A54" s="26">
        <v>48</v>
      </c>
      <c r="B54" s="9" t="s">
        <v>487</v>
      </c>
      <c r="C54" s="9" t="s">
        <v>413</v>
      </c>
      <c r="D54" s="9" t="s">
        <v>414</v>
      </c>
      <c r="E54" s="10">
        <v>2150</v>
      </c>
    </row>
    <row r="55" spans="1:5" x14ac:dyDescent="0.25">
      <c r="A55" s="26">
        <v>49</v>
      </c>
      <c r="B55" s="9" t="s">
        <v>488</v>
      </c>
      <c r="C55" s="9" t="s">
        <v>413</v>
      </c>
      <c r="D55" s="9" t="s">
        <v>489</v>
      </c>
      <c r="E55" s="10">
        <v>2150</v>
      </c>
    </row>
    <row r="56" spans="1:5" x14ac:dyDescent="0.25">
      <c r="A56" s="26">
        <v>50</v>
      </c>
      <c r="B56" s="9" t="s">
        <v>490</v>
      </c>
      <c r="C56" s="9" t="s">
        <v>413</v>
      </c>
      <c r="D56" s="9" t="s">
        <v>489</v>
      </c>
      <c r="E56" s="10">
        <v>2150</v>
      </c>
    </row>
    <row r="57" spans="1:5" x14ac:dyDescent="0.25">
      <c r="A57" s="26">
        <v>51</v>
      </c>
      <c r="B57" s="9" t="s">
        <v>491</v>
      </c>
      <c r="C57" s="9" t="s">
        <v>413</v>
      </c>
      <c r="D57" s="9" t="s">
        <v>492</v>
      </c>
      <c r="E57" s="10">
        <v>2150</v>
      </c>
    </row>
    <row r="58" spans="1:5" x14ac:dyDescent="0.25">
      <c r="A58" s="26">
        <v>52</v>
      </c>
      <c r="B58" s="9" t="s">
        <v>493</v>
      </c>
      <c r="C58" s="9" t="s">
        <v>413</v>
      </c>
      <c r="D58" s="9" t="s">
        <v>494</v>
      </c>
      <c r="E58" s="10">
        <v>1900</v>
      </c>
    </row>
    <row r="59" spans="1:5" x14ac:dyDescent="0.25">
      <c r="A59" s="26">
        <v>53</v>
      </c>
      <c r="B59" s="9" t="s">
        <v>495</v>
      </c>
      <c r="C59" s="9" t="s">
        <v>413</v>
      </c>
      <c r="D59" s="9" t="s">
        <v>414</v>
      </c>
      <c r="E59" s="10">
        <v>2150</v>
      </c>
    </row>
    <row r="60" spans="1:5" x14ac:dyDescent="0.25">
      <c r="A60" s="26">
        <v>54</v>
      </c>
      <c r="B60" s="9" t="s">
        <v>496</v>
      </c>
      <c r="C60" s="9" t="s">
        <v>413</v>
      </c>
      <c r="D60" s="9" t="s">
        <v>497</v>
      </c>
      <c r="E60" s="10">
        <v>1900</v>
      </c>
    </row>
    <row r="61" spans="1:5" x14ac:dyDescent="0.25">
      <c r="A61" s="26">
        <v>55</v>
      </c>
      <c r="B61" s="9" t="s">
        <v>498</v>
      </c>
      <c r="C61" s="9" t="s">
        <v>413</v>
      </c>
      <c r="D61" s="9" t="s">
        <v>497</v>
      </c>
      <c r="E61" s="10">
        <v>1900</v>
      </c>
    </row>
    <row r="62" spans="1:5" x14ac:dyDescent="0.25">
      <c r="A62" s="26">
        <v>56</v>
      </c>
      <c r="B62" s="9" t="s">
        <v>499</v>
      </c>
      <c r="C62" s="9" t="s">
        <v>413</v>
      </c>
      <c r="D62" s="9" t="s">
        <v>500</v>
      </c>
      <c r="E62" s="10">
        <v>2175</v>
      </c>
    </row>
    <row r="63" spans="1:5" x14ac:dyDescent="0.25">
      <c r="A63" s="26">
        <v>57</v>
      </c>
      <c r="B63" s="9" t="s">
        <v>501</v>
      </c>
      <c r="C63" s="9" t="s">
        <v>413</v>
      </c>
      <c r="D63" s="9" t="s">
        <v>484</v>
      </c>
      <c r="E63" s="10">
        <v>1900</v>
      </c>
    </row>
    <row r="64" spans="1:5" x14ac:dyDescent="0.25">
      <c r="A64" s="26">
        <v>58</v>
      </c>
      <c r="B64" s="9" t="s">
        <v>502</v>
      </c>
      <c r="C64" s="9" t="s">
        <v>413</v>
      </c>
      <c r="D64" s="9" t="s">
        <v>503</v>
      </c>
      <c r="E64" s="10">
        <v>3100</v>
      </c>
    </row>
    <row r="65" spans="1:5" x14ac:dyDescent="0.25">
      <c r="A65" s="26">
        <v>59</v>
      </c>
      <c r="B65" s="9" t="s">
        <v>504</v>
      </c>
      <c r="C65" s="9" t="s">
        <v>413</v>
      </c>
      <c r="D65" s="9" t="s">
        <v>497</v>
      </c>
      <c r="E65" s="10">
        <v>3800</v>
      </c>
    </row>
    <row r="66" spans="1:5" x14ac:dyDescent="0.25">
      <c r="A66" s="26">
        <v>60</v>
      </c>
      <c r="B66" s="9" t="s">
        <v>505</v>
      </c>
      <c r="C66" s="9" t="s">
        <v>413</v>
      </c>
      <c r="D66" s="9" t="s">
        <v>484</v>
      </c>
      <c r="E66" s="10">
        <v>9400</v>
      </c>
    </row>
    <row r="67" spans="1:5" x14ac:dyDescent="0.25">
      <c r="A67" s="26">
        <v>61</v>
      </c>
      <c r="B67" s="9" t="s">
        <v>506</v>
      </c>
      <c r="C67" s="9" t="s">
        <v>413</v>
      </c>
      <c r="D67" s="9" t="s">
        <v>507</v>
      </c>
      <c r="E67" s="10">
        <v>1900</v>
      </c>
    </row>
    <row r="68" spans="1:5" x14ac:dyDescent="0.25">
      <c r="A68" s="26">
        <v>62</v>
      </c>
      <c r="B68" s="9" t="s">
        <v>508</v>
      </c>
      <c r="C68" s="9" t="s">
        <v>413</v>
      </c>
      <c r="D68" s="9" t="s">
        <v>509</v>
      </c>
      <c r="E68" s="10">
        <v>2150</v>
      </c>
    </row>
    <row r="69" spans="1:5" x14ac:dyDescent="0.25">
      <c r="A69" s="26">
        <v>63</v>
      </c>
      <c r="B69" s="9" t="s">
        <v>510</v>
      </c>
      <c r="C69" s="9" t="s">
        <v>413</v>
      </c>
      <c r="D69" s="9" t="s">
        <v>507</v>
      </c>
      <c r="E69" s="10">
        <v>1900</v>
      </c>
    </row>
    <row r="70" spans="1:5" x14ac:dyDescent="0.25">
      <c r="A70" s="26">
        <v>64</v>
      </c>
      <c r="B70" s="9" t="s">
        <v>511</v>
      </c>
      <c r="C70" s="9" t="s">
        <v>413</v>
      </c>
      <c r="D70" s="9" t="s">
        <v>512</v>
      </c>
      <c r="E70" s="10">
        <v>2150</v>
      </c>
    </row>
    <row r="71" spans="1:5" x14ac:dyDescent="0.25">
      <c r="A71" s="26">
        <v>65</v>
      </c>
      <c r="B71" s="9" t="s">
        <v>513</v>
      </c>
      <c r="C71" s="9" t="s">
        <v>413</v>
      </c>
      <c r="D71" s="9" t="s">
        <v>514</v>
      </c>
      <c r="E71" s="10">
        <v>2700</v>
      </c>
    </row>
    <row r="72" spans="1:5" x14ac:dyDescent="0.25">
      <c r="A72" s="26">
        <v>66</v>
      </c>
      <c r="B72" s="9" t="s">
        <v>515</v>
      </c>
      <c r="C72" s="9" t="s">
        <v>413</v>
      </c>
      <c r="D72" s="9" t="s">
        <v>509</v>
      </c>
      <c r="E72" s="10">
        <v>2175</v>
      </c>
    </row>
    <row r="73" spans="1:5" x14ac:dyDescent="0.25">
      <c r="A73" s="26">
        <v>67</v>
      </c>
      <c r="B73" s="9" t="s">
        <v>516</v>
      </c>
      <c r="C73" s="9" t="s">
        <v>413</v>
      </c>
      <c r="D73" s="9" t="s">
        <v>507</v>
      </c>
      <c r="E73" s="10">
        <v>1900</v>
      </c>
    </row>
    <row r="74" spans="1:5" x14ac:dyDescent="0.25">
      <c r="A74" s="26">
        <v>68</v>
      </c>
      <c r="B74" s="9" t="s">
        <v>517</v>
      </c>
      <c r="C74" s="9" t="s">
        <v>413</v>
      </c>
      <c r="D74" s="9" t="s">
        <v>518</v>
      </c>
      <c r="E74" s="10">
        <v>2175</v>
      </c>
    </row>
    <row r="75" spans="1:5" x14ac:dyDescent="0.25">
      <c r="A75" s="26">
        <v>69</v>
      </c>
      <c r="B75" s="9" t="s">
        <v>519</v>
      </c>
      <c r="C75" s="9" t="s">
        <v>413</v>
      </c>
      <c r="D75" s="9" t="s">
        <v>520</v>
      </c>
      <c r="E75" s="10">
        <v>1900</v>
      </c>
    </row>
    <row r="76" spans="1:5" x14ac:dyDescent="0.25">
      <c r="A76" s="26">
        <v>70</v>
      </c>
      <c r="B76" s="9" t="s">
        <v>468</v>
      </c>
      <c r="C76" s="9" t="s">
        <v>413</v>
      </c>
      <c r="D76" s="9" t="s">
        <v>497</v>
      </c>
      <c r="E76" s="10">
        <v>1900</v>
      </c>
    </row>
    <row r="77" spans="1:5" x14ac:dyDescent="0.25">
      <c r="A77" s="26">
        <v>71</v>
      </c>
      <c r="B77" s="9" t="s">
        <v>521</v>
      </c>
      <c r="C77" s="9" t="s">
        <v>413</v>
      </c>
      <c r="D77" s="9" t="s">
        <v>522</v>
      </c>
      <c r="E77" s="10">
        <v>1900</v>
      </c>
    </row>
    <row r="78" spans="1:5" x14ac:dyDescent="0.25">
      <c r="A78" s="26">
        <v>72</v>
      </c>
      <c r="B78" s="9" t="s">
        <v>523</v>
      </c>
      <c r="C78" s="9" t="s">
        <v>413</v>
      </c>
      <c r="D78" s="9" t="s">
        <v>500</v>
      </c>
      <c r="E78" s="10">
        <v>2150</v>
      </c>
    </row>
    <row r="79" spans="1:5" x14ac:dyDescent="0.25">
      <c r="A79" s="26">
        <v>73</v>
      </c>
      <c r="B79" s="9" t="s">
        <v>524</v>
      </c>
      <c r="C79" s="9" t="s">
        <v>413</v>
      </c>
      <c r="D79" s="9" t="s">
        <v>500</v>
      </c>
      <c r="E79" s="10">
        <v>2175</v>
      </c>
    </row>
    <row r="80" spans="1:5" x14ac:dyDescent="0.25">
      <c r="A80" s="26">
        <v>74</v>
      </c>
      <c r="B80" s="9" t="s">
        <v>525</v>
      </c>
      <c r="C80" s="9" t="s">
        <v>413</v>
      </c>
      <c r="D80" s="9" t="s">
        <v>494</v>
      </c>
      <c r="E80" s="10">
        <v>1900</v>
      </c>
    </row>
    <row r="81" spans="1:5" x14ac:dyDescent="0.25">
      <c r="A81" s="26">
        <v>75</v>
      </c>
      <c r="B81" s="9" t="s">
        <v>526</v>
      </c>
      <c r="C81" s="9" t="s">
        <v>413</v>
      </c>
      <c r="D81" s="9" t="s">
        <v>494</v>
      </c>
      <c r="E81" s="10">
        <v>1900</v>
      </c>
    </row>
    <row r="82" spans="1:5" x14ac:dyDescent="0.25">
      <c r="A82" s="26">
        <v>76</v>
      </c>
      <c r="B82" s="9" t="s">
        <v>527</v>
      </c>
      <c r="C82" s="9" t="s">
        <v>413</v>
      </c>
      <c r="D82" s="9" t="s">
        <v>494</v>
      </c>
      <c r="E82" s="10">
        <v>1900</v>
      </c>
    </row>
    <row r="83" spans="1:5" x14ac:dyDescent="0.25">
      <c r="A83" s="26">
        <v>77</v>
      </c>
      <c r="B83" s="9" t="s">
        <v>528</v>
      </c>
      <c r="C83" s="9" t="s">
        <v>413</v>
      </c>
      <c r="D83" s="9" t="s">
        <v>529</v>
      </c>
      <c r="E83" s="10">
        <v>1900</v>
      </c>
    </row>
    <row r="84" spans="1:5" x14ac:dyDescent="0.25">
      <c r="A84" s="26">
        <v>78</v>
      </c>
      <c r="B84" s="9" t="s">
        <v>530</v>
      </c>
      <c r="C84" s="9" t="s">
        <v>413</v>
      </c>
      <c r="D84" s="9" t="s">
        <v>531</v>
      </c>
      <c r="E84" s="10">
        <v>2150</v>
      </c>
    </row>
    <row r="85" spans="1:5" x14ac:dyDescent="0.25">
      <c r="A85" s="26">
        <v>79</v>
      </c>
      <c r="B85" s="9" t="s">
        <v>532</v>
      </c>
      <c r="C85" s="9" t="s">
        <v>413</v>
      </c>
      <c r="D85" s="9" t="s">
        <v>484</v>
      </c>
      <c r="E85" s="10">
        <v>1900</v>
      </c>
    </row>
    <row r="86" spans="1:5" x14ac:dyDescent="0.25">
      <c r="A86" s="26">
        <v>80</v>
      </c>
      <c r="B86" s="9" t="s">
        <v>533</v>
      </c>
      <c r="C86" s="9" t="s">
        <v>413</v>
      </c>
      <c r="D86" s="9" t="s">
        <v>534</v>
      </c>
      <c r="E86" s="10">
        <v>2150</v>
      </c>
    </row>
    <row r="87" spans="1:5" x14ac:dyDescent="0.25">
      <c r="A87" s="26">
        <v>81</v>
      </c>
      <c r="B87" s="9" t="s">
        <v>535</v>
      </c>
      <c r="C87" s="9" t="s">
        <v>413</v>
      </c>
      <c r="D87" s="9" t="s">
        <v>536</v>
      </c>
      <c r="E87" s="35">
        <v>1</v>
      </c>
    </row>
    <row r="88" spans="1:5" x14ac:dyDescent="0.25">
      <c r="A88" s="26">
        <v>82</v>
      </c>
      <c r="B88" s="9" t="s">
        <v>537</v>
      </c>
      <c r="C88" s="9" t="s">
        <v>413</v>
      </c>
      <c r="D88" s="9" t="s">
        <v>494</v>
      </c>
      <c r="E88" s="35">
        <v>1</v>
      </c>
    </row>
    <row r="89" spans="1:5" x14ac:dyDescent="0.25">
      <c r="A89" s="26">
        <v>83</v>
      </c>
      <c r="B89" s="9" t="s">
        <v>538</v>
      </c>
      <c r="C89" s="9" t="s">
        <v>413</v>
      </c>
      <c r="D89" s="9" t="s">
        <v>539</v>
      </c>
      <c r="E89" s="35">
        <v>1</v>
      </c>
    </row>
    <row r="90" spans="1:5" x14ac:dyDescent="0.25">
      <c r="A90" s="26">
        <v>84</v>
      </c>
      <c r="B90" s="9" t="s">
        <v>540</v>
      </c>
      <c r="C90" s="9" t="s">
        <v>413</v>
      </c>
      <c r="D90" s="9" t="s">
        <v>541</v>
      </c>
      <c r="E90" s="36">
        <v>2150</v>
      </c>
    </row>
    <row r="91" spans="1:5" x14ac:dyDescent="0.25">
      <c r="A91" s="26">
        <v>85</v>
      </c>
      <c r="B91" s="9" t="s">
        <v>542</v>
      </c>
      <c r="C91" s="9" t="s">
        <v>413</v>
      </c>
      <c r="D91" s="9" t="s">
        <v>494</v>
      </c>
      <c r="E91" s="36">
        <v>1900</v>
      </c>
    </row>
    <row r="92" spans="1:5" x14ac:dyDescent="0.25">
      <c r="A92" s="26">
        <v>86</v>
      </c>
      <c r="B92" s="9" t="s">
        <v>543</v>
      </c>
      <c r="C92" s="9" t="s">
        <v>413</v>
      </c>
      <c r="D92" s="9" t="s">
        <v>486</v>
      </c>
      <c r="E92" s="36">
        <v>1900</v>
      </c>
    </row>
    <row r="93" spans="1:5" x14ac:dyDescent="0.25">
      <c r="A93" s="26">
        <v>87</v>
      </c>
      <c r="B93" s="9" t="s">
        <v>544</v>
      </c>
      <c r="C93" s="9" t="s">
        <v>413</v>
      </c>
      <c r="D93" s="9" t="s">
        <v>509</v>
      </c>
      <c r="E93" s="10">
        <v>2600</v>
      </c>
    </row>
    <row r="94" spans="1:5" x14ac:dyDescent="0.25">
      <c r="A94" s="26">
        <v>88</v>
      </c>
      <c r="B94" s="9" t="s">
        <v>545</v>
      </c>
      <c r="C94" s="9" t="s">
        <v>413</v>
      </c>
      <c r="D94" s="9" t="s">
        <v>514</v>
      </c>
      <c r="E94" s="10">
        <v>2150</v>
      </c>
    </row>
    <row r="95" spans="1:5" x14ac:dyDescent="0.25">
      <c r="A95" s="26">
        <v>89</v>
      </c>
      <c r="B95" s="9" t="s">
        <v>546</v>
      </c>
      <c r="C95" s="9" t="s">
        <v>413</v>
      </c>
      <c r="D95" s="9" t="s">
        <v>547</v>
      </c>
      <c r="E95" s="10">
        <v>1900</v>
      </c>
    </row>
    <row r="96" spans="1:5" x14ac:dyDescent="0.25">
      <c r="A96" s="26">
        <v>90</v>
      </c>
      <c r="B96" s="9" t="s">
        <v>548</v>
      </c>
      <c r="C96" s="9" t="s">
        <v>413</v>
      </c>
      <c r="D96" s="9" t="s">
        <v>549</v>
      </c>
      <c r="E96" s="10">
        <v>2150</v>
      </c>
    </row>
    <row r="97" spans="1:5" x14ac:dyDescent="0.25">
      <c r="A97" s="26">
        <v>91</v>
      </c>
      <c r="B97" s="9" t="s">
        <v>550</v>
      </c>
      <c r="C97" s="9" t="s">
        <v>413</v>
      </c>
      <c r="D97" s="9" t="s">
        <v>551</v>
      </c>
      <c r="E97" s="35">
        <v>1</v>
      </c>
    </row>
    <row r="98" spans="1:5" x14ac:dyDescent="0.25">
      <c r="A98" s="26">
        <v>92</v>
      </c>
      <c r="B98" s="9" t="s">
        <v>552</v>
      </c>
      <c r="C98" s="9" t="s">
        <v>413</v>
      </c>
      <c r="D98" s="9" t="s">
        <v>553</v>
      </c>
      <c r="E98" s="10">
        <v>2700</v>
      </c>
    </row>
    <row r="99" spans="1:5" x14ac:dyDescent="0.25">
      <c r="A99" s="26">
        <v>93</v>
      </c>
      <c r="B99" s="9" t="s">
        <v>554</v>
      </c>
      <c r="C99" s="9" t="s">
        <v>555</v>
      </c>
      <c r="D99" s="30" t="s">
        <v>556</v>
      </c>
      <c r="E99" s="11">
        <v>0.5</v>
      </c>
    </row>
    <row r="100" spans="1:5" x14ac:dyDescent="0.25">
      <c r="A100" s="26">
        <v>94</v>
      </c>
      <c r="B100" s="9" t="s">
        <v>557</v>
      </c>
      <c r="C100" s="9" t="s">
        <v>555</v>
      </c>
      <c r="D100" s="9" t="s">
        <v>556</v>
      </c>
      <c r="E100" s="11">
        <v>1</v>
      </c>
    </row>
    <row r="101" spans="1:5" x14ac:dyDescent="0.25">
      <c r="A101" s="26">
        <v>95</v>
      </c>
      <c r="B101" s="9" t="s">
        <v>558</v>
      </c>
      <c r="C101" s="9" t="s">
        <v>559</v>
      </c>
      <c r="D101" s="9" t="s">
        <v>158</v>
      </c>
      <c r="E101" s="11">
        <v>0.5</v>
      </c>
    </row>
    <row r="102" spans="1:5" x14ac:dyDescent="0.25">
      <c r="A102" s="26">
        <v>96</v>
      </c>
      <c r="B102" s="9" t="s">
        <v>560</v>
      </c>
      <c r="C102" s="9" t="s">
        <v>559</v>
      </c>
      <c r="D102" s="9" t="s">
        <v>158</v>
      </c>
      <c r="E102" s="11">
        <v>0.5</v>
      </c>
    </row>
    <row r="103" spans="1:5" x14ac:dyDescent="0.25">
      <c r="A103" s="26">
        <v>97</v>
      </c>
      <c r="B103" s="9" t="s">
        <v>561</v>
      </c>
      <c r="C103" s="9" t="s">
        <v>559</v>
      </c>
      <c r="D103" s="9" t="s">
        <v>158</v>
      </c>
      <c r="E103" s="11">
        <v>0.5</v>
      </c>
    </row>
    <row r="104" spans="1:5" x14ac:dyDescent="0.25">
      <c r="A104" s="26">
        <v>98</v>
      </c>
      <c r="B104" s="9" t="s">
        <v>562</v>
      </c>
      <c r="C104" s="9" t="s">
        <v>559</v>
      </c>
      <c r="D104" s="9" t="s">
        <v>163</v>
      </c>
      <c r="E104" s="11">
        <v>0.5</v>
      </c>
    </row>
    <row r="105" spans="1:5" x14ac:dyDescent="0.25">
      <c r="A105" s="26">
        <v>99</v>
      </c>
      <c r="B105" s="9" t="s">
        <v>563</v>
      </c>
      <c r="C105" s="9" t="s">
        <v>559</v>
      </c>
      <c r="D105" s="9" t="s">
        <v>167</v>
      </c>
      <c r="E105" s="11">
        <v>0.5</v>
      </c>
    </row>
    <row r="106" spans="1:5" x14ac:dyDescent="0.25">
      <c r="A106" s="26">
        <v>100</v>
      </c>
      <c r="B106" s="9" t="s">
        <v>564</v>
      </c>
      <c r="C106" s="9" t="s">
        <v>559</v>
      </c>
      <c r="D106" s="9" t="s">
        <v>169</v>
      </c>
      <c r="E106" s="11">
        <v>0.5</v>
      </c>
    </row>
    <row r="107" spans="1:5" x14ac:dyDescent="0.25">
      <c r="A107" s="26">
        <v>101</v>
      </c>
      <c r="B107" s="9" t="s">
        <v>565</v>
      </c>
      <c r="C107" s="9" t="s">
        <v>559</v>
      </c>
      <c r="D107" s="9" t="s">
        <v>231</v>
      </c>
      <c r="E107" s="11">
        <v>0.5</v>
      </c>
    </row>
    <row r="108" spans="1:5" x14ac:dyDescent="0.25">
      <c r="A108" s="26">
        <v>102</v>
      </c>
      <c r="B108" s="9" t="s">
        <v>566</v>
      </c>
      <c r="C108" s="9" t="s">
        <v>559</v>
      </c>
      <c r="D108" s="9" t="s">
        <v>173</v>
      </c>
      <c r="E108" s="11">
        <v>0.5</v>
      </c>
    </row>
    <row r="109" spans="1:5" x14ac:dyDescent="0.25">
      <c r="A109" s="26">
        <v>103</v>
      </c>
      <c r="B109" s="9" t="s">
        <v>567</v>
      </c>
      <c r="C109" s="9" t="s">
        <v>559</v>
      </c>
      <c r="D109" s="9" t="s">
        <v>173</v>
      </c>
      <c r="E109" s="11">
        <v>0.5</v>
      </c>
    </row>
    <row r="110" spans="1:5" x14ac:dyDescent="0.25">
      <c r="A110" s="26">
        <v>104</v>
      </c>
      <c r="B110" s="9" t="s">
        <v>568</v>
      </c>
      <c r="C110" s="9" t="s">
        <v>559</v>
      </c>
      <c r="D110" s="9" t="s">
        <v>237</v>
      </c>
      <c r="E110" s="11">
        <v>0.5</v>
      </c>
    </row>
    <row r="111" spans="1:5" x14ac:dyDescent="0.25">
      <c r="A111" s="26">
        <v>105</v>
      </c>
      <c r="B111" s="9" t="s">
        <v>569</v>
      </c>
      <c r="C111" s="9" t="s">
        <v>559</v>
      </c>
      <c r="D111" s="9" t="s">
        <v>237</v>
      </c>
      <c r="E111" s="11">
        <v>0.5</v>
      </c>
    </row>
    <row r="112" spans="1:5" x14ac:dyDescent="0.25">
      <c r="A112" s="26">
        <v>106</v>
      </c>
      <c r="B112" s="9" t="s">
        <v>570</v>
      </c>
      <c r="C112" s="9" t="s">
        <v>559</v>
      </c>
      <c r="D112" s="9" t="s">
        <v>178</v>
      </c>
      <c r="E112" s="11">
        <v>0.5</v>
      </c>
    </row>
    <row r="113" spans="1:5" x14ac:dyDescent="0.25">
      <c r="A113" s="26">
        <v>107</v>
      </c>
      <c r="B113" s="9" t="s">
        <v>571</v>
      </c>
      <c r="C113" s="9" t="s">
        <v>559</v>
      </c>
      <c r="D113" s="9" t="s">
        <v>231</v>
      </c>
      <c r="E113" s="11">
        <v>0.5</v>
      </c>
    </row>
    <row r="114" spans="1:5" x14ac:dyDescent="0.25">
      <c r="A114" s="26">
        <v>108</v>
      </c>
      <c r="B114" s="9" t="s">
        <v>572</v>
      </c>
      <c r="C114" s="9" t="s">
        <v>559</v>
      </c>
      <c r="D114" s="9" t="s">
        <v>184</v>
      </c>
      <c r="E114" s="11">
        <v>0.5</v>
      </c>
    </row>
    <row r="115" spans="1:5" x14ac:dyDescent="0.25">
      <c r="A115" s="26">
        <v>109</v>
      </c>
      <c r="B115" s="9" t="s">
        <v>573</v>
      </c>
      <c r="C115" s="9" t="s">
        <v>559</v>
      </c>
      <c r="D115" s="9" t="s">
        <v>574</v>
      </c>
      <c r="E115" s="11">
        <v>0.5</v>
      </c>
    </row>
    <row r="116" spans="1:5" x14ac:dyDescent="0.25">
      <c r="A116" s="26">
        <v>110</v>
      </c>
      <c r="B116" s="9" t="s">
        <v>575</v>
      </c>
      <c r="C116" s="9" t="s">
        <v>559</v>
      </c>
      <c r="D116" s="9" t="s">
        <v>576</v>
      </c>
      <c r="E116" s="11">
        <v>0.5</v>
      </c>
    </row>
    <row r="117" spans="1:5" x14ac:dyDescent="0.25">
      <c r="A117" s="26">
        <v>111</v>
      </c>
      <c r="B117" s="9" t="s">
        <v>577</v>
      </c>
      <c r="C117" s="9" t="s">
        <v>559</v>
      </c>
      <c r="D117" s="9" t="s">
        <v>165</v>
      </c>
      <c r="E117" s="11">
        <v>1</v>
      </c>
    </row>
    <row r="118" spans="1:5" x14ac:dyDescent="0.25">
      <c r="A118" s="26">
        <v>112</v>
      </c>
      <c r="B118" s="9" t="s">
        <v>578</v>
      </c>
      <c r="C118" s="9" t="s">
        <v>559</v>
      </c>
      <c r="D118" s="9" t="s">
        <v>169</v>
      </c>
      <c r="E118" s="11">
        <v>1</v>
      </c>
    </row>
    <row r="119" spans="1:5" x14ac:dyDescent="0.25">
      <c r="A119" s="26">
        <v>113</v>
      </c>
      <c r="B119" s="9" t="s">
        <v>579</v>
      </c>
      <c r="C119" s="9" t="s">
        <v>559</v>
      </c>
      <c r="D119" s="9" t="s">
        <v>169</v>
      </c>
      <c r="E119" s="11">
        <v>1</v>
      </c>
    </row>
    <row r="120" spans="1:5" x14ac:dyDescent="0.25">
      <c r="A120" s="26">
        <v>114</v>
      </c>
      <c r="B120" s="9" t="s">
        <v>580</v>
      </c>
      <c r="C120" s="9" t="s">
        <v>559</v>
      </c>
      <c r="D120" s="9" t="s">
        <v>178</v>
      </c>
      <c r="E120" s="11">
        <v>1</v>
      </c>
    </row>
  </sheetData>
  <mergeCells count="5">
    <mergeCell ref="A1:E1"/>
    <mergeCell ref="A2:E2"/>
    <mergeCell ref="A3:E3"/>
    <mergeCell ref="A4:E4"/>
    <mergeCell ref="A5:E5"/>
  </mergeCells>
  <pageMargins left="0.2" right="0.31" top="0.1" bottom="0.12" header="0.06" footer="0.02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74" workbookViewId="0">
      <selection sqref="A1:E88"/>
    </sheetView>
  </sheetViews>
  <sheetFormatPr defaultRowHeight="15" x14ac:dyDescent="0.25"/>
  <cols>
    <col min="1" max="1" width="6.28515625" style="27" bestFit="1" customWidth="1"/>
    <col min="2" max="2" width="31.42578125" bestFit="1" customWidth="1"/>
    <col min="3" max="3" width="39.42578125" bestFit="1" customWidth="1"/>
    <col min="4" max="4" width="15.140625" customWidth="1"/>
    <col min="5" max="5" width="10.42578125" bestFit="1" customWidth="1"/>
  </cols>
  <sheetData>
    <row r="1" spans="1:5" ht="21" x14ac:dyDescent="0.35">
      <c r="A1" s="118" t="s">
        <v>1</v>
      </c>
      <c r="B1" s="118"/>
      <c r="C1" s="118"/>
      <c r="D1" s="118"/>
      <c r="E1" s="118"/>
    </row>
    <row r="2" spans="1:5" x14ac:dyDescent="0.25">
      <c r="A2" s="120" t="s">
        <v>2</v>
      </c>
      <c r="B2" s="120"/>
      <c r="C2" s="120"/>
      <c r="D2" s="120"/>
      <c r="E2" s="120"/>
    </row>
    <row r="3" spans="1:5" x14ac:dyDescent="0.25">
      <c r="A3" s="12"/>
      <c r="B3" s="12"/>
      <c r="C3" s="12"/>
      <c r="D3" s="12"/>
      <c r="E3" s="12"/>
    </row>
    <row r="4" spans="1:5" x14ac:dyDescent="0.25">
      <c r="A4" s="120" t="s">
        <v>3</v>
      </c>
      <c r="B4" s="120"/>
      <c r="C4" s="120"/>
      <c r="D4" s="120"/>
      <c r="E4" s="120"/>
    </row>
    <row r="5" spans="1:5" x14ac:dyDescent="0.25">
      <c r="A5" s="120" t="s">
        <v>4</v>
      </c>
      <c r="B5" s="120"/>
      <c r="C5" s="120"/>
      <c r="D5" s="120"/>
      <c r="E5" s="120"/>
    </row>
    <row r="6" spans="1:5" ht="18.75" x14ac:dyDescent="0.3">
      <c r="A6" s="115" t="s">
        <v>79</v>
      </c>
      <c r="B6" s="116"/>
      <c r="C6" s="116"/>
      <c r="D6" s="116"/>
      <c r="E6" s="117"/>
    </row>
    <row r="7" spans="1:5" x14ac:dyDescent="0.25">
      <c r="A7" s="28" t="s">
        <v>6</v>
      </c>
      <c r="B7" s="1" t="s">
        <v>7</v>
      </c>
      <c r="C7" s="1" t="s">
        <v>8</v>
      </c>
      <c r="D7" s="1" t="s">
        <v>9</v>
      </c>
      <c r="E7" s="57" t="s">
        <v>912</v>
      </c>
    </row>
    <row r="8" spans="1:5" x14ac:dyDescent="0.25">
      <c r="A8" s="5">
        <v>1</v>
      </c>
      <c r="B8" s="2" t="s">
        <v>80</v>
      </c>
      <c r="C8" s="2" t="s">
        <v>81</v>
      </c>
      <c r="D8" s="13" t="s">
        <v>82</v>
      </c>
      <c r="E8" s="14">
        <v>0.25</v>
      </c>
    </row>
    <row r="9" spans="1:5" x14ac:dyDescent="0.25">
      <c r="A9" s="5">
        <v>2</v>
      </c>
      <c r="B9" s="2" t="s">
        <v>83</v>
      </c>
      <c r="C9" s="2" t="s">
        <v>81</v>
      </c>
      <c r="D9" s="13" t="s">
        <v>82</v>
      </c>
      <c r="E9" s="14">
        <v>0.25</v>
      </c>
    </row>
    <row r="10" spans="1:5" x14ac:dyDescent="0.25">
      <c r="A10" s="5">
        <v>3</v>
      </c>
      <c r="B10" s="2" t="s">
        <v>84</v>
      </c>
      <c r="C10" s="2" t="s">
        <v>81</v>
      </c>
      <c r="D10" s="13" t="s">
        <v>82</v>
      </c>
      <c r="E10" s="14">
        <v>0.25</v>
      </c>
    </row>
    <row r="11" spans="1:5" x14ac:dyDescent="0.25">
      <c r="A11" s="5">
        <v>4</v>
      </c>
      <c r="B11" s="3" t="s">
        <v>85</v>
      </c>
      <c r="C11" s="2" t="s">
        <v>81</v>
      </c>
      <c r="D11" s="15" t="s">
        <v>86</v>
      </c>
      <c r="E11" s="14">
        <v>0.25</v>
      </c>
    </row>
    <row r="12" spans="1:5" x14ac:dyDescent="0.25">
      <c r="A12" s="5">
        <v>5</v>
      </c>
      <c r="B12" s="3" t="s">
        <v>87</v>
      </c>
      <c r="C12" s="2" t="s">
        <v>81</v>
      </c>
      <c r="D12" s="15" t="s">
        <v>88</v>
      </c>
      <c r="E12" s="14">
        <v>0.25</v>
      </c>
    </row>
    <row r="13" spans="1:5" x14ac:dyDescent="0.25">
      <c r="A13" s="5">
        <v>6</v>
      </c>
      <c r="B13" s="3" t="s">
        <v>89</v>
      </c>
      <c r="C13" s="2" t="s">
        <v>81</v>
      </c>
      <c r="D13" s="15" t="s">
        <v>88</v>
      </c>
      <c r="E13" s="14">
        <v>0.25</v>
      </c>
    </row>
    <row r="14" spans="1:5" x14ac:dyDescent="0.25">
      <c r="A14" s="5">
        <v>7</v>
      </c>
      <c r="B14" s="3" t="s">
        <v>90</v>
      </c>
      <c r="C14" s="2" t="s">
        <v>81</v>
      </c>
      <c r="D14" s="15" t="s">
        <v>88</v>
      </c>
      <c r="E14" s="14">
        <v>0.25</v>
      </c>
    </row>
    <row r="15" spans="1:5" x14ac:dyDescent="0.25">
      <c r="A15" s="5">
        <v>8</v>
      </c>
      <c r="B15" s="3" t="s">
        <v>91</v>
      </c>
      <c r="C15" s="2" t="s">
        <v>81</v>
      </c>
      <c r="D15" s="15" t="s">
        <v>88</v>
      </c>
      <c r="E15" s="14">
        <v>0.25</v>
      </c>
    </row>
    <row r="16" spans="1:5" x14ac:dyDescent="0.25">
      <c r="A16" s="5">
        <v>9</v>
      </c>
      <c r="B16" s="3" t="s">
        <v>92</v>
      </c>
      <c r="C16" s="2" t="s">
        <v>81</v>
      </c>
      <c r="D16" s="15" t="s">
        <v>93</v>
      </c>
      <c r="E16" s="14">
        <v>0.25</v>
      </c>
    </row>
    <row r="17" spans="1:5" x14ac:dyDescent="0.25">
      <c r="A17" s="5">
        <v>10</v>
      </c>
      <c r="B17" s="3" t="s">
        <v>94</v>
      </c>
      <c r="C17" s="2" t="s">
        <v>81</v>
      </c>
      <c r="D17" s="15" t="s">
        <v>95</v>
      </c>
      <c r="E17" s="14">
        <v>0.5</v>
      </c>
    </row>
    <row r="18" spans="1:5" x14ac:dyDescent="0.25">
      <c r="A18" s="5">
        <v>11</v>
      </c>
      <c r="B18" s="3" t="s">
        <v>96</v>
      </c>
      <c r="C18" s="2" t="s">
        <v>81</v>
      </c>
      <c r="D18" s="15" t="s">
        <v>97</v>
      </c>
      <c r="E18" s="14">
        <v>0.25</v>
      </c>
    </row>
    <row r="19" spans="1:5" x14ac:dyDescent="0.25">
      <c r="A19" s="5">
        <v>12</v>
      </c>
      <c r="B19" s="3" t="s">
        <v>98</v>
      </c>
      <c r="C19" s="2" t="s">
        <v>81</v>
      </c>
      <c r="D19" s="15" t="s">
        <v>97</v>
      </c>
      <c r="E19" s="14">
        <v>0.5</v>
      </c>
    </row>
    <row r="20" spans="1:5" x14ac:dyDescent="0.25">
      <c r="A20" s="5">
        <v>13</v>
      </c>
      <c r="B20" s="3" t="s">
        <v>99</v>
      </c>
      <c r="C20" s="2" t="s">
        <v>81</v>
      </c>
      <c r="D20" s="15" t="s">
        <v>100</v>
      </c>
      <c r="E20" s="14">
        <v>0.5</v>
      </c>
    </row>
    <row r="21" spans="1:5" x14ac:dyDescent="0.25">
      <c r="A21" s="5">
        <v>14</v>
      </c>
      <c r="B21" s="3" t="s">
        <v>101</v>
      </c>
      <c r="C21" s="2" t="s">
        <v>81</v>
      </c>
      <c r="D21" s="15" t="s">
        <v>100</v>
      </c>
      <c r="E21" s="14">
        <v>0.25</v>
      </c>
    </row>
    <row r="22" spans="1:5" x14ac:dyDescent="0.25">
      <c r="A22" s="5">
        <v>15</v>
      </c>
      <c r="B22" s="3" t="s">
        <v>102</v>
      </c>
      <c r="C22" s="2" t="s">
        <v>81</v>
      </c>
      <c r="D22" s="15" t="s">
        <v>103</v>
      </c>
      <c r="E22" s="14">
        <v>0.5</v>
      </c>
    </row>
    <row r="23" spans="1:5" x14ac:dyDescent="0.25">
      <c r="A23" s="5">
        <v>16</v>
      </c>
      <c r="B23" s="3" t="s">
        <v>104</v>
      </c>
      <c r="C23" s="2" t="s">
        <v>81</v>
      </c>
      <c r="D23" s="15" t="s">
        <v>103</v>
      </c>
      <c r="E23" s="14">
        <v>0.5</v>
      </c>
    </row>
    <row r="24" spans="1:5" x14ac:dyDescent="0.25">
      <c r="A24" s="5">
        <v>17</v>
      </c>
      <c r="B24" s="9" t="s">
        <v>105</v>
      </c>
      <c r="C24" s="2" t="s">
        <v>81</v>
      </c>
      <c r="D24" s="15" t="s">
        <v>103</v>
      </c>
      <c r="E24" s="14">
        <v>0.5</v>
      </c>
    </row>
    <row r="25" spans="1:5" x14ac:dyDescent="0.25">
      <c r="A25" s="5">
        <v>18</v>
      </c>
      <c r="B25" s="9" t="s">
        <v>106</v>
      </c>
      <c r="C25" s="2" t="s">
        <v>81</v>
      </c>
      <c r="D25" s="15" t="s">
        <v>107</v>
      </c>
      <c r="E25" s="14">
        <v>0.5</v>
      </c>
    </row>
    <row r="26" spans="1:5" x14ac:dyDescent="0.25">
      <c r="A26" s="5">
        <v>19</v>
      </c>
      <c r="B26" s="9" t="s">
        <v>108</v>
      </c>
      <c r="C26" s="2" t="s">
        <v>81</v>
      </c>
      <c r="D26" s="15" t="s">
        <v>109</v>
      </c>
      <c r="E26" s="14">
        <v>0.25</v>
      </c>
    </row>
    <row r="27" spans="1:5" x14ac:dyDescent="0.25">
      <c r="A27" s="5">
        <v>20</v>
      </c>
      <c r="B27" s="9" t="s">
        <v>110</v>
      </c>
      <c r="C27" s="2" t="s">
        <v>81</v>
      </c>
      <c r="D27" s="15" t="s">
        <v>111</v>
      </c>
      <c r="E27" s="14">
        <v>0.25</v>
      </c>
    </row>
    <row r="28" spans="1:5" x14ac:dyDescent="0.25">
      <c r="A28" s="5">
        <v>21</v>
      </c>
      <c r="B28" s="9" t="s">
        <v>112</v>
      </c>
      <c r="C28" s="6" t="s">
        <v>81</v>
      </c>
      <c r="D28" s="15" t="s">
        <v>113</v>
      </c>
      <c r="E28" s="14">
        <v>0.5</v>
      </c>
    </row>
    <row r="29" spans="1:5" x14ac:dyDescent="0.25">
      <c r="A29" s="5">
        <v>22</v>
      </c>
      <c r="B29" s="9" t="s">
        <v>114</v>
      </c>
      <c r="C29" s="6" t="s">
        <v>81</v>
      </c>
      <c r="D29" s="15" t="s">
        <v>113</v>
      </c>
      <c r="E29" s="14">
        <v>0.25</v>
      </c>
    </row>
    <row r="30" spans="1:5" x14ac:dyDescent="0.25">
      <c r="A30" s="5">
        <v>23</v>
      </c>
      <c r="B30" s="6" t="s">
        <v>115</v>
      </c>
      <c r="C30" s="6" t="s">
        <v>116</v>
      </c>
      <c r="D30" s="6" t="s">
        <v>117</v>
      </c>
      <c r="E30" s="11">
        <v>0.5</v>
      </c>
    </row>
    <row r="31" spans="1:5" x14ac:dyDescent="0.25">
      <c r="A31" s="5">
        <v>24</v>
      </c>
      <c r="B31" s="6" t="s">
        <v>118</v>
      </c>
      <c r="C31" s="6" t="s">
        <v>116</v>
      </c>
      <c r="D31" s="6" t="s">
        <v>117</v>
      </c>
      <c r="E31" s="11">
        <v>0.5</v>
      </c>
    </row>
    <row r="32" spans="1:5" x14ac:dyDescent="0.25">
      <c r="A32" s="5">
        <v>25</v>
      </c>
      <c r="B32" s="6" t="s">
        <v>119</v>
      </c>
      <c r="C32" s="6" t="s">
        <v>116</v>
      </c>
      <c r="D32" s="6" t="s">
        <v>117</v>
      </c>
      <c r="E32" s="11">
        <v>0.5</v>
      </c>
    </row>
    <row r="33" spans="1:5" x14ac:dyDescent="0.25">
      <c r="A33" s="5">
        <v>26</v>
      </c>
      <c r="B33" s="9" t="s">
        <v>120</v>
      </c>
      <c r="C33" s="6" t="s">
        <v>116</v>
      </c>
      <c r="D33" s="6" t="s">
        <v>117</v>
      </c>
      <c r="E33" s="11">
        <v>0.5</v>
      </c>
    </row>
    <row r="34" spans="1:5" x14ac:dyDescent="0.25">
      <c r="A34" s="5">
        <v>27</v>
      </c>
      <c r="B34" s="9" t="s">
        <v>121</v>
      </c>
      <c r="C34" s="6" t="s">
        <v>116</v>
      </c>
      <c r="D34" s="6" t="s">
        <v>117</v>
      </c>
      <c r="E34" s="11">
        <v>0.5</v>
      </c>
    </row>
    <row r="35" spans="1:5" x14ac:dyDescent="0.25">
      <c r="A35" s="5">
        <v>28</v>
      </c>
      <c r="B35" s="9" t="s">
        <v>122</v>
      </c>
      <c r="C35" s="6" t="s">
        <v>116</v>
      </c>
      <c r="D35" s="6" t="s">
        <v>117</v>
      </c>
      <c r="E35" s="11">
        <v>0.33</v>
      </c>
    </row>
    <row r="36" spans="1:5" x14ac:dyDescent="0.25">
      <c r="A36" s="5">
        <v>29</v>
      </c>
      <c r="B36" s="9" t="s">
        <v>123</v>
      </c>
      <c r="C36" s="6" t="s">
        <v>124</v>
      </c>
      <c r="D36" s="6" t="s">
        <v>125</v>
      </c>
      <c r="E36" s="11">
        <v>1</v>
      </c>
    </row>
    <row r="37" spans="1:5" x14ac:dyDescent="0.25">
      <c r="A37" s="5">
        <v>30</v>
      </c>
      <c r="B37" s="9" t="s">
        <v>126</v>
      </c>
      <c r="C37" s="6" t="s">
        <v>124</v>
      </c>
      <c r="D37" s="6" t="s">
        <v>127</v>
      </c>
      <c r="E37" s="11">
        <v>0.25</v>
      </c>
    </row>
    <row r="38" spans="1:5" x14ac:dyDescent="0.25">
      <c r="A38" s="5">
        <v>31</v>
      </c>
      <c r="B38" s="9" t="s">
        <v>128</v>
      </c>
      <c r="C38" s="6" t="s">
        <v>124</v>
      </c>
      <c r="D38" s="6" t="s">
        <v>129</v>
      </c>
      <c r="E38" s="11">
        <v>0.3</v>
      </c>
    </row>
    <row r="39" spans="1:5" x14ac:dyDescent="0.25">
      <c r="A39" s="5">
        <v>32</v>
      </c>
      <c r="B39" s="9" t="s">
        <v>130</v>
      </c>
      <c r="C39" s="6" t="s">
        <v>124</v>
      </c>
      <c r="D39" s="6" t="s">
        <v>129</v>
      </c>
      <c r="E39" s="11">
        <v>0.25</v>
      </c>
    </row>
    <row r="40" spans="1:5" x14ac:dyDescent="0.25">
      <c r="A40" s="5">
        <v>33</v>
      </c>
      <c r="B40" s="9" t="s">
        <v>131</v>
      </c>
      <c r="C40" s="6" t="s">
        <v>124</v>
      </c>
      <c r="D40" s="6" t="s">
        <v>132</v>
      </c>
      <c r="E40" s="11">
        <v>0.4</v>
      </c>
    </row>
    <row r="41" spans="1:5" x14ac:dyDescent="0.25">
      <c r="A41" s="5">
        <v>34</v>
      </c>
      <c r="B41" s="9" t="s">
        <v>133</v>
      </c>
      <c r="C41" s="6" t="s">
        <v>124</v>
      </c>
      <c r="D41" s="6" t="s">
        <v>134</v>
      </c>
      <c r="E41" s="11">
        <v>0.25</v>
      </c>
    </row>
    <row r="42" spans="1:5" x14ac:dyDescent="0.25">
      <c r="A42" s="5">
        <v>35</v>
      </c>
      <c r="B42" s="9" t="s">
        <v>135</v>
      </c>
      <c r="C42" s="6" t="s">
        <v>124</v>
      </c>
      <c r="D42" s="6" t="s">
        <v>136</v>
      </c>
      <c r="E42" s="11">
        <v>0.4</v>
      </c>
    </row>
    <row r="43" spans="1:5" x14ac:dyDescent="0.25">
      <c r="A43" s="5">
        <v>36</v>
      </c>
      <c r="B43" s="9" t="s">
        <v>137</v>
      </c>
      <c r="C43" s="6" t="s">
        <v>124</v>
      </c>
      <c r="D43" s="6" t="s">
        <v>138</v>
      </c>
      <c r="E43" s="11">
        <v>0.4</v>
      </c>
    </row>
    <row r="44" spans="1:5" x14ac:dyDescent="0.25">
      <c r="A44" s="5">
        <v>37</v>
      </c>
      <c r="B44" s="9" t="s">
        <v>139</v>
      </c>
      <c r="C44" s="6" t="s">
        <v>124</v>
      </c>
      <c r="D44" s="6" t="s">
        <v>140</v>
      </c>
      <c r="E44" s="11">
        <v>0.5</v>
      </c>
    </row>
    <row r="45" spans="1:5" x14ac:dyDescent="0.25">
      <c r="A45" s="5">
        <v>38</v>
      </c>
      <c r="B45" s="9" t="s">
        <v>141</v>
      </c>
      <c r="C45" s="16" t="s">
        <v>142</v>
      </c>
      <c r="D45" s="6" t="s">
        <v>143</v>
      </c>
      <c r="E45" s="11">
        <v>1</v>
      </c>
    </row>
    <row r="46" spans="1:5" x14ac:dyDescent="0.25">
      <c r="A46" s="5">
        <v>39</v>
      </c>
      <c r="B46" s="6" t="s">
        <v>412</v>
      </c>
      <c r="C46" s="9" t="s">
        <v>413</v>
      </c>
      <c r="D46" s="6" t="s">
        <v>414</v>
      </c>
      <c r="E46" s="6">
        <v>2100</v>
      </c>
    </row>
    <row r="47" spans="1:5" x14ac:dyDescent="0.25">
      <c r="A47" s="5">
        <v>40</v>
      </c>
      <c r="B47" s="6" t="s">
        <v>415</v>
      </c>
      <c r="C47" s="9" t="s">
        <v>413</v>
      </c>
      <c r="D47" s="6" t="s">
        <v>414</v>
      </c>
      <c r="E47" s="6">
        <v>2100</v>
      </c>
    </row>
    <row r="48" spans="1:5" x14ac:dyDescent="0.25">
      <c r="A48" s="5">
        <v>41</v>
      </c>
      <c r="B48" s="6" t="s">
        <v>416</v>
      </c>
      <c r="C48" s="9" t="s">
        <v>413</v>
      </c>
      <c r="D48" s="6" t="s">
        <v>417</v>
      </c>
      <c r="E48" s="6">
        <v>2100</v>
      </c>
    </row>
    <row r="49" spans="1:5" x14ac:dyDescent="0.25">
      <c r="A49" s="5">
        <v>42</v>
      </c>
      <c r="B49" s="6" t="s">
        <v>418</v>
      </c>
      <c r="C49" s="9" t="s">
        <v>413</v>
      </c>
      <c r="D49" s="6" t="s">
        <v>414</v>
      </c>
      <c r="E49" s="6">
        <v>2100</v>
      </c>
    </row>
    <row r="50" spans="1:5" x14ac:dyDescent="0.25">
      <c r="A50" s="5">
        <v>43</v>
      </c>
      <c r="B50" s="6" t="s">
        <v>419</v>
      </c>
      <c r="C50" s="9" t="s">
        <v>413</v>
      </c>
      <c r="D50" s="6" t="s">
        <v>420</v>
      </c>
      <c r="E50" s="6">
        <v>4200</v>
      </c>
    </row>
    <row r="51" spans="1:5" x14ac:dyDescent="0.25">
      <c r="A51" s="5">
        <v>44</v>
      </c>
      <c r="B51" s="6" t="s">
        <v>421</v>
      </c>
      <c r="C51" s="9" t="s">
        <v>413</v>
      </c>
      <c r="D51" s="6" t="s">
        <v>422</v>
      </c>
      <c r="E51" s="6">
        <v>1850</v>
      </c>
    </row>
    <row r="52" spans="1:5" x14ac:dyDescent="0.25">
      <c r="A52" s="5">
        <v>45</v>
      </c>
      <c r="B52" s="6" t="s">
        <v>423</v>
      </c>
      <c r="C52" s="9" t="s">
        <v>413</v>
      </c>
      <c r="D52" s="6" t="s">
        <v>424</v>
      </c>
      <c r="E52" s="6">
        <v>1850</v>
      </c>
    </row>
    <row r="53" spans="1:5" x14ac:dyDescent="0.25">
      <c r="A53" s="5">
        <v>46</v>
      </c>
      <c r="B53" s="6" t="s">
        <v>425</v>
      </c>
      <c r="C53" s="9" t="s">
        <v>413</v>
      </c>
      <c r="D53" s="6" t="s">
        <v>426</v>
      </c>
      <c r="E53" s="6">
        <v>3100</v>
      </c>
    </row>
    <row r="54" spans="1:5" x14ac:dyDescent="0.25">
      <c r="A54" s="5">
        <v>47</v>
      </c>
      <c r="B54" s="9" t="s">
        <v>427</v>
      </c>
      <c r="C54" s="9" t="s">
        <v>413</v>
      </c>
      <c r="D54" s="9" t="s">
        <v>417</v>
      </c>
      <c r="E54" s="9">
        <v>2100</v>
      </c>
    </row>
    <row r="55" spans="1:5" x14ac:dyDescent="0.25">
      <c r="A55" s="5">
        <v>48</v>
      </c>
      <c r="B55" s="9" t="s">
        <v>428</v>
      </c>
      <c r="C55" s="9" t="s">
        <v>413</v>
      </c>
      <c r="D55" s="9" t="s">
        <v>429</v>
      </c>
      <c r="E55" s="9">
        <v>1850</v>
      </c>
    </row>
    <row r="56" spans="1:5" x14ac:dyDescent="0.25">
      <c r="A56" s="5">
        <v>49</v>
      </c>
      <c r="B56" s="31" t="s">
        <v>430</v>
      </c>
      <c r="C56" s="9" t="s">
        <v>413</v>
      </c>
      <c r="D56" s="9" t="s">
        <v>431</v>
      </c>
      <c r="E56" s="9">
        <v>3100</v>
      </c>
    </row>
    <row r="57" spans="1:5" x14ac:dyDescent="0.25">
      <c r="A57" s="5">
        <v>50</v>
      </c>
      <c r="B57" s="3" t="s">
        <v>432</v>
      </c>
      <c r="C57" s="9" t="s">
        <v>413</v>
      </c>
      <c r="D57" s="9" t="s">
        <v>433</v>
      </c>
      <c r="E57" s="9">
        <v>1850</v>
      </c>
    </row>
    <row r="58" spans="1:5" x14ac:dyDescent="0.25">
      <c r="A58" s="5">
        <v>51</v>
      </c>
      <c r="B58" s="9" t="s">
        <v>434</v>
      </c>
      <c r="C58" s="9" t="s">
        <v>413</v>
      </c>
      <c r="D58" s="9" t="s">
        <v>435</v>
      </c>
      <c r="E58" s="9">
        <v>3700</v>
      </c>
    </row>
    <row r="59" spans="1:5" x14ac:dyDescent="0.25">
      <c r="A59" s="5">
        <v>52</v>
      </c>
      <c r="B59" s="9" t="s">
        <v>436</v>
      </c>
      <c r="C59" s="9" t="s">
        <v>413</v>
      </c>
      <c r="D59" s="9" t="s">
        <v>437</v>
      </c>
      <c r="E59" s="9">
        <v>1850</v>
      </c>
    </row>
    <row r="60" spans="1:5" x14ac:dyDescent="0.25">
      <c r="A60" s="5">
        <v>53</v>
      </c>
      <c r="B60" s="9" t="s">
        <v>438</v>
      </c>
      <c r="C60" s="9" t="s">
        <v>413</v>
      </c>
      <c r="D60" s="9" t="s">
        <v>439</v>
      </c>
      <c r="E60" s="9">
        <v>3700</v>
      </c>
    </row>
    <row r="61" spans="1:5" x14ac:dyDescent="0.25">
      <c r="A61" s="5">
        <v>54</v>
      </c>
      <c r="B61" s="9" t="s">
        <v>440</v>
      </c>
      <c r="C61" s="9" t="s">
        <v>413</v>
      </c>
      <c r="D61" s="9" t="s">
        <v>441</v>
      </c>
      <c r="E61" s="9">
        <v>3700</v>
      </c>
    </row>
    <row r="62" spans="1:5" x14ac:dyDescent="0.25">
      <c r="A62" s="5">
        <v>55</v>
      </c>
      <c r="B62" s="9" t="s">
        <v>442</v>
      </c>
      <c r="C62" s="9" t="s">
        <v>413</v>
      </c>
      <c r="D62" s="9" t="s">
        <v>443</v>
      </c>
      <c r="E62" s="9">
        <v>2100</v>
      </c>
    </row>
    <row r="63" spans="1:5" x14ac:dyDescent="0.25">
      <c r="A63" s="5">
        <v>56</v>
      </c>
      <c r="B63" s="9" t="s">
        <v>444</v>
      </c>
      <c r="C63" s="9" t="s">
        <v>413</v>
      </c>
      <c r="D63" s="9" t="s">
        <v>445</v>
      </c>
      <c r="E63" s="9">
        <v>1850</v>
      </c>
    </row>
    <row r="64" spans="1:5" x14ac:dyDescent="0.25">
      <c r="A64" s="5">
        <v>57</v>
      </c>
      <c r="B64" s="9" t="s">
        <v>446</v>
      </c>
      <c r="C64" s="9" t="s">
        <v>413</v>
      </c>
      <c r="D64" s="9" t="s">
        <v>435</v>
      </c>
      <c r="E64" s="9">
        <v>1850</v>
      </c>
    </row>
    <row r="65" spans="1:5" x14ac:dyDescent="0.25">
      <c r="A65" s="5">
        <v>58</v>
      </c>
      <c r="B65" s="9" t="s">
        <v>447</v>
      </c>
      <c r="C65" s="9" t="s">
        <v>413</v>
      </c>
      <c r="D65" s="9" t="s">
        <v>437</v>
      </c>
      <c r="E65" s="9">
        <v>1850</v>
      </c>
    </row>
    <row r="66" spans="1:5" x14ac:dyDescent="0.25">
      <c r="A66" s="5">
        <v>59</v>
      </c>
      <c r="B66" s="9" t="s">
        <v>448</v>
      </c>
      <c r="C66" s="9" t="s">
        <v>413</v>
      </c>
      <c r="D66" s="9" t="s">
        <v>449</v>
      </c>
      <c r="E66" s="9">
        <v>3100</v>
      </c>
    </row>
    <row r="67" spans="1:5" x14ac:dyDescent="0.25">
      <c r="A67" s="5">
        <v>60</v>
      </c>
      <c r="B67" s="9" t="s">
        <v>450</v>
      </c>
      <c r="C67" s="9" t="s">
        <v>413</v>
      </c>
      <c r="D67" s="9" t="s">
        <v>451</v>
      </c>
      <c r="E67" s="9">
        <v>2100</v>
      </c>
    </row>
    <row r="68" spans="1:5" x14ac:dyDescent="0.25">
      <c r="A68" s="5">
        <v>61</v>
      </c>
      <c r="B68" s="9" t="s">
        <v>452</v>
      </c>
      <c r="C68" s="9" t="s">
        <v>413</v>
      </c>
      <c r="D68" s="9" t="s">
        <v>453</v>
      </c>
      <c r="E68" s="9">
        <v>2100</v>
      </c>
    </row>
    <row r="69" spans="1:5" x14ac:dyDescent="0.25">
      <c r="A69" s="5">
        <v>62</v>
      </c>
      <c r="B69" s="9" t="s">
        <v>454</v>
      </c>
      <c r="C69" s="9" t="s">
        <v>413</v>
      </c>
      <c r="D69" s="9" t="s">
        <v>455</v>
      </c>
      <c r="E69" s="9">
        <v>3700</v>
      </c>
    </row>
    <row r="70" spans="1:5" x14ac:dyDescent="0.25">
      <c r="A70" s="5">
        <v>63</v>
      </c>
      <c r="B70" s="9" t="s">
        <v>456</v>
      </c>
      <c r="C70" s="9" t="s">
        <v>413</v>
      </c>
      <c r="D70" s="9" t="s">
        <v>457</v>
      </c>
      <c r="E70" s="9">
        <v>2600</v>
      </c>
    </row>
    <row r="71" spans="1:5" x14ac:dyDescent="0.25">
      <c r="A71" s="5">
        <v>64</v>
      </c>
      <c r="B71" s="9" t="s">
        <v>458</v>
      </c>
      <c r="C71" s="9" t="s">
        <v>413</v>
      </c>
      <c r="D71" s="9" t="s">
        <v>459</v>
      </c>
      <c r="E71" s="9">
        <v>3700</v>
      </c>
    </row>
    <row r="72" spans="1:5" x14ac:dyDescent="0.25">
      <c r="A72" s="5">
        <v>65</v>
      </c>
      <c r="B72" s="9" t="s">
        <v>460</v>
      </c>
      <c r="C72" s="9" t="s">
        <v>413</v>
      </c>
      <c r="D72" s="9" t="s">
        <v>461</v>
      </c>
      <c r="E72" s="9">
        <v>3700</v>
      </c>
    </row>
    <row r="73" spans="1:5" x14ac:dyDescent="0.25">
      <c r="A73" s="5">
        <v>66</v>
      </c>
      <c r="B73" s="9" t="s">
        <v>462</v>
      </c>
      <c r="C73" s="9" t="s">
        <v>413</v>
      </c>
      <c r="D73" s="9" t="s">
        <v>417</v>
      </c>
      <c r="E73" s="9">
        <v>2100</v>
      </c>
    </row>
    <row r="74" spans="1:5" x14ac:dyDescent="0.25">
      <c r="A74" s="5">
        <v>67</v>
      </c>
      <c r="B74" s="9" t="s">
        <v>463</v>
      </c>
      <c r="C74" s="9" t="s">
        <v>413</v>
      </c>
      <c r="D74" s="9" t="s">
        <v>464</v>
      </c>
      <c r="E74" s="9">
        <v>1850</v>
      </c>
    </row>
    <row r="75" spans="1:5" x14ac:dyDescent="0.25">
      <c r="A75" s="5">
        <v>68</v>
      </c>
      <c r="B75" s="9" t="s">
        <v>465</v>
      </c>
      <c r="C75" s="9" t="s">
        <v>413</v>
      </c>
      <c r="D75" s="3" t="s">
        <v>435</v>
      </c>
      <c r="E75" s="9">
        <v>3700</v>
      </c>
    </row>
    <row r="76" spans="1:5" x14ac:dyDescent="0.25">
      <c r="A76" s="5">
        <v>69</v>
      </c>
      <c r="B76" s="9" t="s">
        <v>466</v>
      </c>
      <c r="C76" s="9" t="s">
        <v>413</v>
      </c>
      <c r="D76" s="3" t="s">
        <v>467</v>
      </c>
      <c r="E76" s="9">
        <v>3700</v>
      </c>
    </row>
    <row r="77" spans="1:5" x14ac:dyDescent="0.25">
      <c r="A77" s="5">
        <v>70</v>
      </c>
      <c r="B77" s="9" t="s">
        <v>468</v>
      </c>
      <c r="C77" s="9" t="s">
        <v>413</v>
      </c>
      <c r="D77" s="9" t="s">
        <v>469</v>
      </c>
      <c r="E77" s="9">
        <v>4200</v>
      </c>
    </row>
    <row r="78" spans="1:5" x14ac:dyDescent="0.25">
      <c r="A78" s="5">
        <v>71</v>
      </c>
      <c r="B78" s="9" t="s">
        <v>470</v>
      </c>
      <c r="C78" s="9" t="s">
        <v>413</v>
      </c>
      <c r="D78" s="9" t="s">
        <v>471</v>
      </c>
      <c r="E78" s="9">
        <v>5200</v>
      </c>
    </row>
    <row r="79" spans="1:5" x14ac:dyDescent="0.25">
      <c r="A79" s="5">
        <v>72</v>
      </c>
      <c r="B79" s="9" t="s">
        <v>472</v>
      </c>
      <c r="C79" s="9" t="s">
        <v>413</v>
      </c>
      <c r="D79" s="9" t="s">
        <v>453</v>
      </c>
      <c r="E79" s="9">
        <v>2100</v>
      </c>
    </row>
    <row r="80" spans="1:5" x14ac:dyDescent="0.25">
      <c r="A80" s="5">
        <v>73</v>
      </c>
      <c r="B80" s="9" t="s">
        <v>473</v>
      </c>
      <c r="C80" s="9" t="s">
        <v>413</v>
      </c>
      <c r="D80" s="3" t="s">
        <v>474</v>
      </c>
      <c r="E80" s="9">
        <v>1850</v>
      </c>
    </row>
    <row r="81" spans="1:5" x14ac:dyDescent="0.25">
      <c r="A81" s="5">
        <v>74</v>
      </c>
      <c r="B81" s="9" t="s">
        <v>473</v>
      </c>
      <c r="C81" s="9" t="s">
        <v>413</v>
      </c>
      <c r="D81" s="3" t="s">
        <v>474</v>
      </c>
      <c r="E81" s="9">
        <v>1850</v>
      </c>
    </row>
    <row r="82" spans="1:5" x14ac:dyDescent="0.25">
      <c r="A82" s="5">
        <v>75</v>
      </c>
      <c r="B82" s="9" t="s">
        <v>475</v>
      </c>
      <c r="C82" s="9" t="s">
        <v>413</v>
      </c>
      <c r="D82" s="9" t="s">
        <v>476</v>
      </c>
      <c r="E82" s="9">
        <v>10400</v>
      </c>
    </row>
    <row r="83" spans="1:5" x14ac:dyDescent="0.25">
      <c r="A83" s="5">
        <v>76</v>
      </c>
      <c r="B83" s="31" t="s">
        <v>477</v>
      </c>
      <c r="C83" s="9" t="s">
        <v>413</v>
      </c>
      <c r="D83" s="3" t="s">
        <v>478</v>
      </c>
      <c r="E83" s="32">
        <v>1</v>
      </c>
    </row>
    <row r="84" spans="1:5" x14ac:dyDescent="0.25">
      <c r="A84" s="5">
        <v>77</v>
      </c>
      <c r="B84" s="31" t="s">
        <v>479</v>
      </c>
      <c r="C84" s="9" t="s">
        <v>413</v>
      </c>
      <c r="D84" s="3" t="s">
        <v>480</v>
      </c>
      <c r="E84" s="32">
        <v>1</v>
      </c>
    </row>
    <row r="85" spans="1:5" x14ac:dyDescent="0.25">
      <c r="A85" s="5">
        <v>78</v>
      </c>
      <c r="B85" s="33" t="s">
        <v>481</v>
      </c>
      <c r="C85" s="9" t="s">
        <v>413</v>
      </c>
      <c r="D85" s="34" t="s">
        <v>482</v>
      </c>
      <c r="E85" s="32">
        <v>1</v>
      </c>
    </row>
    <row r="86" spans="1:5" x14ac:dyDescent="0.25">
      <c r="A86" s="5">
        <v>79</v>
      </c>
      <c r="B86" s="9" t="s">
        <v>483</v>
      </c>
      <c r="C86" s="9" t="s">
        <v>413</v>
      </c>
      <c r="D86" s="9" t="s">
        <v>484</v>
      </c>
      <c r="E86" s="9">
        <v>1850</v>
      </c>
    </row>
    <row r="87" spans="1:5" x14ac:dyDescent="0.25">
      <c r="A87" s="5">
        <v>80</v>
      </c>
      <c r="B87" s="9" t="s">
        <v>485</v>
      </c>
      <c r="C87" s="9" t="s">
        <v>413</v>
      </c>
      <c r="D87" s="9" t="s">
        <v>486</v>
      </c>
      <c r="E87" s="9">
        <v>1850</v>
      </c>
    </row>
  </sheetData>
  <mergeCells count="5">
    <mergeCell ref="A1:E1"/>
    <mergeCell ref="A2:E2"/>
    <mergeCell ref="A4:E4"/>
    <mergeCell ref="A5:E5"/>
    <mergeCell ref="A6:E6"/>
  </mergeCells>
  <pageMargins left="0.18" right="0.19" top="0.2" bottom="0.34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59" workbookViewId="0">
      <selection activeCell="I73" sqref="I73"/>
    </sheetView>
  </sheetViews>
  <sheetFormatPr defaultRowHeight="15" x14ac:dyDescent="0.25"/>
  <cols>
    <col min="1" max="1" width="6.28515625" style="27" bestFit="1" customWidth="1"/>
    <col min="2" max="2" width="30.140625" bestFit="1" customWidth="1"/>
    <col min="3" max="3" width="36.42578125" customWidth="1"/>
    <col min="4" max="4" width="17.5703125" bestFit="1" customWidth="1"/>
    <col min="5" max="5" width="10.42578125" bestFit="1" customWidth="1"/>
  </cols>
  <sheetData>
    <row r="1" spans="1:5" ht="21" x14ac:dyDescent="0.35">
      <c r="A1" s="108" t="s">
        <v>1</v>
      </c>
      <c r="B1" s="108"/>
      <c r="C1" s="108"/>
      <c r="D1" s="108"/>
      <c r="E1" s="108"/>
    </row>
    <row r="2" spans="1:5" x14ac:dyDescent="0.25">
      <c r="A2" s="109" t="s">
        <v>2</v>
      </c>
      <c r="B2" s="109"/>
      <c r="C2" s="109"/>
      <c r="D2" s="109"/>
      <c r="E2" s="109"/>
    </row>
    <row r="3" spans="1:5" x14ac:dyDescent="0.25">
      <c r="A3" s="4"/>
      <c r="B3" s="4"/>
      <c r="C3" s="4"/>
      <c r="D3" s="4"/>
      <c r="E3" s="4"/>
    </row>
    <row r="4" spans="1:5" x14ac:dyDescent="0.25">
      <c r="A4" s="109" t="s">
        <v>3</v>
      </c>
      <c r="B4" s="109"/>
      <c r="C4" s="109"/>
      <c r="D4" s="109"/>
      <c r="E4" s="109"/>
    </row>
    <row r="5" spans="1:5" x14ac:dyDescent="0.25">
      <c r="A5" s="111" t="s">
        <v>4</v>
      </c>
      <c r="B5" s="111"/>
      <c r="C5" s="111"/>
      <c r="D5" s="111"/>
      <c r="E5" s="111"/>
    </row>
    <row r="6" spans="1:5" ht="18.75" x14ac:dyDescent="0.3">
      <c r="A6" s="115" t="s">
        <v>144</v>
      </c>
      <c r="B6" s="116"/>
      <c r="C6" s="116"/>
      <c r="D6" s="116"/>
      <c r="E6" s="117"/>
    </row>
    <row r="7" spans="1:5" x14ac:dyDescent="0.25">
      <c r="A7" s="17" t="s">
        <v>6</v>
      </c>
      <c r="B7" s="17" t="s">
        <v>7</v>
      </c>
      <c r="C7" s="17" t="s">
        <v>8</v>
      </c>
      <c r="D7" s="17" t="s">
        <v>9</v>
      </c>
      <c r="E7" s="29" t="s">
        <v>912</v>
      </c>
    </row>
    <row r="8" spans="1:5" x14ac:dyDescent="0.25">
      <c r="A8" s="17">
        <v>1</v>
      </c>
      <c r="B8" s="19" t="s">
        <v>145</v>
      </c>
      <c r="C8" s="13" t="s">
        <v>146</v>
      </c>
      <c r="D8" s="13" t="s">
        <v>147</v>
      </c>
      <c r="E8" s="14">
        <v>0.5</v>
      </c>
    </row>
    <row r="9" spans="1:5" x14ac:dyDescent="0.25">
      <c r="A9" s="17">
        <v>2</v>
      </c>
      <c r="B9" s="19" t="s">
        <v>148</v>
      </c>
      <c r="C9" s="13" t="s">
        <v>146</v>
      </c>
      <c r="D9" s="13" t="s">
        <v>149</v>
      </c>
      <c r="E9" s="14">
        <v>0.5</v>
      </c>
    </row>
    <row r="10" spans="1:5" x14ac:dyDescent="0.25">
      <c r="A10" s="17">
        <v>3</v>
      </c>
      <c r="B10" s="19" t="s">
        <v>150</v>
      </c>
      <c r="C10" s="13" t="s">
        <v>151</v>
      </c>
      <c r="D10" s="13" t="s">
        <v>152</v>
      </c>
      <c r="E10" s="14">
        <v>0.5</v>
      </c>
    </row>
    <row r="11" spans="1:5" x14ac:dyDescent="0.25">
      <c r="A11" s="17">
        <v>4</v>
      </c>
      <c r="B11" s="19" t="s">
        <v>153</v>
      </c>
      <c r="C11" s="13" t="s">
        <v>154</v>
      </c>
      <c r="D11" s="13" t="s">
        <v>155</v>
      </c>
      <c r="E11" s="14">
        <v>0.5</v>
      </c>
    </row>
    <row r="12" spans="1:5" x14ac:dyDescent="0.25">
      <c r="A12" s="17">
        <v>5</v>
      </c>
      <c r="B12" s="19" t="s">
        <v>156</v>
      </c>
      <c r="C12" s="13" t="s">
        <v>154</v>
      </c>
      <c r="D12" s="13" t="s">
        <v>155</v>
      </c>
      <c r="E12" s="14">
        <v>0.5</v>
      </c>
    </row>
    <row r="13" spans="1:5" x14ac:dyDescent="0.25">
      <c r="A13" s="17">
        <v>6</v>
      </c>
      <c r="B13" s="19" t="s">
        <v>157</v>
      </c>
      <c r="C13" s="13" t="s">
        <v>154</v>
      </c>
      <c r="D13" s="13" t="s">
        <v>158</v>
      </c>
      <c r="E13" s="14">
        <v>0.5</v>
      </c>
    </row>
    <row r="14" spans="1:5" x14ac:dyDescent="0.25">
      <c r="A14" s="17">
        <v>7</v>
      </c>
      <c r="B14" s="19" t="s">
        <v>159</v>
      </c>
      <c r="C14" s="13" t="s">
        <v>154</v>
      </c>
      <c r="D14" s="13" t="s">
        <v>158</v>
      </c>
      <c r="E14" s="14">
        <v>0.5</v>
      </c>
    </row>
    <row r="15" spans="1:5" x14ac:dyDescent="0.25">
      <c r="A15" s="17">
        <v>8</v>
      </c>
      <c r="B15" s="19" t="s">
        <v>160</v>
      </c>
      <c r="C15" s="13" t="s">
        <v>154</v>
      </c>
      <c r="D15" s="13" t="s">
        <v>161</v>
      </c>
      <c r="E15" s="14">
        <v>0.5</v>
      </c>
    </row>
    <row r="16" spans="1:5" x14ac:dyDescent="0.25">
      <c r="A16" s="17">
        <v>9</v>
      </c>
      <c r="B16" s="19" t="s">
        <v>162</v>
      </c>
      <c r="C16" s="13" t="s">
        <v>154</v>
      </c>
      <c r="D16" s="13" t="s">
        <v>163</v>
      </c>
      <c r="E16" s="14">
        <v>0.5</v>
      </c>
    </row>
    <row r="17" spans="1:5" x14ac:dyDescent="0.25">
      <c r="A17" s="17">
        <v>10</v>
      </c>
      <c r="B17" s="19" t="s">
        <v>164</v>
      </c>
      <c r="C17" s="13" t="s">
        <v>154</v>
      </c>
      <c r="D17" s="13" t="s">
        <v>165</v>
      </c>
      <c r="E17" s="14">
        <v>0.5</v>
      </c>
    </row>
    <row r="18" spans="1:5" x14ac:dyDescent="0.25">
      <c r="A18" s="17">
        <v>11</v>
      </c>
      <c r="B18" s="19" t="s">
        <v>166</v>
      </c>
      <c r="C18" s="13" t="s">
        <v>154</v>
      </c>
      <c r="D18" s="13" t="s">
        <v>167</v>
      </c>
      <c r="E18" s="14">
        <v>0.5</v>
      </c>
    </row>
    <row r="19" spans="1:5" x14ac:dyDescent="0.25">
      <c r="A19" s="17">
        <v>12</v>
      </c>
      <c r="B19" s="19" t="s">
        <v>168</v>
      </c>
      <c r="C19" s="13" t="s">
        <v>154</v>
      </c>
      <c r="D19" s="13" t="s">
        <v>169</v>
      </c>
      <c r="E19" s="14">
        <v>0.5</v>
      </c>
    </row>
    <row r="20" spans="1:5" x14ac:dyDescent="0.25">
      <c r="A20" s="17">
        <v>13</v>
      </c>
      <c r="B20" s="19" t="s">
        <v>170</v>
      </c>
      <c r="C20" s="13" t="s">
        <v>154</v>
      </c>
      <c r="D20" s="13" t="s">
        <v>171</v>
      </c>
      <c r="E20" s="14">
        <v>0.5</v>
      </c>
    </row>
    <row r="21" spans="1:5" x14ac:dyDescent="0.25">
      <c r="A21" s="17">
        <v>14</v>
      </c>
      <c r="B21" s="19" t="s">
        <v>172</v>
      </c>
      <c r="C21" s="13" t="s">
        <v>154</v>
      </c>
      <c r="D21" s="13" t="s">
        <v>173</v>
      </c>
      <c r="E21" s="14">
        <v>0.5</v>
      </c>
    </row>
    <row r="22" spans="1:5" x14ac:dyDescent="0.25">
      <c r="A22" s="17">
        <v>15</v>
      </c>
      <c r="B22" s="19" t="s">
        <v>174</v>
      </c>
      <c r="C22" s="13" t="s">
        <v>154</v>
      </c>
      <c r="D22" s="13" t="s">
        <v>175</v>
      </c>
      <c r="E22" s="14">
        <v>0.5</v>
      </c>
    </row>
    <row r="23" spans="1:5" x14ac:dyDescent="0.25">
      <c r="A23" s="17">
        <v>16</v>
      </c>
      <c r="B23" s="19" t="s">
        <v>176</v>
      </c>
      <c r="C23" s="13" t="s">
        <v>154</v>
      </c>
      <c r="D23" s="13" t="s">
        <v>175</v>
      </c>
      <c r="E23" s="14">
        <v>0.5</v>
      </c>
    </row>
    <row r="24" spans="1:5" x14ac:dyDescent="0.25">
      <c r="A24" s="17">
        <v>17</v>
      </c>
      <c r="B24" s="19" t="s">
        <v>177</v>
      </c>
      <c r="C24" s="13" t="s">
        <v>154</v>
      </c>
      <c r="D24" s="13" t="s">
        <v>178</v>
      </c>
      <c r="E24" s="14">
        <v>0.5</v>
      </c>
    </row>
    <row r="25" spans="1:5" x14ac:dyDescent="0.25">
      <c r="A25" s="17">
        <v>18</v>
      </c>
      <c r="B25" s="19" t="s">
        <v>179</v>
      </c>
      <c r="C25" s="13" t="s">
        <v>154</v>
      </c>
      <c r="D25" s="13" t="s">
        <v>180</v>
      </c>
      <c r="E25" s="14">
        <v>0.5</v>
      </c>
    </row>
    <row r="26" spans="1:5" x14ac:dyDescent="0.25">
      <c r="A26" s="17">
        <v>19</v>
      </c>
      <c r="B26" s="19" t="s">
        <v>181</v>
      </c>
      <c r="C26" s="13" t="s">
        <v>154</v>
      </c>
      <c r="D26" s="13" t="s">
        <v>182</v>
      </c>
      <c r="E26" s="14">
        <v>0.5</v>
      </c>
    </row>
    <row r="27" spans="1:5" x14ac:dyDescent="0.25">
      <c r="A27" s="17">
        <v>20</v>
      </c>
      <c r="B27" s="19" t="s">
        <v>183</v>
      </c>
      <c r="C27" s="13" t="s">
        <v>154</v>
      </c>
      <c r="D27" s="13" t="s">
        <v>184</v>
      </c>
      <c r="E27" s="14">
        <v>0.5</v>
      </c>
    </row>
    <row r="28" spans="1:5" x14ac:dyDescent="0.25">
      <c r="A28" s="17">
        <v>21</v>
      </c>
      <c r="B28" s="19" t="s">
        <v>185</v>
      </c>
      <c r="C28" s="13" t="s">
        <v>186</v>
      </c>
      <c r="D28" s="13" t="s">
        <v>187</v>
      </c>
      <c r="E28" s="14">
        <v>0.5</v>
      </c>
    </row>
    <row r="29" spans="1:5" x14ac:dyDescent="0.25">
      <c r="A29" s="17">
        <v>22</v>
      </c>
      <c r="B29" s="13" t="s">
        <v>188</v>
      </c>
      <c r="C29" s="13" t="s">
        <v>189</v>
      </c>
      <c r="D29" s="18" t="s">
        <v>190</v>
      </c>
      <c r="E29" s="14">
        <v>0.5</v>
      </c>
    </row>
    <row r="30" spans="1:5" x14ac:dyDescent="0.25">
      <c r="A30" s="17">
        <v>23</v>
      </c>
      <c r="B30" s="13" t="s">
        <v>191</v>
      </c>
      <c r="C30" s="13" t="s">
        <v>189</v>
      </c>
      <c r="D30" s="18" t="s">
        <v>190</v>
      </c>
      <c r="E30" s="14">
        <v>0.5</v>
      </c>
    </row>
    <row r="31" spans="1:5" x14ac:dyDescent="0.25">
      <c r="A31" s="17">
        <v>24</v>
      </c>
      <c r="B31" s="13" t="s">
        <v>192</v>
      </c>
      <c r="C31" s="13" t="s">
        <v>189</v>
      </c>
      <c r="D31" s="18" t="s">
        <v>193</v>
      </c>
      <c r="E31" s="14">
        <v>0.5</v>
      </c>
    </row>
    <row r="32" spans="1:5" x14ac:dyDescent="0.25">
      <c r="A32" s="17">
        <v>25</v>
      </c>
      <c r="B32" s="13" t="s">
        <v>194</v>
      </c>
      <c r="C32" s="13" t="s">
        <v>0</v>
      </c>
      <c r="D32" s="13" t="s">
        <v>195</v>
      </c>
      <c r="E32" s="14">
        <v>0.5</v>
      </c>
    </row>
    <row r="33" spans="1:5" x14ac:dyDescent="0.25">
      <c r="A33" s="17">
        <v>26</v>
      </c>
      <c r="B33" s="13" t="s">
        <v>196</v>
      </c>
      <c r="C33" s="13" t="s">
        <v>0</v>
      </c>
      <c r="D33" s="13" t="s">
        <v>197</v>
      </c>
      <c r="E33" s="14">
        <v>0.5</v>
      </c>
    </row>
    <row r="34" spans="1:5" x14ac:dyDescent="0.25">
      <c r="A34" s="17">
        <v>27</v>
      </c>
      <c r="B34" s="13" t="s">
        <v>194</v>
      </c>
      <c r="C34" s="13" t="s">
        <v>0</v>
      </c>
      <c r="D34" s="13" t="s">
        <v>195</v>
      </c>
      <c r="E34" s="14">
        <v>0.5</v>
      </c>
    </row>
    <row r="35" spans="1:5" x14ac:dyDescent="0.25">
      <c r="A35" s="17">
        <v>28</v>
      </c>
      <c r="B35" s="19" t="s">
        <v>198</v>
      </c>
      <c r="C35" s="13" t="s">
        <v>0</v>
      </c>
      <c r="D35" s="13" t="s">
        <v>184</v>
      </c>
      <c r="E35" s="14">
        <v>0.5</v>
      </c>
    </row>
    <row r="36" spans="1:5" x14ac:dyDescent="0.25">
      <c r="A36" s="17">
        <v>29</v>
      </c>
      <c r="B36" s="19" t="s">
        <v>199</v>
      </c>
      <c r="C36" s="13" t="s">
        <v>200</v>
      </c>
      <c r="D36" s="13" t="s">
        <v>201</v>
      </c>
      <c r="E36" s="14">
        <v>0.5</v>
      </c>
    </row>
    <row r="37" spans="1:5" x14ac:dyDescent="0.25">
      <c r="A37" s="17">
        <v>30</v>
      </c>
      <c r="B37" s="19" t="s">
        <v>202</v>
      </c>
      <c r="C37" s="13" t="s">
        <v>203</v>
      </c>
      <c r="D37" s="13" t="s">
        <v>204</v>
      </c>
      <c r="E37" s="14">
        <v>0.5</v>
      </c>
    </row>
    <row r="38" spans="1:5" x14ac:dyDescent="0.25">
      <c r="A38" s="17">
        <v>31</v>
      </c>
      <c r="B38" s="19" t="s">
        <v>205</v>
      </c>
      <c r="C38" s="13" t="s">
        <v>146</v>
      </c>
      <c r="D38" s="13" t="s">
        <v>149</v>
      </c>
      <c r="E38" s="14">
        <v>0.5</v>
      </c>
    </row>
    <row r="39" spans="1:5" x14ac:dyDescent="0.25">
      <c r="A39" s="17">
        <v>32</v>
      </c>
      <c r="B39" s="19" t="s">
        <v>206</v>
      </c>
      <c r="C39" s="13" t="s">
        <v>151</v>
      </c>
      <c r="D39" s="13" t="s">
        <v>207</v>
      </c>
      <c r="E39" s="14">
        <v>0.5</v>
      </c>
    </row>
    <row r="40" spans="1:5" x14ac:dyDescent="0.25">
      <c r="A40" s="17">
        <v>33</v>
      </c>
      <c r="B40" s="19" t="s">
        <v>208</v>
      </c>
      <c r="C40" s="13" t="s">
        <v>186</v>
      </c>
      <c r="D40" s="13" t="s">
        <v>209</v>
      </c>
      <c r="E40" s="14">
        <v>0.5</v>
      </c>
    </row>
    <row r="41" spans="1:5" x14ac:dyDescent="0.25">
      <c r="A41" s="17">
        <v>34</v>
      </c>
      <c r="B41" s="13" t="s">
        <v>210</v>
      </c>
      <c r="C41" s="13" t="s">
        <v>189</v>
      </c>
      <c r="D41" s="18" t="s">
        <v>211</v>
      </c>
      <c r="E41" s="14">
        <v>0.5</v>
      </c>
    </row>
    <row r="42" spans="1:5" x14ac:dyDescent="0.25">
      <c r="A42" s="17">
        <v>35</v>
      </c>
      <c r="B42" s="13" t="s">
        <v>212</v>
      </c>
      <c r="C42" s="13" t="s">
        <v>189</v>
      </c>
      <c r="D42" s="18" t="s">
        <v>213</v>
      </c>
      <c r="E42" s="14">
        <v>0.5</v>
      </c>
    </row>
    <row r="43" spans="1:5" x14ac:dyDescent="0.25">
      <c r="A43" s="17">
        <v>36</v>
      </c>
      <c r="B43" s="13" t="s">
        <v>214</v>
      </c>
      <c r="C43" s="13" t="s">
        <v>189</v>
      </c>
      <c r="D43" s="18" t="s">
        <v>211</v>
      </c>
      <c r="E43" s="14">
        <v>0.5</v>
      </c>
    </row>
    <row r="44" spans="1:5" x14ac:dyDescent="0.25">
      <c r="A44" s="17">
        <v>37</v>
      </c>
      <c r="B44" s="13" t="s">
        <v>215</v>
      </c>
      <c r="C44" s="13" t="s">
        <v>189</v>
      </c>
      <c r="D44" s="18" t="s">
        <v>216</v>
      </c>
      <c r="E44" s="14">
        <v>0.5</v>
      </c>
    </row>
    <row r="45" spans="1:5" x14ac:dyDescent="0.25">
      <c r="A45" s="17">
        <v>38</v>
      </c>
      <c r="B45" s="13" t="s">
        <v>217</v>
      </c>
      <c r="C45" s="13" t="s">
        <v>189</v>
      </c>
      <c r="D45" s="18" t="s">
        <v>190</v>
      </c>
      <c r="E45" s="14">
        <v>0.5</v>
      </c>
    </row>
    <row r="46" spans="1:5" x14ac:dyDescent="0.25">
      <c r="A46" s="17">
        <v>39</v>
      </c>
      <c r="B46" s="13" t="s">
        <v>218</v>
      </c>
      <c r="C46" s="13" t="s">
        <v>189</v>
      </c>
      <c r="D46" s="18" t="s">
        <v>211</v>
      </c>
      <c r="E46" s="14">
        <v>0.5</v>
      </c>
    </row>
    <row r="47" spans="1:5" x14ac:dyDescent="0.25">
      <c r="A47" s="17">
        <v>40</v>
      </c>
      <c r="B47" s="13" t="s">
        <v>219</v>
      </c>
      <c r="C47" s="13" t="s">
        <v>189</v>
      </c>
      <c r="D47" s="18" t="s">
        <v>211</v>
      </c>
      <c r="E47" s="14">
        <v>0.5</v>
      </c>
    </row>
    <row r="48" spans="1:5" x14ac:dyDescent="0.25">
      <c r="A48" s="17">
        <v>41</v>
      </c>
      <c r="B48" s="13" t="s">
        <v>220</v>
      </c>
      <c r="C48" s="13" t="s">
        <v>189</v>
      </c>
      <c r="D48" s="18" t="s">
        <v>213</v>
      </c>
      <c r="E48" s="14">
        <v>0.5</v>
      </c>
    </row>
    <row r="49" spans="1:5" x14ac:dyDescent="0.25">
      <c r="A49" s="17">
        <v>42</v>
      </c>
      <c r="B49" s="13" t="s">
        <v>221</v>
      </c>
      <c r="C49" s="13" t="s">
        <v>189</v>
      </c>
      <c r="D49" s="20" t="s">
        <v>216</v>
      </c>
      <c r="E49" s="14">
        <v>0.5</v>
      </c>
    </row>
    <row r="50" spans="1:5" x14ac:dyDescent="0.25">
      <c r="A50" s="17">
        <v>43</v>
      </c>
      <c r="B50" s="19" t="s">
        <v>222</v>
      </c>
      <c r="C50" s="13" t="s">
        <v>0</v>
      </c>
      <c r="D50" s="13" t="s">
        <v>169</v>
      </c>
      <c r="E50" s="14">
        <v>0.5</v>
      </c>
    </row>
    <row r="51" spans="1:5" x14ac:dyDescent="0.25">
      <c r="A51" s="17">
        <v>44</v>
      </c>
      <c r="B51" s="19" t="s">
        <v>223</v>
      </c>
      <c r="C51" s="13" t="s">
        <v>0</v>
      </c>
      <c r="D51" s="13" t="s">
        <v>158</v>
      </c>
      <c r="E51" s="14">
        <v>0.5</v>
      </c>
    </row>
    <row r="52" spans="1:5" x14ac:dyDescent="0.25">
      <c r="A52" s="17">
        <v>45</v>
      </c>
      <c r="B52" s="19" t="s">
        <v>224</v>
      </c>
      <c r="C52" s="13" t="s">
        <v>0</v>
      </c>
      <c r="D52" s="13" t="s">
        <v>163</v>
      </c>
      <c r="E52" s="14">
        <v>0.5</v>
      </c>
    </row>
    <row r="53" spans="1:5" x14ac:dyDescent="0.25">
      <c r="A53" s="17">
        <v>46</v>
      </c>
      <c r="B53" s="19" t="s">
        <v>225</v>
      </c>
      <c r="C53" s="13" t="s">
        <v>0</v>
      </c>
      <c r="D53" s="13" t="s">
        <v>184</v>
      </c>
      <c r="E53" s="14">
        <v>0.5</v>
      </c>
    </row>
    <row r="54" spans="1:5" x14ac:dyDescent="0.25">
      <c r="A54" s="17">
        <v>47</v>
      </c>
      <c r="B54" s="19" t="s">
        <v>226</v>
      </c>
      <c r="C54" s="13" t="s">
        <v>0</v>
      </c>
      <c r="D54" s="13" t="s">
        <v>167</v>
      </c>
      <c r="E54" s="14">
        <v>0.5</v>
      </c>
    </row>
    <row r="55" spans="1:5" x14ac:dyDescent="0.25">
      <c r="A55" s="17">
        <v>48</v>
      </c>
      <c r="B55" s="19" t="s">
        <v>227</v>
      </c>
      <c r="C55" s="13" t="s">
        <v>0</v>
      </c>
      <c r="D55" s="13" t="s">
        <v>155</v>
      </c>
      <c r="E55" s="14">
        <v>0.5</v>
      </c>
    </row>
    <row r="56" spans="1:5" x14ac:dyDescent="0.25">
      <c r="A56" s="17">
        <v>49</v>
      </c>
      <c r="B56" s="19" t="s">
        <v>228</v>
      </c>
      <c r="C56" s="13" t="s">
        <v>0</v>
      </c>
      <c r="D56" s="13" t="s">
        <v>178</v>
      </c>
      <c r="E56" s="14">
        <v>0.5</v>
      </c>
    </row>
    <row r="57" spans="1:5" x14ac:dyDescent="0.25">
      <c r="A57" s="17">
        <v>50</v>
      </c>
      <c r="B57" s="19" t="s">
        <v>229</v>
      </c>
      <c r="C57" s="13" t="s">
        <v>0</v>
      </c>
      <c r="D57" s="13" t="s">
        <v>158</v>
      </c>
      <c r="E57" s="14">
        <v>0.5</v>
      </c>
    </row>
    <row r="58" spans="1:5" x14ac:dyDescent="0.25">
      <c r="A58" s="17">
        <v>51</v>
      </c>
      <c r="B58" s="19" t="s">
        <v>230</v>
      </c>
      <c r="C58" s="13" t="s">
        <v>0</v>
      </c>
      <c r="D58" s="13" t="s">
        <v>231</v>
      </c>
      <c r="E58" s="14">
        <v>0.5</v>
      </c>
    </row>
    <row r="59" spans="1:5" x14ac:dyDescent="0.25">
      <c r="A59" s="17">
        <v>52</v>
      </c>
      <c r="B59" s="19" t="s">
        <v>232</v>
      </c>
      <c r="C59" s="13" t="s">
        <v>0</v>
      </c>
      <c r="D59" s="13" t="s">
        <v>167</v>
      </c>
      <c r="E59" s="14">
        <v>0.5</v>
      </c>
    </row>
    <row r="60" spans="1:5" x14ac:dyDescent="0.25">
      <c r="A60" s="17">
        <v>53</v>
      </c>
      <c r="B60" s="13" t="s">
        <v>233</v>
      </c>
      <c r="C60" s="13" t="s">
        <v>0</v>
      </c>
      <c r="D60" s="13" t="s">
        <v>234</v>
      </c>
      <c r="E60" s="14">
        <v>0.5</v>
      </c>
    </row>
    <row r="61" spans="1:5" x14ac:dyDescent="0.25">
      <c r="A61" s="17">
        <v>54</v>
      </c>
      <c r="B61" s="19" t="s">
        <v>235</v>
      </c>
      <c r="C61" s="13" t="s">
        <v>236</v>
      </c>
      <c r="D61" s="13" t="s">
        <v>237</v>
      </c>
      <c r="E61" s="14">
        <v>0.5</v>
      </c>
    </row>
    <row r="62" spans="1:5" x14ac:dyDescent="0.25">
      <c r="A62" s="17">
        <v>55</v>
      </c>
      <c r="B62" s="19" t="s">
        <v>238</v>
      </c>
      <c r="C62" s="13" t="s">
        <v>236</v>
      </c>
      <c r="D62" s="13" t="s">
        <v>167</v>
      </c>
      <c r="E62" s="14">
        <v>0.5</v>
      </c>
    </row>
    <row r="63" spans="1:5" x14ac:dyDescent="0.25">
      <c r="A63" s="17">
        <v>56</v>
      </c>
      <c r="B63" s="19" t="s">
        <v>239</v>
      </c>
      <c r="C63" s="13" t="s">
        <v>236</v>
      </c>
      <c r="D63" s="13" t="s">
        <v>178</v>
      </c>
      <c r="E63" s="14">
        <v>0.5</v>
      </c>
    </row>
    <row r="64" spans="1:5" x14ac:dyDescent="0.25">
      <c r="A64" s="17">
        <v>57</v>
      </c>
      <c r="B64" s="19" t="s">
        <v>240</v>
      </c>
      <c r="C64" s="13" t="s">
        <v>236</v>
      </c>
      <c r="D64" s="13" t="s">
        <v>169</v>
      </c>
      <c r="E64" s="14">
        <v>0.5</v>
      </c>
    </row>
    <row r="65" spans="1:5" x14ac:dyDescent="0.25">
      <c r="A65" s="17">
        <v>58</v>
      </c>
      <c r="B65" s="19" t="s">
        <v>241</v>
      </c>
      <c r="C65" s="13" t="s">
        <v>242</v>
      </c>
      <c r="D65" s="13" t="s">
        <v>243</v>
      </c>
      <c r="E65" s="14">
        <v>0.5</v>
      </c>
    </row>
    <row r="66" spans="1:5" x14ac:dyDescent="0.25">
      <c r="A66" s="17">
        <v>59</v>
      </c>
      <c r="B66" s="19" t="s">
        <v>244</v>
      </c>
      <c r="C66" s="13" t="s">
        <v>242</v>
      </c>
      <c r="D66" s="13" t="s">
        <v>243</v>
      </c>
      <c r="E66" s="14">
        <v>0.5</v>
      </c>
    </row>
    <row r="67" spans="1:5" x14ac:dyDescent="0.25">
      <c r="A67" s="17">
        <v>60</v>
      </c>
      <c r="B67" s="19" t="s">
        <v>245</v>
      </c>
      <c r="C67" s="13" t="s">
        <v>246</v>
      </c>
      <c r="D67" s="13" t="s">
        <v>20</v>
      </c>
      <c r="E67" s="14">
        <v>0.5</v>
      </c>
    </row>
    <row r="68" spans="1:5" x14ac:dyDescent="0.25">
      <c r="A68" s="17">
        <v>61</v>
      </c>
      <c r="B68" s="21" t="s">
        <v>247</v>
      </c>
      <c r="C68" s="15" t="s">
        <v>246</v>
      </c>
      <c r="D68" s="15" t="s">
        <v>248</v>
      </c>
      <c r="E68" s="22">
        <v>0.5</v>
      </c>
    </row>
    <row r="69" spans="1:5" x14ac:dyDescent="0.25">
      <c r="A69" s="17">
        <v>62</v>
      </c>
      <c r="B69" s="19" t="s">
        <v>249</v>
      </c>
      <c r="C69" s="13" t="s">
        <v>250</v>
      </c>
      <c r="D69" s="13">
        <v>12</v>
      </c>
      <c r="E69" s="14">
        <v>0.5</v>
      </c>
    </row>
    <row r="70" spans="1:5" x14ac:dyDescent="0.25">
      <c r="A70" s="17">
        <v>63</v>
      </c>
      <c r="B70" s="19" t="s">
        <v>251</v>
      </c>
      <c r="C70" s="13" t="s">
        <v>203</v>
      </c>
      <c r="D70" s="13" t="s">
        <v>13</v>
      </c>
      <c r="E70" s="14">
        <v>0.5</v>
      </c>
    </row>
    <row r="71" spans="1:5" x14ac:dyDescent="0.25">
      <c r="A71" s="17">
        <v>64</v>
      </c>
      <c r="B71" s="19" t="s">
        <v>252</v>
      </c>
      <c r="C71" s="13" t="s">
        <v>203</v>
      </c>
      <c r="D71" s="13" t="s">
        <v>34</v>
      </c>
      <c r="E71" s="14">
        <v>0.5</v>
      </c>
    </row>
    <row r="72" spans="1:5" x14ac:dyDescent="0.25">
      <c r="A72" s="17">
        <v>65</v>
      </c>
      <c r="B72" s="19" t="s">
        <v>253</v>
      </c>
      <c r="C72" s="13" t="s">
        <v>203</v>
      </c>
      <c r="D72" s="13" t="s">
        <v>37</v>
      </c>
      <c r="E72" s="14">
        <v>0.5</v>
      </c>
    </row>
    <row r="73" spans="1:5" x14ac:dyDescent="0.25">
      <c r="A73" s="17">
        <v>66</v>
      </c>
      <c r="B73" s="19" t="s">
        <v>254</v>
      </c>
      <c r="C73" s="13" t="s">
        <v>203</v>
      </c>
      <c r="D73" s="13" t="s">
        <v>255</v>
      </c>
      <c r="E73" s="14">
        <v>0.5</v>
      </c>
    </row>
    <row r="74" spans="1:5" x14ac:dyDescent="0.25">
      <c r="A74" s="17">
        <v>67</v>
      </c>
      <c r="B74" s="19" t="s">
        <v>256</v>
      </c>
      <c r="C74" s="13" t="s">
        <v>203</v>
      </c>
      <c r="D74" s="13" t="s">
        <v>255</v>
      </c>
      <c r="E74" s="14">
        <v>0.5</v>
      </c>
    </row>
    <row r="75" spans="1:5" x14ac:dyDescent="0.25">
      <c r="A75" s="17">
        <v>68</v>
      </c>
      <c r="B75" s="19" t="s">
        <v>257</v>
      </c>
      <c r="C75" s="13" t="s">
        <v>203</v>
      </c>
      <c r="D75" s="13" t="s">
        <v>258</v>
      </c>
      <c r="E75" s="14">
        <v>0.5</v>
      </c>
    </row>
    <row r="76" spans="1:5" x14ac:dyDescent="0.25">
      <c r="A76" s="17">
        <v>69</v>
      </c>
      <c r="B76" s="19" t="s">
        <v>259</v>
      </c>
      <c r="C76" s="13" t="s">
        <v>203</v>
      </c>
      <c r="D76" s="13" t="s">
        <v>13</v>
      </c>
      <c r="E76" s="14">
        <v>0.5</v>
      </c>
    </row>
    <row r="77" spans="1:5" x14ac:dyDescent="0.25">
      <c r="A77" s="17">
        <v>70</v>
      </c>
      <c r="B77" s="19" t="s">
        <v>260</v>
      </c>
      <c r="C77" s="13" t="s">
        <v>203</v>
      </c>
      <c r="D77" s="13" t="s">
        <v>261</v>
      </c>
      <c r="E77" s="14">
        <v>0.5</v>
      </c>
    </row>
    <row r="78" spans="1:5" x14ac:dyDescent="0.25">
      <c r="A78" s="17">
        <v>71</v>
      </c>
      <c r="B78" s="19" t="s">
        <v>262</v>
      </c>
      <c r="C78" s="13" t="s">
        <v>203</v>
      </c>
      <c r="D78" s="13" t="s">
        <v>204</v>
      </c>
      <c r="E78" s="14">
        <v>0.5</v>
      </c>
    </row>
    <row r="79" spans="1:5" x14ac:dyDescent="0.25">
      <c r="A79" s="17">
        <v>72</v>
      </c>
      <c r="B79" s="19" t="s">
        <v>263</v>
      </c>
      <c r="C79" s="13" t="s">
        <v>203</v>
      </c>
      <c r="D79" s="13" t="s">
        <v>34</v>
      </c>
      <c r="E79" s="14">
        <v>0.5</v>
      </c>
    </row>
  </sheetData>
  <mergeCells count="5">
    <mergeCell ref="A1:E1"/>
    <mergeCell ref="A2:E2"/>
    <mergeCell ref="A4:E4"/>
    <mergeCell ref="A5:E5"/>
    <mergeCell ref="A6:E6"/>
  </mergeCells>
  <pageMargins left="0.32" right="0.17" top="0.28000000000000003" bottom="0.2" header="0.24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2022-23</vt:lpstr>
      <vt:lpstr>2019-20</vt:lpstr>
      <vt:lpstr>2018-19</vt:lpstr>
      <vt:lpstr>2017-18</vt:lpstr>
      <vt:lpstr>2016-17</vt:lpstr>
      <vt:lpstr>2015-16</vt:lpstr>
      <vt:lpstr>2014-15</vt:lpstr>
      <vt:lpstr>2013-14</vt:lpstr>
      <vt:lpstr>'2017-18'!Print_Area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Administrator</cp:lastModifiedBy>
  <cp:lastPrinted>2020-02-04T09:28:30Z</cp:lastPrinted>
  <dcterms:created xsi:type="dcterms:W3CDTF">2016-10-17T06:32:11Z</dcterms:created>
  <dcterms:modified xsi:type="dcterms:W3CDTF">2022-11-29T06:16:05Z</dcterms:modified>
</cp:coreProperties>
</file>