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tabRatio="821" activeTab="11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Test Report" sheetId="107" r:id="rId11"/>
    <sheet name="LocustTest" sheetId="137" r:id="rId12"/>
    <sheet name="Samples" sheetId="122" r:id="rId13"/>
  </sheets>
  <externalReferences>
    <externalReference r:id="rId14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D48FF730C4BD48868CED77E5A407A39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11175" y="12316460"/>
          <a:ext cx="14523720" cy="36652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56609A65DD6D4E769D5FF9730251EFEF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6555740"/>
          <a:ext cx="8131810" cy="22923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AD3CF0D36FBD4CFCB309D4C19DCE4AF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9207500"/>
          <a:ext cx="8166100" cy="21577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8EF97571DA2D4A00A86C9F2F71BEC398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17162780"/>
          <a:ext cx="7863205" cy="19246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15D886B930CD47CDA32FF2C1D99A4D6E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14511020"/>
          <a:ext cx="8185785" cy="22047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6285E1E34AE0476A9860139AE9C9483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808355" y="23007320"/>
          <a:ext cx="14622780" cy="38176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902237845EDE4C72833E7364193D51C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0" y="19372580"/>
          <a:ext cx="7956550" cy="17678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B7BC953A76A14579A303CC4B014C2BAD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0" y="24013160"/>
          <a:ext cx="7969885" cy="151320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<sst xmlns="http://schemas.openxmlformats.org/spreadsheetml/2006/main" count="1067" uniqueCount="649">
  <si>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</si>
  <si>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</si>
  <si>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</si>
  <si>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</si>
  <si>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</si>
  <si>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</si>
  <si>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</si>
  <si>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</si>
  <si>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</si>
  <si>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</si>
  <si>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</si>
  <si>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</si>
  <si>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</si>
  <si>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</si>
  <si>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</si>
  <si>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</si>
  <si>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</si>
  <si>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</si>
  <si>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</si>
  <si>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</si>
  <si>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</si>
  <si>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</si>
  <si>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</si>
  <si>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</si>
  <si>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</si>
  <si>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</si>
  <si>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</si>
  <si>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</si>
  <si>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</si>
  <si>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</si>
  <si>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</si>
  <si>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</si>
  <si>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</si>
  <si>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</si>
  <si>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</si>
  <si>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</si>
  <si>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</si>
  <si>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</si>
  <si>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</si>
  <si>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</si>
  <si>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</si>
  <si>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</si>
  <si>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</si>
  <si>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</si>
  <si>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</si>
  <si>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</si>
  <si>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</si>
  <si>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</si>
  <si>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</si>
  <si>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</si>
  <si>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</si>
  <si>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</si>
  <si>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</si>
  <si>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</si>
  <si>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</si>
  <si>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</si>
  <si>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</si>
  <si>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</si>
  <si>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</si>
  <si>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</si>
  <si>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1.6</t>
  </si>
  <si>
    <t>Sheet LocustTest</t>
  </si>
  <si>
    <t>Kiểm thử hiệu năng của web với locust</t>
  </si>
  <si>
    <t>Sheet Test Report</t>
  </si>
  <si>
    <t>Kiểm tra độ phủ cho unittest bằng pytest-cov và cập nhật unittest, Cập nhật bảng pytest-cov trong sheet report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</si>
  <si>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</si>
  <si>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</si>
  <si>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</si>
  <si>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</si>
  <si>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</si>
  <si>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</si>
  <si>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</si>
  <si>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</si>
  <si>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</si>
  <si>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</si>
  <si>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</si>
  <si>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</si>
  <si>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</si>
  <si>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</si>
  <si>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</si>
  <si>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</si>
  <si>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</si>
  <si>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</si>
  <si>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</si>
  <si>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</si>
  <si>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</si>
  <si>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</si>
  <si>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</si>
  <si>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</si>
  <si>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</si>
  <si>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</si>
  <si>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</si>
  <si>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</si>
  <si>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</si>
  <si>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</si>
  <si>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</si>
  <si>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</si>
  <si>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</si>
  <si>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</si>
  <si>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</si>
  <si>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</si>
  <si>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</si>
  <si>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</si>
  <si>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</si>
  <si>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</si>
  <si>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</si>
  <si>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</si>
  <si>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</si>
  <si>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</si>
  <si>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</si>
  <si>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</si>
  <si>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</si>
  <si>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</si>
  <si>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</si>
  <si>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</si>
  <si>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</si>
  <si>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</si>
  <si>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</si>
  <si>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</si>
  <si>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</si>
  <si>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</si>
  <si>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</si>
  <si>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</si>
  <si>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</si>
  <si>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</si>
  <si>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</si>
  <si>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</si>
  <si>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</si>
  <si>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</si>
  <si>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</si>
  <si>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</si>
  <si>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</si>
  <si>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</si>
  <si>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</si>
  <si>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</si>
  <si>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</si>
  <si>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</si>
  <si>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</si>
  <si>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</si>
  <si>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</si>
  <si>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</si>
  <si>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</si>
  <si>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</si>
  <si>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</si>
  <si>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</si>
  <si>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</si>
  <si>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</si>
  <si>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</si>
  <si>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</si>
  <si>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</si>
  <si>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</si>
  <si>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</si>
  <si>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</si>
  <si>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</si>
  <si>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</si>
  <si>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</si>
  <si>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</si>
  <si>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</si>
  <si>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</si>
  <si>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</si>
  <si>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</si>
  <si>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</si>
  <si>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</si>
  <si>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</si>
  <si>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</si>
  <si>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</si>
  <si>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</si>
  <si>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</si>
  <si>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</si>
  <si>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</si>
  <si>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</si>
  <si>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</si>
  <si>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</si>
  <si>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</si>
  <si>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</si>
  <si>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</si>
  <si>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</si>
  <si>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</si>
  <si>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</si>
  <si>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</si>
  <si>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</si>
  <si>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</si>
  <si>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</si>
  <si>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</si>
  <si>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</si>
  <si>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</si>
  <si>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</si>
  <si>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</si>
  <si>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</si>
  <si>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</si>
  <si>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</si>
  <si>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</si>
  <si>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</si>
  <si>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</si>
  <si>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</si>
  <si>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</si>
  <si>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</si>
  <si>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</si>
  <si>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</si>
  <si>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</si>
  <si>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</si>
  <si>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</si>
  <si>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</si>
  <si>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</si>
  <si>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</si>
  <si>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</si>
  <si>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</si>
  <si>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</si>
  <si>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</si>
  <si>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</si>
  <si>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</si>
  <si>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</si>
  <si>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</si>
  <si>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</si>
  <si>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</si>
  <si>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</si>
  <si>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</si>
  <si>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</si>
  <si>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</si>
  <si>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</si>
  <si>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</si>
  <si>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</si>
  <si>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</si>
  <si>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</si>
  <si>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</si>
  <si>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</si>
  <si>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</si>
  <si>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</si>
  <si>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</si>
  <si>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</si>
  <si>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</si>
  <si>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</si>
  <si>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</si>
  <si>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</si>
  <si>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</si>
  <si>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</si>
  <si>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</si>
  <si>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</si>
  <si>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</si>
  <si>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</si>
  <si>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</si>
  <si>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</si>
  <si>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</si>
  <si>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</si>
  <si>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</si>
  <si>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</si>
  <si>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</si>
  <si>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</si>
  <si>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</si>
  <si>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</si>
  <si>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</si>
  <si>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</si>
  <si>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</si>
  <si>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</si>
  <si>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</si>
  <si>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</si>
  <si>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</si>
  <si>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</si>
  <si>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</si>
  <si>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</si>
  <si>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</si>
  <si>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</si>
  <si>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</si>
  <si>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</si>
  <si>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</si>
  <si>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</si>
  <si>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</si>
  <si>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</si>
  <si>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</si>
  <si>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</si>
  <si>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</si>
  <si>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</si>
  <si>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</si>
  <si>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</si>
  <si>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</si>
  <si>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</si>
  <si>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</si>
  <si>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</si>
  <si>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</si>
  <si>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</si>
  <si>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</si>
  <si>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</si>
  <si>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</si>
  <si>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</si>
  <si>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</si>
  <si>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</si>
  <si>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</si>
  <si>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</si>
  <si>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</si>
  <si>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</si>
  <si>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</si>
  <si>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</si>
  <si>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</si>
  <si>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</si>
  <si>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</si>
  <si>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</si>
  <si>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</si>
  <si>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</si>
  <si>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</si>
  <si>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</si>
  <si>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</si>
  <si>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</si>
  <si>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</si>
  <si>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</si>
  <si>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</si>
  <si>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</si>
  <si>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</si>
  <si>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</si>
  <si>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</si>
  <si>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</si>
  <si>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</si>
  <si>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</si>
  <si>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</si>
  <si>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</si>
  <si>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</si>
  <si>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</si>
  <si>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</si>
  <si>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</si>
  <si>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</si>
  <si>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</si>
  <si>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</si>
  <si>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</si>
  <si>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</si>
  <si>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</si>
  <si>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</si>
  <si>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</si>
  <si>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</si>
  <si>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</si>
  <si>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</si>
  <si>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</si>
  <si>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</si>
  <si>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</si>
  <si>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</si>
  <si>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</si>
  <si>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</si>
  <si>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</si>
  <si>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</si>
  <si>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</si>
  <si>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</si>
  <si>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</si>
  <si>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</si>
  <si>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</si>
  <si>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</si>
  <si>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</si>
  <si>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</si>
  <si>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</si>
  <si>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</si>
  <si>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</si>
  <si>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</si>
  <si>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</si>
  <si>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</si>
  <si>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</si>
  <si>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</si>
  <si>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</si>
  <si>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</si>
  <si>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</si>
  <si>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</si>
  <si>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</si>
  <si>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</si>
  <si>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</si>
  <si>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</si>
  <si>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</si>
  <si>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</si>
  <si>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</si>
  <si>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</si>
  <si>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</si>
  <si>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</si>
  <si>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</si>
  <si>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</si>
  <si>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</si>
  <si>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</si>
  <si>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</si>
  <si>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</si>
  <si>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</si>
  <si>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</si>
  <si>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</si>
  <si>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</si>
  <si>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</si>
  <si>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</si>
  <si>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</si>
  <si>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</si>
  <si>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</si>
  <si>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</si>
  <si>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</si>
  <si>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</si>
  <si>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</si>
  <si>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</si>
  <si>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</si>
  <si>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</si>
  <si>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</si>
  <si>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</si>
  <si>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</si>
  <si>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</si>
  <si>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</si>
  <si>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</si>
  <si>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</si>
  <si>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</si>
  <si>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</si>
  <si>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</si>
  <si>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</si>
  <si>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</si>
  <si>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</si>
  <si>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</si>
  <si>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</si>
  <si>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</si>
  <si>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</si>
  <si>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</si>
  <si>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</si>
  <si>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</si>
  <si>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</si>
  <si>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</si>
  <si>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</si>
  <si>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</si>
  <si>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</si>
  <si>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</si>
  <si>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</si>
  <si>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</si>
  <si>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</si>
  <si>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</si>
  <si>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</si>
  <si>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</si>
  <si>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</si>
  <si>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</si>
  <si>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</si>
  <si>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</si>
  <si>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</si>
  <si>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</si>
  <si>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</si>
  <si>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</si>
  <si>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</si>
  <si>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</si>
  <si>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</si>
  <si>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</si>
  <si>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</si>
  <si>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</si>
  <si>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</si>
  <si>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</si>
  <si>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</si>
  <si>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</si>
  <si>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</si>
  <si>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</si>
  <si>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</si>
  <si>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</si>
  <si>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</si>
  <si>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</si>
  <si>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</si>
  <si>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</si>
  <si>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</si>
  <si>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</si>
  <si>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</si>
  <si>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</si>
  <si>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</si>
  <si>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</si>
  <si>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</si>
  <si>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</si>
  <si>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</si>
  <si>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</si>
  <si>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</si>
  <si>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</si>
  <si>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</si>
  <si>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</si>
  <si>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</si>
  <si>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</si>
  <si>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</si>
  <si>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</si>
  <si>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</si>
  <si>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</si>
  <si>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</si>
  <si>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</si>
  <si>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</si>
  <si>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</si>
  <si>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</si>
  <si>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</si>
  <si>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</si>
  <si>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</si>
  <si>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</si>
  <si>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</si>
  <si>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</si>
  <si>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</si>
  <si>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</si>
  <si>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</si>
  <si>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</si>
  <si>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</si>
  <si>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</si>
  <si>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</si>
  <si>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</si>
  <si>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</si>
  <si>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</si>
  <si>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</si>
  <si>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</si>
  <si>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</si>
  <si>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</si>
  <si>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</si>
  <si>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</si>
  <si>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</si>
  <si>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</si>
  <si>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</si>
  <si>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</si>
  <si>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</si>
  <si>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</si>
  <si>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</si>
  <si>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</si>
  <si>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</si>
  <si>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</si>
  <si>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</si>
  <si>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</si>
  <si>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</si>
  <si>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</si>
  <si>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</si>
  <si>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</si>
  <si>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</si>
  <si>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</si>
  <si>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</si>
  <si>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</si>
  <si>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</si>
  <si>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</si>
  <si>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</si>
  <si>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</si>
  <si>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</si>
  <si>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</si>
  <si>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</si>
  <si>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</si>
  <si>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</si>
  <si>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</si>
  <si>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</si>
  <si>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</si>
  <si>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</si>
  <si>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</si>
  <si>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</si>
  <si>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</si>
  <si>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</si>
  <si>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</si>
  <si>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</si>
  <si>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</si>
  <si>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</si>
  <si>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</si>
  <si>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</si>
  <si>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</si>
  <si>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</si>
  <si>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</si>
  <si>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</si>
  <si>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</si>
  <si>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</si>
  <si>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</si>
  <si>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</si>
  <si>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</si>
  <si>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</si>
  <si>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</si>
  <si>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</si>
  <si>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</si>
  <si>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</si>
  <si>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</si>
  <si>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</si>
  <si>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</si>
  <si>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</si>
  <si>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</si>
  <si>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</si>
  <si>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</si>
  <si>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</si>
  <si>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</si>
  <si>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</si>
  <si>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</si>
  <si>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</si>
  <si>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__init__.py</t>
  </si>
  <si>
    <t>None</t>
  </si>
  <si>
    <t>admin.py</t>
  </si>
  <si>
    <t>143-146</t>
  </si>
  <si>
    <t>admin (143 - 146)</t>
  </si>
  <si>
    <t>dao.py</t>
  </si>
  <si>
    <t xml:space="preserve">11, 16, 196, 295 - 335  </t>
  </si>
  <si>
    <t>auth (11); booking (16); review (196); cancel (295 - 335)</t>
  </si>
  <si>
    <t>index.py</t>
  </si>
  <si>
    <t>116, 126, 139, 143, 149-174, 188-189, 193, 199-224, 230-239, 244-284, 380-382, 392, 477-488, 532, 586, 590-595, 649-657, 687-695, 749, 821, 880-881</t>
  </si>
  <si>
    <t>auth (116 - 124, 230 - 284); booking (380 - 392); cancel (477 - 488); payment (649-657, 687-695); revenue_report (749, 821)</t>
  </si>
  <si>
    <t>models.py</t>
  </si>
  <si>
    <t>182, 191, 218-220</t>
  </si>
  <si>
    <t>review (182, 191)</t>
  </si>
  <si>
    <t>28/4/2026</t>
  </si>
  <si>
    <t>11, 16, 196, 295 - 335</t>
  </si>
  <si>
    <t>116, 126, 139, 143, 149-174, 188-189, 193, 199-224, 230-239, 246, 258, 271-272, 277, 380-382, 392, 477-488, 532, 586, 590-595, 649-657, 695, 750, 822, 881-882</t>
  </si>
  <si>
    <t>auth (116, 126, 139, 143, 149 - 174, 188-189, 193, 199-224, 230-239, 246, 258, 271-272, 277, 532, 586, 590-595); booking (380 - 382, 392); cancel (477 - 488); payment (649-657, 695); revenue_report (750)</t>
  </si>
  <si>
    <t>29/4/2026</t>
  </si>
  <si>
    <t>822, 881 - 882</t>
  </si>
  <si>
    <t>revenue_report (822)</t>
  </si>
  <si>
    <t>182, 218 - 220</t>
  </si>
  <si>
    <t>review (182)</t>
  </si>
  <si>
    <t>BÁO CÁO KIỂM THỬ HIỆU NĂNG</t>
  </si>
  <si>
    <t>Web triển khai tại https://quiin.pythonanywhere.com</t>
  </si>
  <si>
    <t>Mục tiêu kiểm thử:</t>
  </si>
  <si>
    <t>-Xác định ngưỡng chịu tải tối đa của hệ thống.</t>
  </si>
  <si>
    <t>-Đánh giá thời gian phản hồi khi số lượng người dùng tăng dần.</t>
  </si>
  <si>
    <t>-Phát hiện các vấn đề về hiệu năng, lỗi và điểm nghẽn cổ chai (bottleneck).</t>
  </si>
  <si>
    <t>Môi trường và Cấu hình Kiểm thử</t>
  </si>
  <si>
    <t>Thông số</t>
  </si>
  <si>
    <t>Giá trị</t>
  </si>
  <si>
    <t>Công cụ kiểm thử</t>
  </si>
  <si>
    <t>Locust (Python)</t>
  </si>
  <si>
    <t>Host mục tiêu</t>
  </si>
  <si>
    <t>https://quiin.pythonanywhere.com</t>
  </si>
  <si>
    <t>Endpoint kiểm thử</t>
  </si>
  <si>
    <t>GET /  (trang chủ) và  GET /venue/[id]  (chi tiết venue)</t>
  </si>
  <si>
    <t>Số user thử nghiệm</t>
  </si>
  <si>
    <t>2 → 10 → 50 → 100 → 150 → 500 users</t>
  </si>
  <si>
    <t>Tốc độ tăng user</t>
  </si>
  <si>
    <t>Spawn rate: tăng dần theo từng kịch bản</t>
  </si>
  <si>
    <t>Thời gian nghỉ (wait)</t>
  </si>
  <si>
    <t>between(1, 3) giây giữa các request</t>
  </si>
  <si>
    <t>Kịch bản Kiểm thử</t>
  </si>
  <si>
    <t>Locustfile định nghĩa lớp người dùng với hai task chính:</t>
  </si>
  <si>
    <t>@task(2) – GET /: Truy cập trang chủ (tỉ lệ thực hiện cao hơn gấp đôi).</t>
  </si>
  <si>
    <t>@task(1) – GET /venue/[id]: Truy cập trang chi tiết venue.</t>
  </si>
  <si>
    <t>Sáu kịch bản được thực hiện với số lượng người dùng đồng thời tăng dần: 2, 10, 50, 100, 150 và 500 users. Mỗi kịch bản ghi nhận số liệu sau khi hệ thống
ổn định.</t>
  </si>
  <si>
    <t>Lần 1</t>
  </si>
  <si>
    <t>• Failures: 0% → Tốt. Hệ thống xử lý hoàn toàn ổn định, không có lỗi nào xảy ra.</t>
  </si>
  <si>
    <t>Lần 2</t>
  </si>
  <si>
    <t>• Failures: 0% → Tốt. Hệ thống vẫn xử lý ổn định với 10 users đồng thời.</t>
  </si>
  <si>
    <t>• Average: 322.31 ms → Tốt (&lt; 500 ms). Tăng nhẹ so với lần 1 (313.9 ms) nhưng không đáng kể.</t>
  </si>
  <si>
    <t>Lần 3</t>
  </si>
  <si>
    <t>• Failures: 0% → Tốt. Chưa có lỗi dù số user tăng lên 50.</t>
  </si>
  <si>
    <t>Lần 4</t>
  </si>
  <si>
    <t>Lần 5</t>
  </si>
  <si>
    <t>• Failures: 6% → CÓ VẤN ĐỀ (&gt; 5%). Hệ thống bắt đầu trả lỗi cho người dùng.</t>
  </si>
  <si>
    <t>• Loại lỗi: HTTP 502 Bad Gateway – 312 lỗi trên GET / và 160 lỗi trên GET /venue/[id]. 
Đây là lỗi phía server, xảy ra khi web server không nhận được phản hồi từ ứng dụng kịp thời (worker bị quá tải).</t>
  </si>
  <si>
    <t>• Average: 3985.87 ms → RẤT CHẬM. Tăng gần 4 lần so với lần 4 (1051 ms). Hệ thống đang chịu tải nặng.</t>
  </si>
  <si>
    <t>• Median (4100 ms) ≈ Average (3985 ms) → Gần nhau nhưng CẢ HAI ĐỀU RẤT CAO → Toàn bộ hệ thống đang chậm, không chỉ một vài request outlier.</t>
  </si>
  <si>
    <t>• 95%ile: 5600 ms, 99%ile: 5900 ms → Hầu hết người dùng phải chờ 5–6 giây. Trải nghiệm người dùng rất tệ.</t>
  </si>
  <si>
    <t>• Max: 7104 ms – request chậm nhất gần 7.1 giây.</t>
  </si>
  <si>
    <r>
      <t>➡</t>
    </r>
    <r>
      <rPr>
        <sz val="14"/>
        <color theme="1"/>
        <rFont val="Tahoma"/>
        <charset val="128"/>
      </rPr>
      <t xml:space="preserve"> Kết luận: Hệ thống ĐÃ QUÁ TẢI ở 150 users. Ngưỡng quá tải bắt đầu khoảng 100–150 users đồng thời.</t>
    </r>
  </si>
  <si>
    <t>Lần 6</t>
  </si>
  <si>
    <t>• Failures: 62% → HỆ THỐNG QUÁ TẢI NGHIÊM TRỌNG (&gt; 50%). Cứ 10 request thì hơn 6 request thất bại.</t>
  </si>
  <si>
    <t>• Loại lỗi: HTTP 502 Bad Gateway – 40.750 lỗi trên GET / và 20.182 lỗi trên GET /venue/[id] 
(tỉ lệ 2:1, đúng với tỉ lệ @task trong locustfile).</t>
  </si>
  <si>
    <t>• Average: 946.11 ms – trông thấp hơn lần 5, nhưng ĐÂY LÀ CON SỐ GÂY NHẦM LẪN: đa số request lỗi 502 
trả về nhanh, kéo average xuống → KHÔNG phản ánh trải nghiệm thực tế.</t>
  </si>
  <si>
    <t>• Median: 270 ms – tương tự, do lỗi 502 trả về tức thì kéo median xuống thấp giả tạo. Khi Failures &gt; 50%,
 mọi chỉ số khác gần như vô nghĩa.</t>
  </si>
  <si>
    <t>• 95%ile: 5000 ms, 99%ile: 6300 ms, Max: 10.966 ms → Request chậm nhất gần 11 giây.</t>
  </si>
  <si>
    <t>• Nguyên nhân: Server không chịu nổi tải, worker/thread bị cạn kiệt hoàn toàn, database bị nghẽn, 
PythonAnywhere tự giới hạn số kết nối đồng thời.</t>
  </si>
  <si>
    <r>
      <t>➡</t>
    </r>
    <r>
      <rPr>
        <sz val="14"/>
        <rFont val="Tahoma"/>
        <charset val="128"/>
      </rPr>
      <t xml:space="preserve"> Kết luận: Hệ thống GẦN NHƯ TÊ LIỆT ở 500 users.</t>
    </r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</si>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</sst>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#.##000_ ;_ * \-#,###.##000_ ;_ * &quot;-&quot;??_ ;_ @_ "/>
    <numFmt numFmtId="177" formatCode="_-* #,###.##000\ &quot;₫&quot;_-;\-* #,###.##000\ &quot;₫&quot;_-;_-* &quot;-&quot;??\ &quot;₫&quot;_-;_-@_-"/>
    <numFmt numFmtId="178" formatCode="_ * #.##0_ ;_ * \-#.##0_ ;_ * &quot;-&quot;_ ;_ @_ "/>
    <numFmt numFmtId="179" formatCode="_-* #.##0\ &quot;₫&quot;_-;\-* #.##0\ &quot;₫&quot;_-;_-* &quot;-&quot;\ &quot;₫&quot;_-;_-@_-"/>
    <numFmt numFmtId="180" formatCode="0.000"/>
    <numFmt numFmtId="181" formatCode="[$-409]d\-mmm\-yy;@"/>
    <numFmt numFmtId="182" formatCode="dd/mm/yyyy;@"/>
  </numFmts>
  <fonts count="73">
    <font>
      <sz val="11"/>
      <name val="ＭＳ Ｐゴシック"/>
      <charset val="128"/>
    </font>
    <font>
      <sz val="8"/>
      <color indexed="8"/>
      <name val="Tahoma"/>
      <charset val="134"/>
    </font>
    <font>
      <sz val="10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sz val="10"/>
      <name val="Tahoma"/>
      <charset val="134"/>
    </font>
    <font>
      <b/>
      <sz val="10"/>
      <name val="Tahoma"/>
      <charset val="134"/>
    </font>
    <font>
      <b/>
      <sz val="10"/>
      <color indexed="9"/>
      <name val="Tahoma"/>
      <charset val="134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4"/>
      <name val="Tahoma"/>
      <charset val="128"/>
    </font>
    <font>
      <b/>
      <sz val="14"/>
      <color theme="0"/>
      <name val="Tahoma"/>
      <charset val="128"/>
    </font>
    <font>
      <b/>
      <sz val="20"/>
      <color theme="0"/>
      <name val="Tahoma"/>
      <charset val="128"/>
    </font>
    <font>
      <sz val="11"/>
      <name val="Tahoma"/>
      <charset val="128"/>
    </font>
    <font>
      <b/>
      <sz val="16"/>
      <color rgb="FF1F5C99"/>
      <name val="Arial"/>
      <charset val="128"/>
    </font>
    <font>
      <b/>
      <sz val="14"/>
      <color rgb="FF1F5C99"/>
      <name val="Tahoma"/>
      <charset val="128"/>
    </font>
    <font>
      <b/>
      <sz val="11"/>
      <color theme="1"/>
      <name val="Tahoma"/>
      <charset val="128"/>
    </font>
    <font>
      <sz val="11"/>
      <color rgb="FF000000"/>
      <name val="Tahoma"/>
      <charset val="128"/>
    </font>
    <font>
      <sz val="14"/>
      <color theme="1"/>
      <name val="Tahoma"/>
      <charset val="128"/>
    </font>
    <font>
      <b/>
      <sz val="14"/>
      <name val="Tahoma"/>
      <charset val="128"/>
    </font>
    <font>
      <sz val="14"/>
      <color theme="1"/>
      <name val="Times New Roman"/>
      <charset val="128"/>
    </font>
    <font>
      <sz val="14"/>
      <name val="Times New Roman"/>
      <charset val="128"/>
    </font>
    <font>
      <b/>
      <sz val="18"/>
      <name val="Tahoma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b/>
      <sz val="12"/>
      <name val="Tahoma"/>
      <charset val="134"/>
    </font>
    <font>
      <sz val="10"/>
      <name val="Arial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theme="3" tint="0.799951170384838"/>
        <bgColor rgb="FFF4F4F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1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 style="thin">
        <color theme="0" tint="-0.249977111117893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6795556505"/>
      </top>
      <bottom/>
      <diagonal/>
    </border>
    <border>
      <left style="thin">
        <color theme="0" tint="-0.249977111117893"/>
      </left>
      <right style="thin">
        <color auto="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6"/>
      </top>
      <bottom style="thin">
        <color theme="0" tint="-0.349986266670736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6"/>
      </top>
      <bottom style="thin">
        <color theme="0" tint="-0.349986266670736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theme="0" tint="-0.349986266670736"/>
      </left>
      <right style="thin">
        <color theme="0" tint="-0.349986266670736"/>
      </right>
      <top style="thin">
        <color theme="0" tint="-0.349986266670736"/>
      </top>
      <bottom style="thin">
        <color theme="0" tint="-0.349986266670736"/>
      </bottom>
      <diagonal/>
    </border>
    <border>
      <left style="thin">
        <color theme="0" tint="-0.349986266670736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6"/>
      </top>
      <bottom style="thin">
        <color theme="0" tint="-0.349986266670736"/>
      </bottom>
      <diagonal/>
    </border>
    <border>
      <left/>
      <right/>
      <top style="thin">
        <color rgb="FFAAAAAA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6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349986266670736"/>
      </right>
      <top style="thin">
        <color rgb="FFAAAAAA"/>
      </top>
      <bottom style="thin">
        <color auto="1"/>
      </bottom>
      <diagonal/>
    </border>
    <border>
      <left style="thin">
        <color theme="0" tint="-0.349986266670736"/>
      </left>
      <right style="thin">
        <color theme="0" tint="-0.349986266670736"/>
      </right>
      <top style="thin">
        <color theme="0" tint="-0.349986266670736"/>
      </top>
      <bottom style="thin">
        <color auto="1"/>
      </bottom>
      <diagonal/>
    </border>
    <border>
      <left style="thin">
        <color theme="0" tint="-0.249977111117893"/>
      </left>
      <right/>
      <top style="thin">
        <color theme="0" tint="-0.349986266670736"/>
      </top>
      <bottom style="thin">
        <color auto="1"/>
      </bottom>
      <diagonal/>
    </border>
    <border>
      <left style="thin">
        <color theme="0" tint="-0.249977111117893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auto="1"/>
      </top>
      <bottom/>
      <diagonal/>
    </border>
    <border>
      <left style="thin">
        <color theme="0" tint="-0.249977111117893"/>
      </left>
      <right style="thin">
        <color rgb="FFAAAAAA"/>
      </right>
      <top style="thin">
        <color auto="1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auto="1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auto="1"/>
      </top>
      <bottom style="thin">
        <color rgb="FFAAAAAA"/>
      </bottom>
      <diagonal/>
    </border>
    <border>
      <left/>
      <right/>
      <top style="thin">
        <color auto="1"/>
      </top>
      <bottom/>
      <diagonal/>
    </border>
    <border>
      <left style="thin">
        <color theme="0" tint="-0.249977111117893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AAAAAA"/>
      </left>
      <right/>
      <top style="thin">
        <color auto="1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auto="1"/>
      </top>
      <bottom style="thin">
        <color theme="0" tint="-0.349986266670736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auto="1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AAAAAA"/>
      </left>
      <right/>
      <top style="thin">
        <color rgb="FFAAAAAA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6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6795556505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49" fillId="0" borderId="0" applyFont="0" applyFill="0" applyBorder="0" applyAlignment="0" applyProtection="0">
      <alignment vertical="center"/>
    </xf>
    <xf numFmtId="177" fontId="49" fillId="0" borderId="0" applyFont="0" applyFill="0" applyBorder="0" applyAlignment="0" applyProtection="0">
      <alignment vertical="center"/>
    </xf>
    <xf numFmtId="9" fontId="49" fillId="0" borderId="0" applyFont="0" applyFill="0" applyBorder="0" applyAlignment="0" applyProtection="0">
      <alignment vertical="center"/>
    </xf>
    <xf numFmtId="178" fontId="49" fillId="0" borderId="0" applyFont="0" applyFill="0" applyBorder="0" applyAlignment="0" applyProtection="0">
      <alignment vertical="center"/>
    </xf>
    <xf numFmtId="179" fontId="49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9" fillId="16" borderId="83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84" applyNumberFormat="0" applyFill="0" applyAlignment="0" applyProtection="0">
      <alignment vertical="center"/>
    </xf>
    <xf numFmtId="0" fontId="56" fillId="0" borderId="84" applyNumberFormat="0" applyFill="0" applyAlignment="0" applyProtection="0">
      <alignment vertical="center"/>
    </xf>
    <xf numFmtId="0" fontId="57" fillId="0" borderId="85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17" borderId="86" applyNumberFormat="0" applyAlignment="0" applyProtection="0">
      <alignment vertical="center"/>
    </xf>
    <xf numFmtId="0" fontId="59" fillId="18" borderId="87" applyNumberFormat="0" applyAlignment="0" applyProtection="0">
      <alignment vertical="center"/>
    </xf>
    <xf numFmtId="0" fontId="60" fillId="18" borderId="86" applyNumberFormat="0" applyAlignment="0" applyProtection="0">
      <alignment vertical="center"/>
    </xf>
    <xf numFmtId="0" fontId="61" fillId="19" borderId="88" applyNumberFormat="0" applyAlignment="0" applyProtection="0">
      <alignment vertical="center"/>
    </xf>
    <xf numFmtId="0" fontId="62" fillId="0" borderId="89" applyNumberFormat="0" applyFill="0" applyAlignment="0" applyProtection="0">
      <alignment vertical="center"/>
    </xf>
    <xf numFmtId="0" fontId="63" fillId="0" borderId="90" applyNumberFormat="0" applyFill="0" applyAlignment="0" applyProtection="0">
      <alignment vertical="center"/>
    </xf>
    <xf numFmtId="0" fontId="64" fillId="20" borderId="0" applyNumberFormat="0" applyBorder="0" applyAlignment="0" applyProtection="0">
      <alignment vertical="center"/>
    </xf>
    <xf numFmtId="0" fontId="65" fillId="21" borderId="0" applyNumberFormat="0" applyBorder="0" applyAlignment="0" applyProtection="0">
      <alignment vertical="center"/>
    </xf>
    <xf numFmtId="0" fontId="66" fillId="22" borderId="0" applyNumberFormat="0" applyBorder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8" fillId="24" borderId="0" applyNumberFormat="0" applyBorder="0" applyAlignment="0" applyProtection="0">
      <alignment vertical="center"/>
    </xf>
    <xf numFmtId="0" fontId="68" fillId="25" borderId="0" applyNumberFormat="0" applyBorder="0" applyAlignment="0" applyProtection="0">
      <alignment vertical="center"/>
    </xf>
    <xf numFmtId="0" fontId="67" fillId="26" borderId="0" applyNumberFormat="0" applyBorder="0" applyAlignment="0" applyProtection="0">
      <alignment vertical="center"/>
    </xf>
    <xf numFmtId="0" fontId="67" fillId="27" borderId="0" applyNumberFormat="0" applyBorder="0" applyAlignment="0" applyProtection="0">
      <alignment vertical="center"/>
    </xf>
    <xf numFmtId="0" fontId="68" fillId="28" borderId="0" applyNumberFormat="0" applyBorder="0" applyAlignment="0" applyProtection="0">
      <alignment vertical="center"/>
    </xf>
    <xf numFmtId="0" fontId="68" fillId="29" borderId="0" applyNumberFormat="0" applyBorder="0" applyAlignment="0" applyProtection="0">
      <alignment vertical="center"/>
    </xf>
    <xf numFmtId="0" fontId="67" fillId="30" borderId="0" applyNumberFormat="0" applyBorder="0" applyAlignment="0" applyProtection="0">
      <alignment vertical="center"/>
    </xf>
    <xf numFmtId="0" fontId="67" fillId="31" borderId="0" applyNumberFormat="0" applyBorder="0" applyAlignment="0" applyProtection="0">
      <alignment vertical="center"/>
    </xf>
    <xf numFmtId="0" fontId="68" fillId="32" borderId="0" applyNumberFormat="0" applyBorder="0" applyAlignment="0" applyProtection="0">
      <alignment vertical="center"/>
    </xf>
    <xf numFmtId="0" fontId="68" fillId="33" borderId="0" applyNumberFormat="0" applyBorder="0" applyAlignment="0" applyProtection="0">
      <alignment vertical="center"/>
    </xf>
    <xf numFmtId="0" fontId="67" fillId="34" borderId="0" applyNumberFormat="0" applyBorder="0" applyAlignment="0" applyProtection="0">
      <alignment vertical="center"/>
    </xf>
    <xf numFmtId="0" fontId="67" fillId="35" borderId="0" applyNumberFormat="0" applyBorder="0" applyAlignment="0" applyProtection="0">
      <alignment vertical="center"/>
    </xf>
    <xf numFmtId="0" fontId="68" fillId="36" borderId="0" applyNumberFormat="0" applyBorder="0" applyAlignment="0" applyProtection="0">
      <alignment vertical="center"/>
    </xf>
    <xf numFmtId="0" fontId="68" fillId="37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67" fillId="39" borderId="0" applyNumberFormat="0" applyBorder="0" applyAlignment="0" applyProtection="0">
      <alignment vertical="center"/>
    </xf>
    <xf numFmtId="0" fontId="68" fillId="40" borderId="0" applyNumberFormat="0" applyBorder="0" applyAlignment="0" applyProtection="0">
      <alignment vertical="center"/>
    </xf>
    <xf numFmtId="0" fontId="68" fillId="41" borderId="0" applyNumberFormat="0" applyBorder="0" applyAlignment="0" applyProtection="0">
      <alignment vertical="center"/>
    </xf>
    <xf numFmtId="0" fontId="67" fillId="42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68" fillId="45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49" fillId="0" borderId="0"/>
    <xf numFmtId="0" fontId="0" fillId="0" borderId="0"/>
    <xf numFmtId="0" fontId="0" fillId="0" borderId="0" applyProtection="0"/>
    <xf numFmtId="0" fontId="69" fillId="0" borderId="0"/>
  </cellStyleXfs>
  <cellXfs count="32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vertical="top"/>
    </xf>
    <xf numFmtId="0" fontId="5" fillId="0" borderId="0" xfId="0" applyFont="1"/>
    <xf numFmtId="0" fontId="6" fillId="2" borderId="0" xfId="51" applyFont="1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wrapText="1"/>
    </xf>
    <xf numFmtId="0" fontId="2" fillId="2" borderId="0" xfId="0" applyFont="1" applyFill="1" applyAlignment="1">
      <alignment wrapText="1"/>
    </xf>
    <xf numFmtId="0" fontId="1" fillId="2" borderId="0" xfId="0" applyFont="1" applyFill="1"/>
    <xf numFmtId="0" fontId="1" fillId="2" borderId="1" xfId="0" applyFont="1" applyFill="1" applyBorder="1" applyAlignment="1">
      <alignment horizontal="center" wrapText="1"/>
    </xf>
    <xf numFmtId="0" fontId="6" fillId="2" borderId="2" xfId="51" applyFont="1" applyFill="1" applyBorder="1" applyAlignment="1">
      <alignment horizontal="left" wrapText="1"/>
    </xf>
    <xf numFmtId="0" fontId="5" fillId="2" borderId="3" xfId="51" applyFont="1" applyFill="1" applyBorder="1" applyAlignment="1">
      <alignment horizontal="left" wrapText="1"/>
    </xf>
    <xf numFmtId="0" fontId="5" fillId="2" borderId="4" xfId="51" applyFont="1" applyFill="1" applyBorder="1" applyAlignment="1">
      <alignment horizontal="left" wrapText="1"/>
    </xf>
    <xf numFmtId="0" fontId="5" fillId="2" borderId="0" xfId="51" applyFont="1" applyFill="1" applyAlignment="1">
      <alignment horizontal="left" wrapText="1"/>
    </xf>
    <xf numFmtId="0" fontId="2" fillId="2" borderId="0" xfId="0" applyFont="1" applyFill="1" applyAlignment="1">
      <alignment horizontal="center" wrapText="1"/>
    </xf>
    <xf numFmtId="0" fontId="2" fillId="2" borderId="0" xfId="0" applyFont="1" applyFill="1"/>
    <xf numFmtId="0" fontId="6" fillId="2" borderId="5" xfId="51" applyFont="1" applyFill="1" applyBorder="1" applyAlignment="1">
      <alignment horizontal="left" vertical="center" wrapText="1"/>
    </xf>
    <xf numFmtId="0" fontId="5" fillId="2" borderId="6" xfId="51" applyFont="1" applyFill="1" applyBorder="1" applyAlignment="1">
      <alignment horizontal="left" vertical="top" wrapText="1"/>
    </xf>
    <xf numFmtId="0" fontId="5" fillId="2" borderId="7" xfId="51" applyFont="1" applyFill="1" applyBorder="1" applyAlignment="1">
      <alignment horizontal="left" vertical="top" wrapText="1"/>
    </xf>
    <xf numFmtId="0" fontId="5" fillId="2" borderId="8" xfId="51" applyFont="1" applyFill="1" applyBorder="1" applyAlignment="1">
      <alignment horizontal="left" vertical="top" wrapText="1"/>
    </xf>
    <xf numFmtId="0" fontId="5" fillId="2" borderId="6" xfId="51" applyFont="1" applyFill="1" applyBorder="1" applyAlignment="1">
      <alignment horizontal="left" vertical="center" wrapText="1"/>
    </xf>
    <xf numFmtId="0" fontId="5" fillId="2" borderId="7" xfId="51" applyFont="1" applyFill="1" applyBorder="1" applyAlignment="1">
      <alignment horizontal="left" vertical="center" wrapText="1"/>
    </xf>
    <xf numFmtId="0" fontId="5" fillId="2" borderId="8" xfId="51" applyFont="1" applyFill="1" applyBorder="1" applyAlignment="1">
      <alignment horizontal="left" vertical="center" wrapText="1"/>
    </xf>
    <xf numFmtId="0" fontId="5" fillId="2" borderId="0" xfId="51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5" xfId="0" applyFont="1" applyFill="1" applyBorder="1" applyAlignment="1">
      <alignment horizontal="right"/>
    </xf>
    <xf numFmtId="0" fontId="2" fillId="2" borderId="9" xfId="0" applyFont="1" applyFill="1" applyBorder="1" applyAlignment="1">
      <alignment wrapText="1"/>
    </xf>
    <xf numFmtId="0" fontId="2" fillId="2" borderId="9" xfId="0" applyFont="1" applyFill="1" applyBorder="1" applyAlignment="1">
      <alignment horizontal="center" wrapText="1"/>
    </xf>
    <xf numFmtId="0" fontId="2" fillId="2" borderId="10" xfId="0" applyFont="1" applyFill="1" applyBorder="1" applyAlignment="1">
      <alignment horizontal="center" wrapText="1"/>
    </xf>
    <xf numFmtId="0" fontId="2" fillId="2" borderId="11" xfId="0" applyFont="1" applyFill="1" applyBorder="1" applyAlignment="1">
      <alignment horizontal="right"/>
    </xf>
    <xf numFmtId="0" fontId="2" fillId="2" borderId="12" xfId="0" applyFont="1" applyFill="1" applyBorder="1" applyAlignment="1">
      <alignment wrapText="1"/>
    </xf>
    <xf numFmtId="0" fontId="2" fillId="0" borderId="12" xfId="0" applyFont="1" applyBorder="1" applyAlignment="1">
      <alignment horizontal="center"/>
    </xf>
    <xf numFmtId="1" fontId="2" fillId="2" borderId="13" xfId="0" applyNumberFormat="1" applyFont="1" applyFill="1" applyBorder="1" applyAlignment="1">
      <alignment horizontal="center" wrapText="1"/>
    </xf>
    <xf numFmtId="1" fontId="2" fillId="2" borderId="0" xfId="0" applyNumberFormat="1" applyFont="1" applyFill="1" applyAlignment="1">
      <alignment horizontal="center" wrapText="1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wrapText="1"/>
    </xf>
    <xf numFmtId="0" fontId="7" fillId="3" borderId="16" xfId="51" applyFont="1" applyFill="1" applyBorder="1" applyAlignment="1">
      <alignment horizontal="center" vertical="center" wrapText="1"/>
    </xf>
    <xf numFmtId="0" fontId="7" fillId="3" borderId="16" xfId="51" applyFont="1" applyFill="1" applyBorder="1" applyAlignment="1">
      <alignment vertical="center" wrapText="1"/>
    </xf>
    <xf numFmtId="0" fontId="7" fillId="3" borderId="17" xfId="51" applyFont="1" applyFill="1" applyBorder="1" applyAlignment="1">
      <alignment horizontal="center" vertical="center" wrapText="1"/>
    </xf>
    <xf numFmtId="0" fontId="7" fillId="3" borderId="0" xfId="51" applyFont="1" applyFill="1" applyAlignment="1">
      <alignment horizontal="center" vertical="center" wrapText="1"/>
    </xf>
    <xf numFmtId="0" fontId="7" fillId="3" borderId="18" xfId="51" applyFont="1" applyFill="1" applyBorder="1" applyAlignment="1">
      <alignment horizontal="center" vertical="center" wrapText="1"/>
    </xf>
    <xf numFmtId="0" fontId="7" fillId="3" borderId="19" xfId="51" applyFont="1" applyFill="1" applyBorder="1" applyAlignment="1">
      <alignment horizontal="center" vertical="center" wrapText="1"/>
    </xf>
    <xf numFmtId="0" fontId="7" fillId="3" borderId="20" xfId="51" applyFont="1" applyFill="1" applyBorder="1" applyAlignment="1">
      <alignment horizontal="center" vertical="center" wrapText="1"/>
    </xf>
    <xf numFmtId="0" fontId="3" fillId="2" borderId="0" xfId="0" applyFont="1" applyFill="1"/>
    <xf numFmtId="0" fontId="7" fillId="3" borderId="9" xfId="51" applyFont="1" applyFill="1" applyBorder="1" applyAlignment="1">
      <alignment horizontal="center" vertical="center" wrapText="1"/>
    </xf>
    <xf numFmtId="0" fontId="7" fillId="3" borderId="9" xfId="51" applyFont="1" applyFill="1" applyBorder="1" applyAlignment="1">
      <alignment vertical="center" wrapText="1"/>
    </xf>
    <xf numFmtId="0" fontId="7" fillId="3" borderId="21" xfId="51" applyFont="1" applyFill="1" applyBorder="1" applyAlignment="1">
      <alignment horizontal="center" vertical="center" wrapText="1"/>
    </xf>
    <xf numFmtId="0" fontId="7" fillId="3" borderId="15" xfId="51" applyFont="1" applyFill="1" applyBorder="1" applyAlignment="1">
      <alignment horizontal="center" vertical="center" wrapText="1"/>
    </xf>
    <xf numFmtId="0" fontId="7" fillId="3" borderId="22" xfId="51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left" vertical="center"/>
    </xf>
    <xf numFmtId="0" fontId="8" fillId="4" borderId="23" xfId="0" applyFont="1" applyFill="1" applyBorder="1" applyAlignment="1">
      <alignment horizontal="left" vertical="center"/>
    </xf>
    <xf numFmtId="0" fontId="9" fillId="5" borderId="6" xfId="51" applyFont="1" applyFill="1" applyBorder="1" applyAlignment="1">
      <alignment horizontal="left" vertical="center" wrapText="1"/>
    </xf>
    <xf numFmtId="0" fontId="9" fillId="5" borderId="7" xfId="51" applyFont="1" applyFill="1" applyBorder="1" applyAlignment="1">
      <alignment horizontal="left" vertical="center" wrapText="1"/>
    </xf>
    <xf numFmtId="0" fontId="9" fillId="5" borderId="23" xfId="51" applyFont="1" applyFill="1" applyBorder="1" applyAlignment="1">
      <alignment horizontal="left" vertical="center" wrapText="1"/>
    </xf>
    <xf numFmtId="180" fontId="2" fillId="0" borderId="9" xfId="0" applyNumberFormat="1" applyFont="1" applyBorder="1" applyAlignment="1">
      <alignment horizontal="left" vertical="top" wrapText="1"/>
    </xf>
    <xf numFmtId="0" fontId="2" fillId="0" borderId="9" xfId="0" applyFont="1" applyBorder="1" applyAlignment="1">
      <alignment vertical="top" wrapText="1"/>
    </xf>
    <xf numFmtId="0" fontId="2" fillId="0" borderId="9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2" fillId="0" borderId="7" xfId="0" applyFont="1" applyBorder="1" applyAlignment="1">
      <alignment horizontal="left" vertical="top" wrapText="1"/>
    </xf>
    <xf numFmtId="0" fontId="2" fillId="0" borderId="23" xfId="0" applyFont="1" applyBorder="1" applyAlignment="1">
      <alignment horizontal="left" vertical="top" wrapText="1"/>
    </xf>
    <xf numFmtId="0" fontId="10" fillId="0" borderId="6" xfId="0" applyFont="1" applyBorder="1" applyAlignment="1">
      <alignment horizontal="left" vertical="top" wrapText="1"/>
    </xf>
    <xf numFmtId="0" fontId="9" fillId="5" borderId="6" xfId="51" applyFont="1" applyFill="1" applyBorder="1" applyAlignment="1">
      <alignment horizontal="center" vertical="center" wrapText="1"/>
    </xf>
    <xf numFmtId="0" fontId="9" fillId="5" borderId="7" xfId="51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top" wrapText="1"/>
    </xf>
    <xf numFmtId="0" fontId="2" fillId="0" borderId="20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  <xf numFmtId="0" fontId="2" fillId="0" borderId="9" xfId="0" applyFont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 wrapText="1"/>
    </xf>
    <xf numFmtId="0" fontId="11" fillId="0" borderId="0" xfId="0" applyFont="1" applyFill="1"/>
    <xf numFmtId="0" fontId="11" fillId="0" borderId="0" xfId="0" applyFont="1" applyFill="1"/>
    <xf numFmtId="0" fontId="12" fillId="0" borderId="0" xfId="0" applyFont="1" applyFill="1" applyAlignment="1">
      <alignment vertical="center"/>
    </xf>
    <xf numFmtId="0" fontId="13" fillId="6" borderId="9" xfId="0" applyFont="1" applyFill="1" applyBorder="1" applyAlignment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/>
    </xf>
    <xf numFmtId="0" fontId="11" fillId="7" borderId="9" xfId="0" applyFont="1" applyFill="1" applyBorder="1" applyAlignment="1">
      <alignment horizontal="center"/>
    </xf>
    <xf numFmtId="0" fontId="11" fillId="0" borderId="0" xfId="0" applyFont="1" applyFill="1" applyAlignment="1">
      <alignment horizontal="center"/>
    </xf>
    <xf numFmtId="0" fontId="11" fillId="0" borderId="0" xfId="0" applyFont="1" applyFill="1" applyAlignment="1">
      <alignment horizontal="center"/>
    </xf>
    <xf numFmtId="0" fontId="12" fillId="8" borderId="6" xfId="0" applyFont="1" applyFill="1" applyBorder="1" applyAlignment="1">
      <alignment horizontal="left" vertical="center"/>
    </xf>
    <xf numFmtId="0" fontId="12" fillId="8" borderId="23" xfId="0" applyFont="1" applyFill="1" applyBorder="1" applyAlignment="1">
      <alignment horizontal="left" vertical="center"/>
    </xf>
    <xf numFmtId="0" fontId="12" fillId="0" borderId="0" xfId="0" applyFont="1" applyFill="1" applyBorder="1" applyAlignment="1"/>
    <xf numFmtId="0" fontId="14" fillId="0" borderId="6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0" fontId="14" fillId="0" borderId="0" xfId="0" applyFont="1" applyBorder="1" applyAlignment="1"/>
    <xf numFmtId="0" fontId="15" fillId="0" borderId="0" xfId="0" applyFont="1" applyAlignment="1"/>
    <xf numFmtId="0" fontId="12" fillId="8" borderId="0" xfId="0" applyFont="1" applyFill="1" applyAlignment="1"/>
    <xf numFmtId="0" fontId="16" fillId="0" borderId="0" xfId="0" applyFont="1" applyAlignment="1"/>
    <xf numFmtId="0" fontId="17" fillId="7" borderId="9" xfId="0" applyFont="1" applyFill="1" applyBorder="1" applyAlignment="1">
      <alignment horizontal="center" vertical="center" wrapText="1"/>
    </xf>
    <xf numFmtId="0" fontId="11" fillId="0" borderId="0" xfId="0" applyFont="1" applyBorder="1" applyAlignment="1"/>
    <xf numFmtId="0" fontId="11" fillId="0" borderId="0" xfId="0" applyFont="1" applyBorder="1" applyAlignment="1"/>
    <xf numFmtId="0" fontId="11" fillId="0" borderId="0" xfId="0" applyFont="1" applyBorder="1" applyAlignment="1"/>
    <xf numFmtId="0" fontId="18" fillId="0" borderId="9" xfId="0" applyFont="1" applyFill="1" applyBorder="1" applyAlignment="1">
      <alignment vertical="center" wrapText="1"/>
    </xf>
    <xf numFmtId="0" fontId="11" fillId="0" borderId="0" xfId="0" applyFont="1" applyBorder="1" applyAlignment="1"/>
    <xf numFmtId="0" fontId="11" fillId="0" borderId="0" xfId="0" applyFont="1" applyBorder="1" applyAlignment="1"/>
    <xf numFmtId="0" fontId="11" fillId="0" borderId="0" xfId="0" applyFont="1" applyBorder="1" applyAlignment="1"/>
    <xf numFmtId="0" fontId="11" fillId="0" borderId="0" xfId="0" applyFont="1" applyBorder="1" applyAlignment="1"/>
    <xf numFmtId="0" fontId="11" fillId="0" borderId="0" xfId="0" applyFont="1" applyBorder="1" applyAlignment="1"/>
    <xf numFmtId="0" fontId="11" fillId="0" borderId="0" xfId="0" applyFont="1" applyBorder="1" applyAlignment="1"/>
    <xf numFmtId="0" fontId="12" fillId="8" borderId="9" xfId="0" applyFont="1" applyFill="1" applyBorder="1" applyAlignment="1">
      <alignment horizontal="left"/>
    </xf>
    <xf numFmtId="0" fontId="19" fillId="8" borderId="9" xfId="0" applyFont="1" applyFill="1" applyBorder="1" applyAlignment="1">
      <alignment horizontal="left"/>
    </xf>
    <xf numFmtId="0" fontId="14" fillId="0" borderId="23" xfId="0" applyFont="1" applyBorder="1" applyAlignment="1">
      <alignment horizontal="left" vertical="center"/>
    </xf>
    <xf numFmtId="0" fontId="11" fillId="0" borderId="0" xfId="0" applyFont="1" applyBorder="1"/>
    <xf numFmtId="0" fontId="14" fillId="0" borderId="23" xfId="0" applyFont="1" applyBorder="1" applyAlignment="1">
      <alignment horizontal="left" vertical="center"/>
    </xf>
    <xf numFmtId="0" fontId="14" fillId="0" borderId="9" xfId="0" applyFont="1" applyBorder="1" applyAlignment="1">
      <alignment vertical="center" wrapText="1"/>
    </xf>
    <xf numFmtId="0" fontId="14" fillId="0" borderId="9" xfId="0" applyFont="1" applyBorder="1" applyAlignment="1">
      <alignment vertical="center"/>
    </xf>
    <xf numFmtId="0" fontId="12" fillId="8" borderId="0" xfId="0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9" xfId="0" applyFont="1" applyBorder="1" applyAlignment="1">
      <alignment horizontal="left" vertical="center"/>
    </xf>
    <xf numFmtId="0" fontId="12" fillId="0" borderId="0" xfId="0" applyFont="1" applyFill="1" applyAlignment="1">
      <alignment horizontal="left" vertical="center"/>
    </xf>
    <xf numFmtId="0" fontId="11" fillId="0" borderId="9" xfId="0" applyFont="1" applyFill="1" applyBorder="1" applyAlignment="1">
      <alignment horizontal="left" vertical="center"/>
    </xf>
    <xf numFmtId="0" fontId="20" fillId="0" borderId="0" xfId="0" applyFont="1" applyFill="1" applyAlignment="1">
      <alignment vertical="center"/>
    </xf>
    <xf numFmtId="0" fontId="19" fillId="0" borderId="9" xfId="0" applyFont="1" applyFill="1" applyBorder="1" applyAlignment="1">
      <alignment horizontal="left" vertical="center" wrapText="1"/>
    </xf>
    <xf numFmtId="0" fontId="19" fillId="0" borderId="0" xfId="0" applyFont="1" applyFill="1" applyAlignment="1">
      <alignment vertical="center" wrapText="1"/>
    </xf>
    <xf numFmtId="49" fontId="19" fillId="0" borderId="9" xfId="0" applyNumberFormat="1" applyFont="1" applyFill="1" applyBorder="1" applyAlignment="1">
      <alignment horizontal="left" vertical="center" wrapText="1"/>
    </xf>
    <xf numFmtId="0" fontId="21" fillId="0" borderId="9" xfId="0" applyFont="1" applyFill="1" applyBorder="1" applyAlignment="1">
      <alignment horizontal="left" vertical="center" wrapText="1"/>
    </xf>
    <xf numFmtId="0" fontId="11" fillId="0" borderId="9" xfId="0" applyFont="1" applyBorder="1" applyAlignment="1">
      <alignment horizontal="left" vertical="center" wrapText="1"/>
    </xf>
    <xf numFmtId="0" fontId="11" fillId="0" borderId="9" xfId="0" applyFont="1" applyBorder="1" applyAlignment="1">
      <alignment horizontal="left"/>
    </xf>
    <xf numFmtId="49" fontId="11" fillId="0" borderId="9" xfId="0" applyNumberFormat="1" applyFont="1" applyBorder="1" applyAlignment="1">
      <alignment horizontal="left" vertical="center" wrapText="1"/>
    </xf>
    <xf numFmtId="49" fontId="11" fillId="0" borderId="9" xfId="0" applyNumberFormat="1" applyFont="1" applyBorder="1" applyAlignment="1">
      <alignment horizontal="left" vertical="center"/>
    </xf>
    <xf numFmtId="0" fontId="22" fillId="0" borderId="9" xfId="0" applyFont="1" applyBorder="1" applyAlignment="1">
      <alignment horizontal="left"/>
    </xf>
    <xf numFmtId="0" fontId="0" fillId="0" borderId="0" xfId="0" applyAlignment="1">
      <alignment wrapText="1"/>
    </xf>
    <xf numFmtId="0" fontId="23" fillId="0" borderId="0" xfId="50" applyFont="1"/>
    <xf numFmtId="0" fontId="6" fillId="0" borderId="0" xfId="50" applyFont="1"/>
    <xf numFmtId="0" fontId="5" fillId="0" borderId="0" xfId="50" applyFont="1"/>
    <xf numFmtId="181" fontId="5" fillId="0" borderId="0" xfId="50" applyNumberFormat="1" applyFont="1"/>
    <xf numFmtId="181" fontId="5" fillId="0" borderId="24" xfId="0" applyNumberFormat="1" applyFont="1" applyBorder="1" applyAlignment="1">
      <alignment horizontal="center"/>
    </xf>
    <xf numFmtId="0" fontId="7" fillId="9" borderId="25" xfId="0" applyFont="1" applyFill="1" applyBorder="1" applyAlignment="1">
      <alignment horizontal="center"/>
    </xf>
    <xf numFmtId="0" fontId="7" fillId="9" borderId="26" xfId="0" applyFont="1" applyFill="1" applyBorder="1" applyAlignment="1">
      <alignment horizontal="center"/>
    </xf>
    <xf numFmtId="0" fontId="7" fillId="9" borderId="26" xfId="0" applyFont="1" applyFill="1" applyBorder="1" applyAlignment="1">
      <alignment horizontal="center" wrapText="1"/>
    </xf>
    <xf numFmtId="0" fontId="7" fillId="9" borderId="27" xfId="0" applyFont="1" applyFill="1" applyBorder="1" applyAlignment="1">
      <alignment horizontal="center" wrapText="1"/>
    </xf>
    <xf numFmtId="0" fontId="7" fillId="9" borderId="28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24" fillId="10" borderId="29" xfId="0" applyFont="1" applyFill="1" applyBorder="1" applyAlignment="1">
      <alignment horizontal="center" vertical="center" wrapText="1"/>
    </xf>
    <xf numFmtId="0" fontId="24" fillId="10" borderId="29" xfId="0" applyFont="1" applyFill="1" applyBorder="1" applyAlignment="1">
      <alignment horizontal="left" vertical="center" wrapText="1"/>
    </xf>
    <xf numFmtId="1" fontId="24" fillId="10" borderId="30" xfId="0" applyNumberFormat="1" applyFont="1" applyFill="1" applyBorder="1" applyAlignment="1">
      <alignment horizontal="center" vertical="center" wrapText="1"/>
    </xf>
    <xf numFmtId="0" fontId="24" fillId="10" borderId="30" xfId="0" applyFont="1" applyFill="1" applyBorder="1" applyAlignment="1">
      <alignment horizontal="center" vertical="center" wrapText="1"/>
    </xf>
    <xf numFmtId="0" fontId="24" fillId="11" borderId="29" xfId="0" applyFont="1" applyFill="1" applyBorder="1" applyAlignment="1">
      <alignment horizontal="center" vertical="center" wrapText="1"/>
    </xf>
    <xf numFmtId="0" fontId="24" fillId="11" borderId="29" xfId="0" applyFont="1" applyFill="1" applyBorder="1" applyAlignment="1">
      <alignment horizontal="left" vertical="center" wrapText="1"/>
    </xf>
    <xf numFmtId="1" fontId="24" fillId="11" borderId="30" xfId="0" applyNumberFormat="1" applyFont="1" applyFill="1" applyBorder="1" applyAlignment="1">
      <alignment horizontal="center" vertical="center" wrapText="1"/>
    </xf>
    <xf numFmtId="0" fontId="24" fillId="11" borderId="30" xfId="0" applyFont="1" applyFill="1" applyBorder="1" applyAlignment="1">
      <alignment horizontal="center" vertical="center" wrapText="1"/>
    </xf>
    <xf numFmtId="0" fontId="25" fillId="9" borderId="31" xfId="0" applyFont="1" applyFill="1" applyBorder="1" applyAlignment="1">
      <alignment horizontal="center"/>
    </xf>
    <xf numFmtId="0" fontId="7" fillId="9" borderId="32" xfId="0" applyFont="1" applyFill="1" applyBorder="1"/>
    <xf numFmtId="0" fontId="25" fillId="9" borderId="32" xfId="0" applyFont="1" applyFill="1" applyBorder="1" applyAlignment="1">
      <alignment horizontal="center"/>
    </xf>
    <xf numFmtId="1" fontId="25" fillId="9" borderId="33" xfId="0" applyNumberFormat="1" applyFont="1" applyFill="1" applyBorder="1" applyAlignment="1">
      <alignment horizontal="center"/>
    </xf>
    <xf numFmtId="0" fontId="25" fillId="9" borderId="3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2" fontId="26" fillId="0" borderId="0" xfId="0" applyNumberFormat="1" applyFont="1" applyAlignment="1">
      <alignment horizontal="right" wrapText="1"/>
    </xf>
    <xf numFmtId="0" fontId="2" fillId="0" borderId="0" xfId="0" applyFont="1" applyAlignment="1">
      <alignment horizontal="center" wrapText="1"/>
    </xf>
    <xf numFmtId="181" fontId="5" fillId="0" borderId="0" xfId="0" applyNumberFormat="1" applyFont="1" applyBorder="1" applyAlignment="1">
      <alignment horizontal="left"/>
    </xf>
    <xf numFmtId="0" fontId="5" fillId="0" borderId="35" xfId="0" applyFont="1" applyBorder="1"/>
    <xf numFmtId="0" fontId="27" fillId="0" borderId="0" xfId="0" applyFont="1" applyBorder="1" applyAlignment="1">
      <alignment vertical="center"/>
    </xf>
    <xf numFmtId="0" fontId="7" fillId="9" borderId="25" xfId="0" applyFont="1" applyFill="1" applyBorder="1" applyAlignment="1">
      <alignment horizontal="center" vertical="center"/>
    </xf>
    <xf numFmtId="0" fontId="7" fillId="9" borderId="26" xfId="0" applyFont="1" applyFill="1" applyBorder="1" applyAlignment="1">
      <alignment horizontal="center" vertical="center"/>
    </xf>
    <xf numFmtId="0" fontId="7" fillId="9" borderId="36" xfId="0" applyFont="1" applyFill="1" applyBorder="1" applyAlignment="1">
      <alignment horizontal="center" vertical="center" wrapText="1"/>
    </xf>
    <xf numFmtId="0" fontId="7" fillId="9" borderId="37" xfId="0" applyFont="1" applyFill="1" applyBorder="1" applyAlignment="1">
      <alignment horizontal="center" vertical="center"/>
    </xf>
    <xf numFmtId="0" fontId="7" fillId="9" borderId="0" xfId="0" applyFont="1" applyFill="1" applyBorder="1" applyAlignment="1">
      <alignment horizontal="center" vertical="center"/>
    </xf>
    <xf numFmtId="0" fontId="24" fillId="10" borderId="38" xfId="0" applyFont="1" applyFill="1" applyBorder="1" applyAlignment="1">
      <alignment horizontal="center" vertical="center" wrapText="1"/>
    </xf>
    <xf numFmtId="0" fontId="24" fillId="12" borderId="39" xfId="0" applyFont="1" applyFill="1" applyBorder="1" applyAlignment="1">
      <alignment horizontal="left" vertical="center" wrapText="1"/>
    </xf>
    <xf numFmtId="0" fontId="5" fillId="0" borderId="40" xfId="0" applyFont="1" applyFill="1" applyBorder="1" applyAlignment="1">
      <alignment horizontal="center" vertical="center"/>
    </xf>
    <xf numFmtId="0" fontId="24" fillId="10" borderId="41" xfId="3" applyNumberFormat="1" applyFont="1" applyFill="1" applyBorder="1" applyAlignment="1">
      <alignment horizontal="center" vertical="center" wrapText="1"/>
    </xf>
    <xf numFmtId="9" fontId="24" fillId="10" borderId="29" xfId="0" applyNumberFormat="1" applyFont="1" applyFill="1" applyBorder="1" applyAlignment="1">
      <alignment horizontal="center" vertical="center" wrapText="1"/>
    </xf>
    <xf numFmtId="9" fontId="24" fillId="10" borderId="42" xfId="0" applyNumberFormat="1" applyFont="1" applyFill="1" applyBorder="1" applyAlignment="1">
      <alignment horizontal="left" vertical="top" wrapText="1"/>
    </xf>
    <xf numFmtId="9" fontId="24" fillId="10" borderId="43" xfId="0" applyNumberFormat="1" applyFont="1" applyFill="1" applyBorder="1" applyAlignment="1">
      <alignment horizontal="left" vertical="top" wrapText="1"/>
    </xf>
    <xf numFmtId="9" fontId="24" fillId="10" borderId="44" xfId="0" applyNumberFormat="1" applyFont="1" applyFill="1" applyBorder="1" applyAlignment="1">
      <alignment horizontal="center" vertical="top" wrapText="1"/>
    </xf>
    <xf numFmtId="0" fontId="24" fillId="10" borderId="19" xfId="0" applyFont="1" applyFill="1" applyBorder="1" applyAlignment="1">
      <alignment horizontal="center" vertical="center" wrapText="1"/>
    </xf>
    <xf numFmtId="0" fontId="5" fillId="0" borderId="45" xfId="0" applyFont="1" applyFill="1" applyBorder="1" applyAlignment="1">
      <alignment horizontal="center" vertical="center"/>
    </xf>
    <xf numFmtId="0" fontId="24" fillId="11" borderId="46" xfId="0" applyFont="1" applyFill="1" applyBorder="1" applyAlignment="1">
      <alignment horizontal="center" vertical="center" wrapText="1"/>
    </xf>
    <xf numFmtId="9" fontId="24" fillId="11" borderId="29" xfId="0" applyNumberFormat="1" applyFont="1" applyFill="1" applyBorder="1" applyAlignment="1">
      <alignment horizontal="center" vertical="center" wrapText="1"/>
    </xf>
    <xf numFmtId="0" fontId="24" fillId="11" borderId="30" xfId="0" applyFont="1" applyFill="1" applyBorder="1" applyAlignment="1">
      <alignment horizontal="left" vertical="top" wrapText="1"/>
    </xf>
    <xf numFmtId="0" fontId="24" fillId="11" borderId="47" xfId="0" applyFont="1" applyFill="1" applyBorder="1" applyAlignment="1">
      <alignment horizontal="left" vertical="top" wrapText="1"/>
    </xf>
    <xf numFmtId="0" fontId="24" fillId="10" borderId="41" xfId="0" applyFont="1" applyFill="1" applyBorder="1" applyAlignment="1">
      <alignment horizontal="center" vertical="center" wrapText="1"/>
    </xf>
    <xf numFmtId="9" fontId="24" fillId="10" borderId="48" xfId="0" applyNumberFormat="1" applyFont="1" applyFill="1" applyBorder="1" applyAlignment="1">
      <alignment horizontal="center" vertical="center" wrapText="1"/>
    </xf>
    <xf numFmtId="0" fontId="24" fillId="10" borderId="30" xfId="0" applyFont="1" applyFill="1" applyBorder="1" applyAlignment="1">
      <alignment horizontal="left" vertical="top" wrapText="1"/>
    </xf>
    <xf numFmtId="0" fontId="24" fillId="10" borderId="47" xfId="0" applyFont="1" applyFill="1" applyBorder="1" applyAlignment="1">
      <alignment horizontal="left" vertical="top" wrapText="1"/>
    </xf>
    <xf numFmtId="0" fontId="24" fillId="11" borderId="39" xfId="0" applyFont="1" applyFill="1" applyBorder="1" applyAlignment="1">
      <alignment horizontal="center" vertical="center" wrapText="1"/>
    </xf>
    <xf numFmtId="9" fontId="24" fillId="11" borderId="49" xfId="0" applyNumberFormat="1" applyFont="1" applyFill="1" applyBorder="1" applyAlignment="1">
      <alignment horizontal="center" vertical="center" wrapText="1"/>
    </xf>
    <xf numFmtId="0" fontId="24" fillId="11" borderId="50" xfId="0" applyFont="1" applyFill="1" applyBorder="1" applyAlignment="1">
      <alignment horizontal="left" vertical="top" wrapText="1"/>
    </xf>
    <xf numFmtId="0" fontId="24" fillId="11" borderId="51" xfId="0" applyFont="1" applyFill="1" applyBorder="1" applyAlignment="1">
      <alignment horizontal="left" vertical="top" wrapText="1"/>
    </xf>
    <xf numFmtId="0" fontId="24" fillId="10" borderId="16" xfId="0" applyFont="1" applyFill="1" applyBorder="1" applyAlignment="1">
      <alignment horizontal="center" vertical="center" wrapText="1"/>
    </xf>
    <xf numFmtId="0" fontId="24" fillId="12" borderId="52" xfId="0" applyFont="1" applyFill="1" applyBorder="1" applyAlignment="1">
      <alignment horizontal="left" vertical="center" wrapText="1"/>
    </xf>
    <xf numFmtId="0" fontId="5" fillId="0" borderId="53" xfId="0" applyFont="1" applyFill="1" applyBorder="1" applyAlignment="1">
      <alignment horizontal="center" vertical="center"/>
    </xf>
    <xf numFmtId="0" fontId="24" fillId="10" borderId="54" xfId="0" applyFont="1" applyFill="1" applyBorder="1" applyAlignment="1">
      <alignment horizontal="center" vertical="center" wrapText="1"/>
    </xf>
    <xf numFmtId="9" fontId="24" fillId="10" borderId="55" xfId="0" applyNumberFormat="1" applyFont="1" applyFill="1" applyBorder="1" applyAlignment="1">
      <alignment horizontal="center" vertical="center" wrapText="1"/>
    </xf>
    <xf numFmtId="0" fontId="24" fillId="10" borderId="52" xfId="0" applyFont="1" applyFill="1" applyBorder="1" applyAlignment="1">
      <alignment horizontal="left" vertical="top" wrapText="1"/>
    </xf>
    <xf numFmtId="0" fontId="24" fillId="10" borderId="56" xfId="0" applyFont="1" applyFill="1" applyBorder="1" applyAlignment="1">
      <alignment horizontal="left" vertical="top" wrapText="1"/>
    </xf>
    <xf numFmtId="9" fontId="24" fillId="10" borderId="57" xfId="0" applyNumberFormat="1" applyFont="1" applyFill="1" applyBorder="1" applyAlignment="1">
      <alignment horizontal="center" vertical="top" wrapText="1"/>
    </xf>
    <xf numFmtId="0" fontId="24" fillId="10" borderId="20" xfId="0" applyFont="1" applyFill="1" applyBorder="1" applyAlignment="1">
      <alignment horizontal="center" vertical="center" wrapText="1"/>
    </xf>
    <xf numFmtId="0" fontId="24" fillId="12" borderId="58" xfId="0" applyFont="1" applyFill="1" applyBorder="1" applyAlignment="1">
      <alignment horizontal="left" vertical="center" wrapText="1"/>
    </xf>
    <xf numFmtId="0" fontId="5" fillId="0" borderId="59" xfId="0" applyFont="1" applyFill="1" applyBorder="1" applyAlignment="1">
      <alignment horizontal="center" vertical="center"/>
    </xf>
    <xf numFmtId="0" fontId="24" fillId="10" borderId="60" xfId="3" applyNumberFormat="1" applyFont="1" applyFill="1" applyBorder="1" applyAlignment="1">
      <alignment horizontal="center" vertical="center" wrapText="1"/>
    </xf>
    <xf numFmtId="9" fontId="24" fillId="10" borderId="61" xfId="0" applyNumberFormat="1" applyFont="1" applyFill="1" applyBorder="1" applyAlignment="1">
      <alignment horizontal="center" vertical="center" wrapText="1"/>
    </xf>
    <xf numFmtId="9" fontId="24" fillId="10" borderId="62" xfId="0" applyNumberFormat="1" applyFont="1" applyFill="1" applyBorder="1" applyAlignment="1">
      <alignment horizontal="left" vertical="top" wrapText="1"/>
    </xf>
    <xf numFmtId="9" fontId="24" fillId="10" borderId="63" xfId="0" applyNumberFormat="1" applyFont="1" applyFill="1" applyBorder="1" applyAlignment="1">
      <alignment horizontal="left" vertical="top" wrapText="1"/>
    </xf>
    <xf numFmtId="9" fontId="24" fillId="10" borderId="64" xfId="0" applyNumberFormat="1" applyFont="1" applyFill="1" applyBorder="1" applyAlignment="1">
      <alignment horizontal="center" vertical="top" wrapText="1"/>
    </xf>
    <xf numFmtId="0" fontId="24" fillId="12" borderId="65" xfId="0" applyFont="1" applyFill="1" applyBorder="1" applyAlignment="1">
      <alignment horizontal="left" vertical="center" wrapText="1"/>
    </xf>
    <xf numFmtId="0" fontId="24" fillId="10" borderId="66" xfId="0" applyFont="1" applyFill="1" applyBorder="1" applyAlignment="1">
      <alignment horizontal="center" vertical="center" wrapText="1"/>
    </xf>
    <xf numFmtId="0" fontId="28" fillId="0" borderId="67" xfId="0" applyFont="1" applyBorder="1" applyAlignment="1">
      <alignment horizontal="center" vertical="center"/>
    </xf>
    <xf numFmtId="0" fontId="24" fillId="12" borderId="68" xfId="0" applyFont="1" applyFill="1" applyBorder="1" applyAlignment="1">
      <alignment horizontal="left" vertical="center" wrapText="1"/>
    </xf>
    <xf numFmtId="0" fontId="5" fillId="0" borderId="69" xfId="0" applyFont="1" applyFill="1" applyBorder="1" applyAlignment="1">
      <alignment horizontal="center" vertical="center"/>
    </xf>
    <xf numFmtId="0" fontId="28" fillId="0" borderId="70" xfId="0" applyFont="1" applyBorder="1" applyAlignment="1">
      <alignment horizontal="center" vertical="center"/>
    </xf>
    <xf numFmtId="9" fontId="28" fillId="0" borderId="70" xfId="0" applyNumberFormat="1" applyFont="1" applyBorder="1" applyAlignment="1">
      <alignment horizontal="center" vertical="center"/>
    </xf>
    <xf numFmtId="0" fontId="28" fillId="0" borderId="70" xfId="0" applyFont="1" applyBorder="1" applyAlignment="1">
      <alignment vertical="center"/>
    </xf>
    <xf numFmtId="0" fontId="28" fillId="0" borderId="64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4" fillId="12" borderId="30" xfId="0" applyFont="1" applyFill="1" applyBorder="1" applyAlignment="1">
      <alignment horizontal="left" vertical="center" wrapText="1"/>
    </xf>
    <xf numFmtId="0" fontId="28" fillId="0" borderId="71" xfId="0" applyFont="1" applyBorder="1" applyAlignment="1">
      <alignment horizontal="center" vertical="center"/>
    </xf>
    <xf numFmtId="9" fontId="28" fillId="0" borderId="71" xfId="0" applyNumberFormat="1" applyFont="1" applyBorder="1" applyAlignment="1">
      <alignment horizontal="center" vertical="center"/>
    </xf>
    <xf numFmtId="0" fontId="28" fillId="0" borderId="71" xfId="0" applyFont="1" applyBorder="1" applyAlignment="1">
      <alignment vertical="center"/>
    </xf>
    <xf numFmtId="0" fontId="28" fillId="0" borderId="44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4" fillId="12" borderId="72" xfId="0" applyFont="1" applyFill="1" applyBorder="1" applyAlignment="1">
      <alignment horizontal="left" vertical="center" wrapText="1"/>
    </xf>
    <xf numFmtId="0" fontId="5" fillId="0" borderId="73" xfId="0" applyFont="1" applyFill="1" applyBorder="1" applyAlignment="1">
      <alignment horizontal="center" vertical="center"/>
    </xf>
    <xf numFmtId="0" fontId="25" fillId="9" borderId="74" xfId="0" applyFont="1" applyFill="1" applyBorder="1" applyAlignment="1">
      <alignment horizontal="center"/>
    </xf>
    <xf numFmtId="0" fontId="25" fillId="9" borderId="75" xfId="0" applyFont="1" applyFill="1" applyBorder="1" applyAlignment="1">
      <alignment horizontal="center"/>
    </xf>
    <xf numFmtId="0" fontId="25" fillId="9" borderId="76" xfId="0" applyFont="1" applyFill="1" applyBorder="1" applyAlignment="1">
      <alignment horizontal="center"/>
    </xf>
    <xf numFmtId="0" fontId="25" fillId="9" borderId="77" xfId="0" applyFont="1" applyFill="1" applyBorder="1" applyAlignment="1">
      <alignment horizontal="center"/>
    </xf>
    <xf numFmtId="0" fontId="25" fillId="9" borderId="0" xfId="0" applyFont="1" applyFill="1" applyBorder="1" applyAlignment="1">
      <alignment horizontal="center"/>
    </xf>
    <xf numFmtId="0" fontId="0" fillId="0" borderId="35" xfId="0" applyBorder="1"/>
    <xf numFmtId="0" fontId="29" fillId="2" borderId="0" xfId="0" applyFont="1" applyFill="1" applyAlignment="1">
      <alignment wrapText="1"/>
    </xf>
    <xf numFmtId="0" fontId="29" fillId="2" borderId="1" xfId="0" applyFont="1" applyFill="1" applyBorder="1" applyAlignment="1">
      <alignment wrapText="1"/>
    </xf>
    <xf numFmtId="0" fontId="2" fillId="2" borderId="78" xfId="0" applyFont="1" applyFill="1" applyBorder="1" applyAlignment="1">
      <alignment horizontal="center"/>
    </xf>
    <xf numFmtId="0" fontId="29" fillId="0" borderId="6" xfId="0" applyFont="1" applyBorder="1" applyAlignment="1">
      <alignment horizontal="left" vertical="top" wrapText="1"/>
    </xf>
    <xf numFmtId="0" fontId="29" fillId="0" borderId="9" xfId="51" applyFont="1" applyBorder="1" applyAlignment="1">
      <alignment horizontal="left" vertical="top" wrapText="1"/>
    </xf>
    <xf numFmtId="0" fontId="29" fillId="0" borderId="6" xfId="51" applyFont="1" applyBorder="1" applyAlignment="1">
      <alignment horizontal="left" vertical="top" wrapText="1"/>
    </xf>
    <xf numFmtId="0" fontId="9" fillId="0" borderId="7" xfId="51" applyFont="1" applyBorder="1" applyAlignment="1">
      <alignment horizontal="left" vertical="top" wrapText="1"/>
    </xf>
    <xf numFmtId="0" fontId="9" fillId="0" borderId="23" xfId="51" applyFont="1" applyBorder="1" applyAlignment="1">
      <alignment horizontal="left" vertical="top" wrapText="1"/>
    </xf>
    <xf numFmtId="0" fontId="9" fillId="0" borderId="9" xfId="51" applyFont="1" applyBorder="1" applyAlignment="1">
      <alignment horizontal="left" vertical="center" wrapText="1"/>
    </xf>
    <xf numFmtId="0" fontId="2" fillId="0" borderId="9" xfId="51" applyFont="1" applyBorder="1" applyAlignment="1">
      <alignment horizontal="left" vertical="center" wrapText="1"/>
    </xf>
    <xf numFmtId="0" fontId="1" fillId="2" borderId="1" xfId="0" applyFont="1" applyFill="1" applyBorder="1" applyAlignment="1">
      <alignment wrapText="1"/>
    </xf>
    <xf numFmtId="0" fontId="6" fillId="2" borderId="2" xfId="51" applyFont="1" applyFill="1" applyBorder="1" applyAlignment="1">
      <alignment horizontal="left" vertical="top" wrapText="1"/>
    </xf>
    <xf numFmtId="0" fontId="6" fillId="2" borderId="5" xfId="51" applyFont="1" applyFill="1" applyBorder="1" applyAlignment="1">
      <alignment horizontal="left" vertical="top" wrapText="1"/>
    </xf>
    <xf numFmtId="0" fontId="30" fillId="5" borderId="6" xfId="51" applyFont="1" applyFill="1" applyBorder="1" applyAlignment="1">
      <alignment horizontal="left" vertical="center" wrapText="1"/>
    </xf>
    <xf numFmtId="0" fontId="31" fillId="13" borderId="29" xfId="0" applyFont="1" applyFill="1" applyBorder="1" applyAlignment="1">
      <alignment horizontal="center" vertical="center" wrapText="1"/>
    </xf>
    <xf numFmtId="0" fontId="24" fillId="13" borderId="29" xfId="0" applyFont="1" applyFill="1" applyBorder="1" applyAlignment="1">
      <alignment horizontal="left" vertical="center" wrapText="1"/>
    </xf>
    <xf numFmtId="0" fontId="31" fillId="14" borderId="29" xfId="0" applyFont="1" applyFill="1" applyBorder="1" applyAlignment="1">
      <alignment horizontal="center" vertical="center" wrapText="1"/>
    </xf>
    <xf numFmtId="0" fontId="24" fillId="14" borderId="29" xfId="0" applyFont="1" applyFill="1" applyBorder="1" applyAlignment="1">
      <alignment horizontal="left" vertical="center" wrapText="1"/>
    </xf>
    <xf numFmtId="180" fontId="2" fillId="0" borderId="9" xfId="0" applyNumberFormat="1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23" xfId="0" applyFont="1" applyBorder="1" applyAlignment="1">
      <alignment vertical="top" wrapText="1"/>
    </xf>
    <xf numFmtId="0" fontId="10" fillId="0" borderId="6" xfId="0" applyFont="1" applyBorder="1" applyAlignment="1">
      <alignment vertical="top" wrapText="1"/>
    </xf>
    <xf numFmtId="0" fontId="9" fillId="5" borderId="6" xfId="51" applyFont="1" applyFill="1" applyBorder="1" applyAlignment="1">
      <alignment vertical="center" wrapText="1"/>
    </xf>
    <xf numFmtId="0" fontId="9" fillId="5" borderId="7" xfId="51" applyFont="1" applyFill="1" applyBorder="1" applyAlignment="1">
      <alignment vertical="center" wrapText="1"/>
    </xf>
    <xf numFmtId="0" fontId="9" fillId="5" borderId="23" xfId="51" applyFont="1" applyFill="1" applyBorder="1" applyAlignment="1">
      <alignment vertical="center" wrapText="1"/>
    </xf>
    <xf numFmtId="0" fontId="2" fillId="0" borderId="20" xfId="0" applyFont="1" applyBorder="1" applyAlignment="1">
      <alignment vertical="top" wrapText="1"/>
    </xf>
    <xf numFmtId="0" fontId="9" fillId="0" borderId="7" xfId="0" applyFont="1" applyBorder="1" applyAlignment="1">
      <alignment vertical="top" wrapText="1"/>
    </xf>
    <xf numFmtId="0" fontId="32" fillId="5" borderId="6" xfId="51" applyFont="1" applyFill="1" applyBorder="1" applyAlignment="1">
      <alignment horizontal="left" vertical="center" wrapText="1"/>
    </xf>
    <xf numFmtId="0" fontId="33" fillId="5" borderId="7" xfId="51" applyFont="1" applyFill="1" applyBorder="1" applyAlignment="1">
      <alignment horizontal="left" vertical="center" wrapText="1"/>
    </xf>
    <xf numFmtId="0" fontId="33" fillId="5" borderId="23" xfId="51" applyFont="1" applyFill="1" applyBorder="1" applyAlignment="1">
      <alignment horizontal="left" vertical="center" wrapText="1"/>
    </xf>
    <xf numFmtId="0" fontId="34" fillId="5" borderId="6" xfId="51" applyFont="1" applyFill="1" applyBorder="1" applyAlignment="1">
      <alignment horizontal="left" vertical="center" wrapText="1"/>
    </xf>
    <xf numFmtId="0" fontId="34" fillId="5" borderId="7" xfId="51" applyFont="1" applyFill="1" applyBorder="1" applyAlignment="1">
      <alignment horizontal="left" vertical="center" wrapText="1"/>
    </xf>
    <xf numFmtId="0" fontId="34" fillId="5" borderId="23" xfId="51" applyFont="1" applyFill="1" applyBorder="1" applyAlignment="1">
      <alignment horizontal="left" vertical="center" wrapText="1"/>
    </xf>
    <xf numFmtId="0" fontId="35" fillId="14" borderId="29" xfId="0" applyFont="1" applyFill="1" applyBorder="1" applyAlignment="1">
      <alignment horizontal="left" vertical="center" wrapText="1"/>
    </xf>
    <xf numFmtId="180" fontId="2" fillId="15" borderId="9" xfId="0" applyNumberFormat="1" applyFont="1" applyFill="1" applyBorder="1" applyAlignment="1">
      <alignment horizontal="left" vertical="top" wrapText="1"/>
    </xf>
    <xf numFmtId="0" fontId="2" fillId="15" borderId="9" xfId="0" applyFont="1" applyFill="1" applyBorder="1" applyAlignment="1">
      <alignment horizontal="center" vertical="top" wrapText="1"/>
    </xf>
    <xf numFmtId="0" fontId="2" fillId="15" borderId="9" xfId="0" applyFont="1" applyFill="1" applyBorder="1" applyAlignment="1">
      <alignment horizontal="left" vertical="top" wrapText="1"/>
    </xf>
    <xf numFmtId="0" fontId="2" fillId="0" borderId="67" xfId="0" applyFont="1" applyBorder="1" applyAlignment="1">
      <alignment horizontal="left" vertical="top" wrapText="1"/>
    </xf>
    <xf numFmtId="0" fontId="2" fillId="0" borderId="63" xfId="0" applyFont="1" applyBorder="1" applyAlignment="1">
      <alignment horizontal="left" vertical="top" wrapText="1"/>
    </xf>
    <xf numFmtId="0" fontId="2" fillId="0" borderId="79" xfId="0" applyFont="1" applyBorder="1" applyAlignment="1">
      <alignment horizontal="left" vertical="top" wrapText="1"/>
    </xf>
    <xf numFmtId="0" fontId="10" fillId="0" borderId="9" xfId="0" applyFont="1" applyBorder="1" applyAlignment="1">
      <alignment horizontal="left" vertical="top" wrapText="1"/>
    </xf>
    <xf numFmtId="0" fontId="9" fillId="5" borderId="15" xfId="51" applyFont="1" applyFill="1" applyBorder="1" applyAlignment="1">
      <alignment horizontal="left" vertical="center" wrapText="1"/>
    </xf>
    <xf numFmtId="0" fontId="2" fillId="15" borderId="20" xfId="0" applyFont="1" applyFill="1" applyBorder="1" applyAlignment="1">
      <alignment horizontal="left" vertical="top" wrapText="1"/>
    </xf>
    <xf numFmtId="180" fontId="2" fillId="0" borderId="6" xfId="0" applyNumberFormat="1" applyFont="1" applyBorder="1" applyAlignment="1">
      <alignment horizontal="left" vertical="top" wrapText="1"/>
    </xf>
    <xf numFmtId="180" fontId="2" fillId="0" borderId="0" xfId="0" applyNumberFormat="1" applyFont="1" applyAlignment="1">
      <alignment horizontal="left" vertical="top" wrapText="1"/>
    </xf>
    <xf numFmtId="0" fontId="36" fillId="0" borderId="0" xfId="0" applyFont="1"/>
    <xf numFmtId="0" fontId="37" fillId="10" borderId="29" xfId="0" applyFont="1" applyFill="1" applyBorder="1" applyAlignment="1">
      <alignment horizontal="left" vertical="center" wrapText="1"/>
    </xf>
    <xf numFmtId="0" fontId="37" fillId="10" borderId="9" xfId="0" applyFont="1" applyFill="1" applyBorder="1" applyAlignment="1">
      <alignment horizontal="left" vertical="top" wrapText="1"/>
    </xf>
    <xf numFmtId="0" fontId="9" fillId="0" borderId="0" xfId="51" applyFont="1" applyFill="1" applyBorder="1" applyAlignment="1">
      <alignment horizontal="left" vertical="center" wrapText="1"/>
    </xf>
    <xf numFmtId="180" fontId="2" fillId="0" borderId="0" xfId="0" applyNumberFormat="1" applyFont="1" applyFill="1" applyBorder="1" applyAlignment="1">
      <alignment horizontal="left" vertical="top" wrapText="1"/>
    </xf>
    <xf numFmtId="0" fontId="37" fillId="0" borderId="0" xfId="0" applyFont="1" applyFill="1" applyBorder="1" applyAlignment="1">
      <alignment horizontal="left" vertical="top" wrapText="1"/>
    </xf>
    <xf numFmtId="0" fontId="2" fillId="0" borderId="0" xfId="0" applyFont="1" applyFill="1" applyBorder="1" applyAlignment="1">
      <alignment horizontal="left" vertical="top" wrapText="1"/>
    </xf>
    <xf numFmtId="0" fontId="29" fillId="0" borderId="0" xfId="0" applyFont="1" applyFill="1" applyBorder="1" applyAlignment="1">
      <alignment horizontal="left" vertical="top" wrapText="1"/>
    </xf>
    <xf numFmtId="0" fontId="10" fillId="0" borderId="0" xfId="0" applyFont="1" applyFill="1" applyBorder="1" applyAlignment="1">
      <alignment horizontal="left" vertical="top" wrapText="1"/>
    </xf>
    <xf numFmtId="0" fontId="14" fillId="0" borderId="0" xfId="0" applyFont="1"/>
    <xf numFmtId="0" fontId="29" fillId="0" borderId="7" xfId="0" applyFont="1" applyBorder="1" applyAlignment="1">
      <alignment horizontal="left" vertical="top" wrapText="1"/>
    </xf>
    <xf numFmtId="0" fontId="29" fillId="0" borderId="23" xfId="0" applyFont="1" applyBorder="1" applyAlignment="1">
      <alignment horizontal="left" vertical="top" wrapText="1"/>
    </xf>
    <xf numFmtId="180" fontId="2" fillId="0" borderId="20" xfId="0" applyNumberFormat="1" applyFont="1" applyBorder="1" applyAlignment="1">
      <alignment horizontal="left" vertical="top" wrapText="1"/>
    </xf>
    <xf numFmtId="0" fontId="14" fillId="0" borderId="9" xfId="0" applyFont="1" applyBorder="1"/>
    <xf numFmtId="0" fontId="38" fillId="5" borderId="67" xfId="51" applyFont="1" applyFill="1" applyBorder="1" applyAlignment="1">
      <alignment horizontal="left" vertical="center" wrapText="1"/>
    </xf>
    <xf numFmtId="0" fontId="2" fillId="5" borderId="63" xfId="51" applyFont="1" applyFill="1" applyBorder="1" applyAlignment="1">
      <alignment horizontal="left" vertical="center" wrapText="1"/>
    </xf>
    <xf numFmtId="0" fontId="2" fillId="5" borderId="79" xfId="51" applyFont="1" applyFill="1" applyBorder="1" applyAlignment="1">
      <alignment horizontal="left" vertical="center" wrapText="1"/>
    </xf>
    <xf numFmtId="0" fontId="29" fillId="0" borderId="9" xfId="0" applyFont="1" applyBorder="1" applyAlignment="1">
      <alignment horizontal="left" vertical="top" wrapText="1"/>
    </xf>
    <xf numFmtId="0" fontId="2" fillId="0" borderId="9" xfId="51" applyFont="1" applyFill="1" applyBorder="1" applyAlignment="1">
      <alignment horizontal="left" vertical="top" wrapText="1"/>
    </xf>
    <xf numFmtId="0" fontId="2" fillId="0" borderId="9" xfId="51" applyFont="1" applyFill="1" applyBorder="1" applyAlignment="1">
      <alignment horizontal="left" vertical="center" wrapText="1"/>
    </xf>
    <xf numFmtId="0" fontId="2" fillId="0" borderId="6" xfId="51" applyFont="1" applyFill="1" applyBorder="1" applyAlignment="1">
      <alignment horizontal="left" vertical="top" wrapText="1"/>
    </xf>
    <xf numFmtId="0" fontId="2" fillId="0" borderId="7" xfId="51" applyFont="1" applyFill="1" applyBorder="1" applyAlignment="1">
      <alignment horizontal="left" vertical="top" wrapText="1"/>
    </xf>
    <xf numFmtId="0" fontId="2" fillId="0" borderId="23" xfId="51" applyFont="1" applyFill="1" applyBorder="1" applyAlignment="1">
      <alignment horizontal="left" vertical="top" wrapText="1"/>
    </xf>
    <xf numFmtId="0" fontId="29" fillId="0" borderId="20" xfId="0" applyFont="1" applyBorder="1" applyAlignment="1">
      <alignment horizontal="left" vertical="top" wrapText="1"/>
    </xf>
    <xf numFmtId="0" fontId="10" fillId="0" borderId="20" xfId="0" applyFont="1" applyBorder="1" applyAlignment="1">
      <alignment horizontal="left" vertical="top" wrapText="1"/>
    </xf>
    <xf numFmtId="0" fontId="39" fillId="0" borderId="0" xfId="0" applyFont="1"/>
    <xf numFmtId="0" fontId="39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0" fillId="0" borderId="0" xfId="0" applyFont="1"/>
    <xf numFmtId="182" fontId="40" fillId="0" borderId="0" xfId="0" applyNumberFormat="1" applyFont="1"/>
    <xf numFmtId="182" fontId="39" fillId="0" borderId="0" xfId="0" applyNumberFormat="1" applyFont="1"/>
    <xf numFmtId="0" fontId="39" fillId="2" borderId="0" xfId="0" applyFont="1" applyFill="1"/>
    <xf numFmtId="182" fontId="41" fillId="2" borderId="0" xfId="0" applyNumberFormat="1" applyFont="1" applyFill="1"/>
    <xf numFmtId="182" fontId="42" fillId="2" borderId="0" xfId="0" applyNumberFormat="1" applyFont="1" applyFill="1"/>
    <xf numFmtId="0" fontId="43" fillId="0" borderId="0" xfId="49" applyFont="1"/>
    <xf numFmtId="0" fontId="44" fillId="0" borderId="0" xfId="49" applyFont="1"/>
    <xf numFmtId="0" fontId="43" fillId="0" borderId="80" xfId="49" applyFont="1" applyBorder="1"/>
    <xf numFmtId="182" fontId="45" fillId="0" borderId="0" xfId="0" applyNumberFormat="1" applyFont="1"/>
    <xf numFmtId="0" fontId="46" fillId="0" borderId="0" xfId="0" applyFont="1"/>
    <xf numFmtId="182" fontId="47" fillId="9" borderId="25" xfId="0" applyNumberFormat="1" applyFont="1" applyFill="1" applyBorder="1" applyAlignment="1">
      <alignment horizontal="center" vertical="center"/>
    </xf>
    <xf numFmtId="0" fontId="47" fillId="9" borderId="26" xfId="0" applyFont="1" applyFill="1" applyBorder="1" applyAlignment="1">
      <alignment horizontal="center" vertical="center"/>
    </xf>
    <xf numFmtId="0" fontId="47" fillId="9" borderId="26" xfId="0" applyFont="1" applyFill="1" applyBorder="1" applyAlignment="1">
      <alignment horizontal="center" vertical="center" wrapText="1"/>
    </xf>
    <xf numFmtId="0" fontId="47" fillId="9" borderId="81" xfId="0" applyFont="1" applyFill="1" applyBorder="1" applyAlignment="1">
      <alignment horizontal="center" vertical="center"/>
    </xf>
    <xf numFmtId="182" fontId="48" fillId="15" borderId="80" xfId="49" applyNumberFormat="1" applyFont="1" applyFill="1" applyBorder="1" applyAlignment="1">
      <alignment horizontal="center" vertical="center" wrapText="1"/>
    </xf>
    <xf numFmtId="0" fontId="48" fillId="15" borderId="80" xfId="49" applyFont="1" applyFill="1" applyBorder="1" applyAlignment="1">
      <alignment horizontal="center" vertical="center" wrapText="1"/>
    </xf>
    <xf numFmtId="0" fontId="48" fillId="15" borderId="80" xfId="0" applyFont="1" applyFill="1" applyBorder="1" applyAlignment="1">
      <alignment horizontal="center" vertical="center" wrapText="1"/>
    </xf>
    <xf numFmtId="182" fontId="48" fillId="15" borderId="82" xfId="49" applyNumberFormat="1" applyFont="1" applyFill="1" applyBorder="1" applyAlignment="1">
      <alignment horizontal="center" vertical="center" wrapText="1"/>
    </xf>
    <xf numFmtId="0" fontId="48" fillId="15" borderId="82" xfId="49" applyFont="1" applyFill="1" applyBorder="1" applyAlignment="1">
      <alignment horizontal="center" vertical="center" wrapText="1"/>
    </xf>
    <xf numFmtId="0" fontId="48" fillId="15" borderId="82" xfId="0" applyFont="1" applyFill="1" applyBorder="1" applyAlignment="1">
      <alignment horizontal="center" vertical="center" wrapText="1"/>
    </xf>
    <xf numFmtId="182" fontId="48" fillId="0" borderId="9" xfId="0" applyNumberFormat="1" applyFont="1" applyBorder="1" applyAlignment="1">
      <alignment horizontal="center" vertical="center" wrapText="1"/>
    </xf>
    <xf numFmtId="0" fontId="48" fillId="0" borderId="9" xfId="0" applyFont="1" applyBorder="1" applyAlignment="1">
      <alignment horizontal="center" vertical="center" wrapText="1"/>
    </xf>
    <xf numFmtId="0" fontId="14" fillId="0" borderId="6" xfId="0" applyFont="1" applyBorder="1" applyAlignment="1" quotePrefix="1">
      <alignment horizontal="left"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_Functional Test Case v1.0" xfId="50"/>
    <cellStyle name="Normal_Sheet1_Vanco_CR022a1_TestCase_v0.1" xfId="51"/>
    <cellStyle name="標準_結合試験(AllOvertheWorld)" xfId="52"/>
  </cellStyles>
  <tableStyles count="1" defaultTableStyle="TableStyleMedium9" defaultPivotStyle="PivotStyleLight16">
    <tableStyle name="Table Style 1" pivot="0" count="0" xr9:uid="{6310BC87-2FEA-47B1-9CB2-4C5E163410E7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11.png"/><Relationship Id="rId7" Type="http://schemas.openxmlformats.org/officeDocument/2006/relationships/image" Target="media/image10.png"/><Relationship Id="rId6" Type="http://schemas.openxmlformats.org/officeDocument/2006/relationships/image" Target="media/image9.png"/><Relationship Id="rId5" Type="http://schemas.openxmlformats.org/officeDocument/2006/relationships/image" Target="media/image8.png"/><Relationship Id="rId4" Type="http://schemas.openxmlformats.org/officeDocument/2006/relationships/image" Target="media/image7.png"/><Relationship Id="rId3" Type="http://schemas.openxmlformats.org/officeDocument/2006/relationships/image" Target="media/image6.png"/><Relationship Id="rId2" Type="http://schemas.openxmlformats.org/officeDocument/2006/relationships/image" Target="media/image5.png"/><Relationship Id="rId1" Type="http://schemas.openxmlformats.org/officeDocument/2006/relationships/image" Target="media/image4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www.wps.cn/officeDocument/2020/cellImage" Target="cellimag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externalLink" Target="externalLinks/externalLink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8</xdr:col>
      <xdr:colOff>97446</xdr:colOff>
      <xdr:row>29</xdr:row>
      <xdr:rowOff>116798</xdr:rowOff>
    </xdr:from>
    <xdr:ext cx="3406435" cy="809032"/>
    <xdr:pic>
      <xdr:nvPicPr>
        <xdr:cNvPr id="5" name="Picture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78395" y="8802370"/>
          <a:ext cx="3406140" cy="809625"/>
        </a:xfrm>
        <a:prstGeom prst="rect">
          <a:avLst/>
        </a:prstGeom>
      </xdr:spPr>
    </xdr:pic>
    <xdr:clientData/>
  </xdr:oneCellAnchor>
  <xdr:twoCellAnchor editAs="oneCell">
    <xdr:from>
      <xdr:col>8</xdr:col>
      <xdr:colOff>88681</xdr:colOff>
      <xdr:row>34</xdr:row>
      <xdr:rowOff>112658</xdr:rowOff>
    </xdr:from>
    <xdr:to>
      <xdr:col>9</xdr:col>
      <xdr:colOff>0</xdr:colOff>
      <xdr:row>38</xdr:row>
      <xdr:rowOff>116496</xdr:rowOff>
    </xdr:to>
    <xdr:pic>
      <xdr:nvPicPr>
        <xdr:cNvPr id="6" name="Picture 5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469505" y="9781540"/>
          <a:ext cx="3186430" cy="842010"/>
        </a:xfrm>
        <a:prstGeom prst="rect">
          <a:avLst/>
        </a:prstGeom>
      </xdr:spPr>
    </xdr:pic>
    <xdr:clientData/>
  </xdr:twoCellAnchor>
  <xdr:twoCellAnchor editAs="oneCell">
    <xdr:from>
      <xdr:col>8</xdr:col>
      <xdr:colOff>87923</xdr:colOff>
      <xdr:row>39</xdr:row>
      <xdr:rowOff>65942</xdr:rowOff>
    </xdr:from>
    <xdr:to>
      <xdr:col>9</xdr:col>
      <xdr:colOff>0</xdr:colOff>
      <xdr:row>43</xdr:row>
      <xdr:rowOff>149468</xdr:rowOff>
    </xdr:to>
    <xdr:pic>
      <xdr:nvPicPr>
        <xdr:cNvPr id="4" name="Picture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468870" y="10782300"/>
          <a:ext cx="3187065" cy="92202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"/>
  <sheetViews>
    <sheetView showGridLines="0" zoomScale="55" zoomScaleNormal="55" topLeftCell="A17" workbookViewId="0">
      <selection activeCell="E36" sqref="E36"/>
    </sheetView>
  </sheetViews>
  <sheetFormatPr defaultColWidth="9" defaultRowHeight="13.8"/>
  <cols>
    <col min="1" max="1" width="9" style="299"/>
    <col min="2" max="2" width="29.75" style="300" customWidth="1"/>
    <col min="3" max="3" width="23.1296296296296" style="299" customWidth="1"/>
    <col min="4" max="4" width="66.75" style="299" customWidth="1"/>
    <col min="5" max="5" width="141.37962962963" style="299" customWidth="1"/>
    <col min="6" max="7" width="31.1296296296296" style="299" customWidth="1"/>
    <col min="8" max="8" width="174.5" style="299" customWidth="1"/>
    <col min="9" max="16384" width="9" style="299"/>
  </cols>
  <sheetData>
    <row r="1" s="295" customFormat="1" ht="24" spans="1:9">
      <c r="B1" s="301"/>
    </row>
    <row r="2" s="295" customFormat="1" ht="24" spans="1:9">
      <c r="A2" s="302"/>
      <c r="B2" s="303" t="s">
        <v>0</v>
      </c>
      <c r="C2" s="302"/>
      <c r="D2" s="302"/>
      <c r="E2" s="302"/>
      <c r="F2" s="302"/>
      <c r="G2" s="302"/>
    </row>
    <row r="3" s="295" customFormat="1" ht="25.2" spans="1:9">
      <c r="A3" s="302"/>
      <c r="B3" s="304" t="s">
        <v>1</v>
      </c>
      <c r="C3" s="305">
        <v>1.2</v>
      </c>
      <c r="D3" s="306"/>
      <c r="E3" s="306"/>
      <c r="F3" s="306"/>
      <c r="G3" s="306"/>
      <c r="H3" s="306"/>
      <c r="I3" s="306"/>
    </row>
    <row r="4" s="295" customFormat="1" ht="25.2" spans="1:9">
      <c r="A4" s="302"/>
      <c r="B4" s="304" t="s">
        <v>2</v>
      </c>
      <c r="C4" s="305" t="s">
        <v>3</v>
      </c>
      <c r="D4" s="306"/>
      <c r="E4" s="306"/>
      <c r="F4" s="306"/>
      <c r="G4" s="306"/>
      <c r="H4" s="306"/>
      <c r="I4" s="306"/>
    </row>
    <row r="5" s="295" customFormat="1" ht="25.2" spans="1:9">
      <c r="A5" s="302"/>
      <c r="B5" s="304"/>
      <c r="C5" s="306"/>
      <c r="D5" s="306"/>
      <c r="E5" s="306"/>
      <c r="F5" s="306"/>
      <c r="G5" s="306"/>
      <c r="H5" s="306"/>
      <c r="I5" s="306"/>
    </row>
    <row r="6" s="295" customFormat="1" ht="47.45" customHeight="1" spans="1:9">
      <c r="A6" s="302"/>
      <c r="B6" s="304" t="s">
        <v>4</v>
      </c>
      <c r="C6" s="307" t="s">
        <v>5</v>
      </c>
      <c r="D6" s="306"/>
      <c r="E6" s="306"/>
      <c r="F6" s="306"/>
      <c r="G6" s="306"/>
      <c r="H6" s="306"/>
      <c r="I6" s="306"/>
    </row>
    <row r="7" s="295" customFormat="1" ht="27" customHeight="1" spans="1:9">
      <c r="A7" s="302"/>
      <c r="B7" s="304" t="s">
        <v>6</v>
      </c>
      <c r="C7" s="307" t="s">
        <v>7</v>
      </c>
      <c r="D7" s="306"/>
      <c r="E7" s="306"/>
      <c r="F7" s="306"/>
      <c r="G7" s="306"/>
      <c r="H7" s="306"/>
      <c r="I7" s="306"/>
    </row>
    <row r="8" s="295" customFormat="1" ht="24" spans="1:9">
      <c r="A8" s="302"/>
      <c r="B8" s="304"/>
      <c r="C8" s="302"/>
      <c r="D8" s="302"/>
      <c r="E8" s="302"/>
      <c r="F8" s="302"/>
      <c r="G8" s="302"/>
    </row>
    <row r="9" s="295" customFormat="1" ht="24" spans="1:9">
      <c r="A9" s="302"/>
      <c r="B9" s="301"/>
      <c r="F9" s="302"/>
      <c r="G9" s="302"/>
    </row>
    <row r="10" s="295" customFormat="1" ht="24.6" spans="1:9">
      <c r="B10" s="308" t="s">
        <v>8</v>
      </c>
      <c r="C10" s="309"/>
      <c r="D10" s="309"/>
      <c r="E10" s="309"/>
      <c r="F10" s="309"/>
      <c r="G10" s="309"/>
      <c r="H10" s="309"/>
    </row>
    <row r="11" s="296" customFormat="1" ht="63.6" customHeight="1" spans="1:9">
      <c r="B11" s="310"/>
      <c r="C11" s="311" t="s">
        <v>9</v>
      </c>
      <c r="D11" s="311" t="s">
        <v>10</v>
      </c>
      <c r="E11" s="311" t="s">
        <v>11</v>
      </c>
      <c r="F11" s="311" t="s">
        <v>12</v>
      </c>
      <c r="G11" s="312" t="s">
        <v>13</v>
      </c>
      <c r="H11" s="313" t="s">
        <v>14</v>
      </c>
    </row>
    <row r="12" s="297" customFormat="1" ht="49.9" customHeight="1" spans="1:9">
      <c r="B12" s="314">
        <v>46268</v>
      </c>
      <c r="C12" s="315" t="s">
        <v>15</v>
      </c>
      <c r="D12" s="315" t="s">
        <v>16</v>
      </c>
      <c r="E12" s="315" t="s">
        <v>17</v>
      </c>
      <c r="F12" s="315" t="s">
        <v>18</v>
      </c>
      <c r="G12" s="315" t="s">
        <v>18</v>
      </c>
      <c r="H12" s="316" t="s">
        <v>19</v>
      </c>
    </row>
    <row r="13" s="297" customFormat="1" ht="49.9" customHeight="1" spans="1:9">
      <c r="B13" s="314">
        <v>46116</v>
      </c>
      <c r="C13" s="315">
        <v>1.1</v>
      </c>
      <c r="D13" s="315" t="s">
        <v>20</v>
      </c>
      <c r="E13" s="315" t="s">
        <v>21</v>
      </c>
      <c r="F13" s="315" t="s">
        <v>22</v>
      </c>
      <c r="G13" s="315" t="s">
        <v>18</v>
      </c>
      <c r="H13" s="316" t="s">
        <v>23</v>
      </c>
    </row>
    <row r="14" s="297" customFormat="1" ht="49.9" customHeight="1" spans="1:9">
      <c r="B14" s="314">
        <v>46116</v>
      </c>
      <c r="C14" s="315">
        <v>1.1</v>
      </c>
      <c r="D14" s="315" t="s">
        <v>24</v>
      </c>
      <c r="E14" s="315" t="s">
        <v>25</v>
      </c>
      <c r="F14" s="315" t="s">
        <v>26</v>
      </c>
      <c r="G14" s="315" t="s">
        <v>18</v>
      </c>
      <c r="H14" s="316" t="s">
        <v>27</v>
      </c>
    </row>
    <row r="15" s="297" customFormat="1" ht="49.9" customHeight="1" spans="1:9">
      <c r="B15" s="314">
        <v>46116</v>
      </c>
      <c r="C15" s="315">
        <v>1.1</v>
      </c>
      <c r="D15" s="315" t="s">
        <v>28</v>
      </c>
      <c r="E15" s="315" t="s">
        <v>29</v>
      </c>
      <c r="F15" s="315" t="s">
        <v>18</v>
      </c>
      <c r="G15" s="315" t="s">
        <v>18</v>
      </c>
      <c r="H15" s="316" t="s">
        <v>30</v>
      </c>
    </row>
    <row r="16" s="297" customFormat="1" ht="49.9" customHeight="1" spans="1:9">
      <c r="B16" s="314">
        <v>46116</v>
      </c>
      <c r="C16" s="315">
        <v>1.1</v>
      </c>
      <c r="D16" s="315" t="s">
        <v>31</v>
      </c>
      <c r="E16" s="315" t="s">
        <v>32</v>
      </c>
      <c r="F16" s="315" t="s">
        <v>18</v>
      </c>
      <c r="G16" s="315" t="s">
        <v>18</v>
      </c>
      <c r="H16" s="316" t="s">
        <v>33</v>
      </c>
    </row>
    <row r="17" s="298" customFormat="1" ht="49.9" customHeight="1" spans="2:8">
      <c r="B17" s="314">
        <v>46330</v>
      </c>
      <c r="C17" s="315">
        <v>1.2</v>
      </c>
      <c r="D17" s="315" t="s">
        <v>20</v>
      </c>
      <c r="E17" s="315" t="s">
        <v>34</v>
      </c>
      <c r="F17" s="315" t="s">
        <v>22</v>
      </c>
      <c r="G17" s="315" t="s">
        <v>18</v>
      </c>
      <c r="H17" s="316" t="s">
        <v>23</v>
      </c>
    </row>
    <row r="18" s="298" customFormat="1" ht="49.9" customHeight="1" spans="2:8">
      <c r="B18" s="314">
        <v>46330</v>
      </c>
      <c r="C18" s="315">
        <v>1.2</v>
      </c>
      <c r="D18" s="315" t="s">
        <v>24</v>
      </c>
      <c r="E18" s="315" t="s">
        <v>35</v>
      </c>
      <c r="F18" s="315" t="s">
        <v>26</v>
      </c>
      <c r="G18" s="315" t="s">
        <v>18</v>
      </c>
      <c r="H18" s="316" t="s">
        <v>27</v>
      </c>
    </row>
    <row r="19" s="297" customFormat="1" ht="49.9" customHeight="1" spans="2:8">
      <c r="B19" s="314" t="s">
        <v>36</v>
      </c>
      <c r="C19" s="315">
        <v>1.2</v>
      </c>
      <c r="D19" s="315" t="s">
        <v>37</v>
      </c>
      <c r="E19" s="315" t="s">
        <v>38</v>
      </c>
      <c r="F19" s="315" t="s">
        <v>18</v>
      </c>
      <c r="G19" s="315"/>
      <c r="H19" s="316" t="s">
        <v>39</v>
      </c>
    </row>
    <row r="20" s="297" customFormat="1" ht="49.9" customHeight="1" spans="2:8">
      <c r="B20" s="314" t="s">
        <v>40</v>
      </c>
      <c r="C20" s="315">
        <v>1.3</v>
      </c>
      <c r="D20" s="315" t="s">
        <v>41</v>
      </c>
      <c r="E20" s="315" t="s">
        <v>42</v>
      </c>
      <c r="F20" s="315" t="s">
        <v>26</v>
      </c>
      <c r="G20" s="315"/>
      <c r="H20" s="316" t="s">
        <v>43</v>
      </c>
    </row>
    <row r="21" s="297" customFormat="1" ht="49.9" customHeight="1" spans="2:8">
      <c r="B21" s="314" t="s">
        <v>44</v>
      </c>
      <c r="C21" s="315">
        <v>1.3</v>
      </c>
      <c r="D21" s="315" t="s">
        <v>28</v>
      </c>
      <c r="E21" s="315" t="s">
        <v>45</v>
      </c>
      <c r="F21" s="315" t="s">
        <v>18</v>
      </c>
      <c r="G21" s="315"/>
      <c r="H21" s="316" t="s">
        <v>30</v>
      </c>
    </row>
    <row r="22" s="297" customFormat="1" ht="49.9" customHeight="1" spans="2:8">
      <c r="B22" s="314" t="s">
        <v>44</v>
      </c>
      <c r="C22" s="315">
        <v>1.3</v>
      </c>
      <c r="D22" s="315" t="s">
        <v>31</v>
      </c>
      <c r="E22" s="315" t="s">
        <v>46</v>
      </c>
      <c r="F22" s="315" t="s">
        <v>18</v>
      </c>
      <c r="G22" s="315"/>
      <c r="H22" s="316" t="s">
        <v>33</v>
      </c>
    </row>
    <row r="23" s="297" customFormat="1" ht="49.9" customHeight="1" spans="2:8">
      <c r="B23" s="314">
        <v>46134</v>
      </c>
      <c r="C23" s="315" t="s">
        <v>47</v>
      </c>
      <c r="D23" s="315" t="s">
        <v>48</v>
      </c>
      <c r="E23" s="315" t="s">
        <v>49</v>
      </c>
      <c r="F23" s="315" t="s">
        <v>18</v>
      </c>
      <c r="G23" s="315"/>
      <c r="H23" s="316" t="s">
        <v>50</v>
      </c>
    </row>
    <row r="24" s="297" customFormat="1" ht="49.9" customHeight="1" spans="2:8">
      <c r="B24" s="314">
        <v>46135</v>
      </c>
      <c r="C24" s="315" t="s">
        <v>51</v>
      </c>
      <c r="D24" s="315" t="s">
        <v>20</v>
      </c>
      <c r="E24" s="315" t="s">
        <v>52</v>
      </c>
      <c r="F24" s="315" t="s">
        <v>22</v>
      </c>
      <c r="G24" s="315"/>
      <c r="H24" s="316"/>
    </row>
    <row r="25" s="297" customFormat="1" ht="49.9" customHeight="1" spans="2:8">
      <c r="B25" s="314">
        <v>46135</v>
      </c>
      <c r="C25" s="315" t="s">
        <v>51</v>
      </c>
      <c r="D25" s="315" t="s">
        <v>53</v>
      </c>
      <c r="E25" s="315" t="s">
        <v>54</v>
      </c>
      <c r="F25" s="315" t="s">
        <v>22</v>
      </c>
      <c r="G25" s="315"/>
      <c r="H25" s="316"/>
    </row>
    <row r="26" s="297" customFormat="1" ht="49.9" customHeight="1" spans="2:8">
      <c r="B26" s="314">
        <v>46135</v>
      </c>
      <c r="C26" s="315" t="s">
        <v>51</v>
      </c>
      <c r="D26" s="315" t="s">
        <v>55</v>
      </c>
      <c r="E26" s="315" t="s">
        <v>56</v>
      </c>
      <c r="F26" s="315" t="s">
        <v>22</v>
      </c>
      <c r="G26" s="315"/>
      <c r="H26" s="316"/>
    </row>
    <row r="27" ht="49.9" customHeight="1" spans="2:8">
      <c r="B27" s="314">
        <v>46140</v>
      </c>
      <c r="C27" s="315" t="s">
        <v>57</v>
      </c>
      <c r="D27" s="315" t="s">
        <v>58</v>
      </c>
      <c r="E27" s="315" t="s">
        <v>59</v>
      </c>
      <c r="F27" s="315" t="s">
        <v>22</v>
      </c>
      <c r="G27" s="315"/>
      <c r="H27" s="316"/>
    </row>
    <row r="28" ht="49.9" customHeight="1" spans="2:8">
      <c r="B28" s="314">
        <v>46141</v>
      </c>
      <c r="C28" s="315" t="s">
        <v>60</v>
      </c>
      <c r="D28" s="315" t="s">
        <v>61</v>
      </c>
      <c r="E28" s="315" t="s">
        <v>62</v>
      </c>
      <c r="F28" s="315" t="s">
        <v>22</v>
      </c>
      <c r="G28" s="315"/>
      <c r="H28" s="316"/>
    </row>
    <row r="29" ht="49.9" customHeight="1" spans="2:8">
      <c r="B29" s="317">
        <v>46141</v>
      </c>
      <c r="C29" s="318" t="s">
        <v>60</v>
      </c>
      <c r="D29" s="318" t="s">
        <v>63</v>
      </c>
      <c r="E29" s="318" t="s">
        <v>64</v>
      </c>
      <c r="F29" s="318" t="s">
        <v>26</v>
      </c>
      <c r="G29" s="318"/>
      <c r="H29" s="319"/>
    </row>
    <row r="30" ht="44.45" customHeight="1" spans="2:8">
      <c r="B30" s="320"/>
      <c r="C30" s="321"/>
      <c r="D30" s="321"/>
      <c r="E30" s="321"/>
      <c r="F30" s="321"/>
      <c r="G30" s="321"/>
      <c r="H30" s="321"/>
    </row>
    <row r="31" ht="39" customHeight="1" spans="2:8">
      <c r="B31" s="320"/>
      <c r="C31" s="321"/>
      <c r="D31" s="321"/>
      <c r="E31" s="321"/>
      <c r="F31" s="321"/>
      <c r="G31" s="321"/>
      <c r="H31" s="321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zoomScale="85" zoomScaleNormal="85" topLeftCell="A4" workbookViewId="0">
      <selection activeCell="A8" sqref="A8:D8"/>
    </sheetView>
  </sheetViews>
  <sheetFormatPr defaultColWidth="8.87962962962963" defaultRowHeight="13.2"/>
  <cols>
    <col min="1" max="1" width="22.5" customWidth="1"/>
    <col min="2" max="2" width="18" customWidth="1"/>
    <col min="3" max="3" width="32.5" customWidth="1"/>
  </cols>
  <sheetData>
    <row r="1" spans="1:11">
      <c r="A1" s="8" t="s">
        <v>0</v>
      </c>
      <c r="B1" s="224" t="s">
        <v>65</v>
      </c>
      <c r="C1" s="224"/>
      <c r="D1" s="224"/>
      <c r="E1" s="10"/>
      <c r="F1" s="10"/>
      <c r="G1" s="10"/>
      <c r="H1" s="10"/>
      <c r="I1" s="10"/>
      <c r="J1" s="11"/>
      <c r="K1" s="10"/>
    </row>
    <row r="2" ht="13.95" spans="1:11">
      <c r="A2" s="12"/>
      <c r="B2" s="225"/>
      <c r="C2" s="225"/>
      <c r="D2" s="225"/>
      <c r="E2" s="10"/>
      <c r="F2" s="10"/>
      <c r="G2" s="10"/>
      <c r="H2" s="10"/>
      <c r="I2" s="10"/>
      <c r="J2" s="11"/>
      <c r="K2" s="10"/>
    </row>
    <row r="3" spans="1:11">
      <c r="A3" s="14" t="s">
        <v>66</v>
      </c>
      <c r="B3" s="15" t="s">
        <v>67</v>
      </c>
      <c r="C3" s="15"/>
      <c r="D3" s="16"/>
      <c r="E3" s="17"/>
      <c r="F3" s="17"/>
      <c r="G3" s="17"/>
      <c r="H3" s="17"/>
      <c r="I3" s="18"/>
      <c r="J3" s="18"/>
      <c r="K3" s="18"/>
    </row>
    <row r="4" spans="1:11">
      <c r="A4" s="20" t="s">
        <v>68</v>
      </c>
      <c r="B4" s="21" t="s">
        <v>69</v>
      </c>
      <c r="C4" s="22"/>
      <c r="D4" s="23"/>
      <c r="E4" s="17"/>
      <c r="F4" s="17"/>
      <c r="G4" s="17"/>
      <c r="H4" s="17"/>
      <c r="I4" s="18"/>
      <c r="J4" s="18"/>
      <c r="K4" s="18"/>
    </row>
    <row r="5" spans="1:11">
      <c r="A5" s="20" t="s">
        <v>70</v>
      </c>
      <c r="B5" s="24" t="s">
        <v>71</v>
      </c>
      <c r="C5" s="25"/>
      <c r="D5" s="26"/>
      <c r="E5" s="27"/>
      <c r="F5" s="27"/>
      <c r="G5" s="27"/>
      <c r="H5" s="27"/>
      <c r="I5" s="28"/>
      <c r="J5" s="28"/>
      <c r="K5" s="28"/>
    </row>
    <row r="6" spans="1:11">
      <c r="A6" s="30" t="s">
        <v>72</v>
      </c>
      <c r="B6" s="31">
        <v>0</v>
      </c>
      <c r="C6" s="32" t="s">
        <v>73</v>
      </c>
      <c r="D6" s="33">
        <v>11</v>
      </c>
      <c r="E6" s="18"/>
      <c r="F6" s="18"/>
      <c r="G6" s="18"/>
      <c r="H6" s="18"/>
      <c r="I6" s="18"/>
      <c r="J6" s="18"/>
      <c r="K6" s="18"/>
    </row>
    <row r="7" ht="13.95" spans="1:11">
      <c r="A7" s="34" t="s">
        <v>74</v>
      </c>
      <c r="B7" s="35">
        <v>0</v>
      </c>
      <c r="C7" s="36" t="s">
        <v>75</v>
      </c>
      <c r="D7" s="37">
        <f>COUNTA(A12:A42)-8</f>
        <v>23</v>
      </c>
      <c r="E7" s="38"/>
      <c r="F7" s="38"/>
      <c r="G7" s="38"/>
      <c r="H7" s="38"/>
      <c r="I7" s="18"/>
      <c r="J7" s="18"/>
      <c r="K7" s="18"/>
    </row>
    <row r="8" spans="1:11">
      <c r="A8" s="39"/>
      <c r="B8" s="39"/>
      <c r="C8" s="39"/>
      <c r="D8" s="39"/>
      <c r="E8" s="18"/>
      <c r="F8" s="18"/>
      <c r="G8" s="18"/>
      <c r="H8" s="18"/>
      <c r="I8" s="18"/>
      <c r="J8" s="40"/>
      <c r="K8" s="40"/>
    </row>
    <row r="9" spans="1:11">
      <c r="A9" s="41" t="s">
        <v>76</v>
      </c>
      <c r="B9" s="42" t="s">
        <v>77</v>
      </c>
      <c r="C9" s="41" t="s">
        <v>78</v>
      </c>
      <c r="D9" s="43" t="s">
        <v>79</v>
      </c>
      <c r="E9" s="44"/>
      <c r="F9" s="44"/>
      <c r="G9" s="45"/>
      <c r="H9" s="46" t="s">
        <v>80</v>
      </c>
      <c r="I9" s="47" t="s">
        <v>81</v>
      </c>
      <c r="J9" s="47" t="s">
        <v>82</v>
      </c>
      <c r="K9" s="47" t="s">
        <v>83</v>
      </c>
    </row>
    <row r="10" spans="1:11">
      <c r="A10" s="49"/>
      <c r="B10" s="50"/>
      <c r="C10" s="49"/>
      <c r="D10" s="51"/>
      <c r="E10" s="52"/>
      <c r="F10" s="52"/>
      <c r="G10" s="53"/>
      <c r="H10" s="41"/>
      <c r="I10" s="41"/>
      <c r="J10" s="41"/>
      <c r="K10" s="41"/>
    </row>
    <row r="11" ht="15" spans="1:11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5"/>
    </row>
    <row r="12" spans="1:11">
      <c r="A12" s="56" t="s">
        <v>84</v>
      </c>
      <c r="B12" s="57"/>
      <c r="C12" s="57"/>
      <c r="D12" s="57"/>
      <c r="E12" s="57"/>
      <c r="F12" s="57"/>
      <c r="G12" s="57"/>
      <c r="H12" s="57"/>
      <c r="I12" s="57"/>
      <c r="J12" s="57"/>
      <c r="K12" s="58"/>
    </row>
    <row r="13" ht="79.2" spans="1:11">
      <c r="A13" s="59" t="s">
        <v>85</v>
      </c>
      <c r="B13" s="61" t="s">
        <v>86</v>
      </c>
      <c r="C13" s="61" t="s">
        <v>87</v>
      </c>
      <c r="D13" s="227" t="s">
        <v>88</v>
      </c>
      <c r="E13" s="63"/>
      <c r="F13" s="63"/>
      <c r="G13" s="64"/>
      <c r="H13" s="63"/>
      <c r="I13" s="65"/>
      <c r="J13" s="61" t="s">
        <v>73</v>
      </c>
      <c r="K13" s="61"/>
    </row>
    <row r="14" spans="1:11">
      <c r="A14" s="56" t="s">
        <v>89</v>
      </c>
      <c r="B14" s="57"/>
      <c r="C14" s="57"/>
      <c r="D14" s="57"/>
      <c r="E14" s="57"/>
      <c r="F14" s="57"/>
      <c r="G14" s="57"/>
      <c r="H14" s="57"/>
      <c r="I14" s="57"/>
      <c r="J14" s="57"/>
      <c r="K14" s="58"/>
    </row>
    <row r="15" ht="79.2" spans="1:11">
      <c r="A15" s="228" t="s">
        <v>90</v>
      </c>
      <c r="B15" s="228" t="s">
        <v>91</v>
      </c>
      <c r="C15" s="228" t="s">
        <v>92</v>
      </c>
      <c r="D15" s="229" t="s">
        <v>93</v>
      </c>
      <c r="E15" s="230"/>
      <c r="F15" s="230"/>
      <c r="G15" s="231"/>
      <c r="H15" s="232"/>
      <c r="I15" s="232"/>
      <c r="J15" s="233" t="s">
        <v>73</v>
      </c>
      <c r="K15" s="232"/>
    </row>
    <row r="16" spans="1:11">
      <c r="A16" s="56" t="s">
        <v>94</v>
      </c>
      <c r="B16" s="57"/>
      <c r="C16" s="57"/>
      <c r="D16" s="57"/>
      <c r="E16" s="57"/>
      <c r="F16" s="57"/>
      <c r="G16" s="57"/>
      <c r="H16" s="57"/>
      <c r="I16" s="57"/>
      <c r="J16" s="57"/>
      <c r="K16" s="58"/>
    </row>
    <row r="17" ht="26.4" spans="1:11">
      <c r="A17" s="59" t="s">
        <v>95</v>
      </c>
      <c r="B17" s="69" t="s">
        <v>96</v>
      </c>
      <c r="C17" s="69" t="s">
        <v>97</v>
      </c>
      <c r="D17" s="227" t="s">
        <v>98</v>
      </c>
      <c r="E17" s="280"/>
      <c r="F17" s="280"/>
      <c r="G17" s="281"/>
      <c r="H17" s="63"/>
      <c r="I17" s="62"/>
      <c r="J17" s="61" t="s">
        <v>73</v>
      </c>
      <c r="K17" s="61"/>
    </row>
    <row r="18" spans="1:11">
      <c r="A18" s="56" t="s">
        <v>99</v>
      </c>
      <c r="B18" s="57"/>
      <c r="C18" s="57"/>
      <c r="D18" s="57"/>
      <c r="E18" s="57"/>
      <c r="F18" s="57"/>
      <c r="G18" s="57"/>
      <c r="H18" s="57"/>
      <c r="I18" s="57"/>
      <c r="J18" s="57"/>
      <c r="K18" s="58"/>
    </row>
    <row r="19" ht="39.6" spans="1:11">
      <c r="A19" s="59" t="s">
        <v>100</v>
      </c>
      <c r="B19" s="61" t="s">
        <v>101</v>
      </c>
      <c r="C19" s="61" t="s">
        <v>102</v>
      </c>
      <c r="D19" s="62" t="s">
        <v>103</v>
      </c>
      <c r="E19" s="63"/>
      <c r="F19" s="63"/>
      <c r="G19" s="64"/>
      <c r="H19" s="63"/>
      <c r="I19" s="62"/>
      <c r="J19" s="61" t="s">
        <v>73</v>
      </c>
      <c r="K19" s="61"/>
    </row>
    <row r="20" spans="1:11">
      <c r="A20" s="56" t="s">
        <v>104</v>
      </c>
      <c r="B20" s="57"/>
      <c r="C20" s="57"/>
      <c r="D20" s="57"/>
      <c r="E20" s="57"/>
      <c r="F20" s="57"/>
      <c r="G20" s="57"/>
      <c r="H20" s="57"/>
      <c r="I20" s="57"/>
      <c r="J20" s="57"/>
      <c r="K20" s="58"/>
    </row>
    <row r="21" ht="66" spans="1:11">
      <c r="A21" s="59" t="s">
        <v>105</v>
      </c>
      <c r="B21" s="61" t="s">
        <v>106</v>
      </c>
      <c r="C21" s="61" t="s">
        <v>107</v>
      </c>
      <c r="D21" s="62" t="s">
        <v>108</v>
      </c>
      <c r="E21" s="63"/>
      <c r="F21" s="63"/>
      <c r="G21" s="64"/>
      <c r="H21" s="63"/>
      <c r="I21" s="62"/>
      <c r="J21" s="61" t="s">
        <v>73</v>
      </c>
      <c r="K21" s="61"/>
    </row>
    <row r="22" ht="66" spans="1:11">
      <c r="A22" s="59" t="s">
        <v>109</v>
      </c>
      <c r="B22" s="61" t="s">
        <v>110</v>
      </c>
      <c r="C22" s="61" t="s">
        <v>111</v>
      </c>
      <c r="D22" s="62" t="s">
        <v>112</v>
      </c>
      <c r="E22" s="63"/>
      <c r="F22" s="63"/>
      <c r="G22" s="64"/>
      <c r="H22" s="61"/>
      <c r="I22" s="61"/>
      <c r="J22" s="61" t="s">
        <v>73</v>
      </c>
      <c r="K22" s="61"/>
    </row>
    <row r="23" spans="1:11">
      <c r="A23" s="56" t="s">
        <v>113</v>
      </c>
      <c r="B23" s="57"/>
      <c r="C23" s="57"/>
      <c r="D23" s="57"/>
      <c r="E23" s="57"/>
      <c r="F23" s="57"/>
      <c r="G23" s="57"/>
      <c r="H23" s="57"/>
      <c r="I23" s="57"/>
      <c r="J23" s="57"/>
      <c r="K23" s="58"/>
    </row>
    <row r="24" ht="66.95" customHeight="1" spans="1:11">
      <c r="A24" s="59" t="s">
        <v>114</v>
      </c>
      <c r="B24" s="61" t="s">
        <v>115</v>
      </c>
      <c r="C24" s="61" t="s">
        <v>116</v>
      </c>
      <c r="D24" s="62" t="s">
        <v>117</v>
      </c>
      <c r="E24" s="63"/>
      <c r="F24" s="63"/>
      <c r="G24" s="64"/>
      <c r="H24" s="61"/>
      <c r="I24" s="61"/>
      <c r="J24" s="61" t="s">
        <v>73</v>
      </c>
      <c r="K24" s="61"/>
    </row>
    <row r="25" ht="99" customHeight="1" spans="1:11">
      <c r="A25" s="59" t="s">
        <v>118</v>
      </c>
      <c r="B25" s="61" t="s">
        <v>119</v>
      </c>
      <c r="C25" s="61" t="s">
        <v>120</v>
      </c>
      <c r="D25" s="62" t="s">
        <v>121</v>
      </c>
      <c r="E25" s="63"/>
      <c r="F25" s="63"/>
      <c r="G25" s="64"/>
      <c r="H25" s="61"/>
      <c r="I25" s="61"/>
      <c r="J25" s="61" t="s">
        <v>73</v>
      </c>
      <c r="K25" s="61"/>
    </row>
    <row r="26" spans="1:11">
      <c r="A26" s="56" t="s">
        <v>122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="279" customFormat="1" ht="66" spans="1:11">
      <c r="A27" s="59" t="s">
        <v>123</v>
      </c>
      <c r="B27" s="61" t="s">
        <v>124</v>
      </c>
      <c r="C27" s="61" t="s">
        <v>125</v>
      </c>
      <c r="D27" s="62" t="s">
        <v>126</v>
      </c>
      <c r="E27" s="63"/>
      <c r="F27" s="63"/>
      <c r="G27" s="64"/>
      <c r="H27" s="61"/>
      <c r="I27" s="61"/>
      <c r="J27" s="61" t="s">
        <v>73</v>
      </c>
      <c r="K27" s="61"/>
    </row>
    <row r="28" ht="26.4" spans="1:11">
      <c r="A28" s="282" t="s">
        <v>127</v>
      </c>
      <c r="B28" s="61" t="s">
        <v>128</v>
      </c>
      <c r="C28" s="61" t="s">
        <v>129</v>
      </c>
      <c r="D28" s="62" t="s">
        <v>130</v>
      </c>
      <c r="E28" s="63"/>
      <c r="F28" s="63"/>
      <c r="G28" s="64"/>
      <c r="H28" s="61"/>
      <c r="I28" s="61"/>
      <c r="J28" s="61" t="s">
        <v>73</v>
      </c>
      <c r="K28" s="61"/>
    </row>
    <row r="29" ht="26.4" spans="1:11">
      <c r="A29" s="59" t="s">
        <v>131</v>
      </c>
      <c r="B29" s="64" t="s">
        <v>132</v>
      </c>
      <c r="C29" s="61" t="s">
        <v>133</v>
      </c>
      <c r="D29" s="62" t="s">
        <v>134</v>
      </c>
      <c r="E29" s="63"/>
      <c r="F29" s="63"/>
      <c r="G29" s="64"/>
      <c r="H29" s="283"/>
      <c r="I29" s="283"/>
      <c r="J29" s="61" t="s">
        <v>73</v>
      </c>
      <c r="K29" s="283"/>
    </row>
    <row r="30" spans="1:11">
      <c r="A30" s="284" t="s">
        <v>135</v>
      </c>
      <c r="B30" s="285"/>
      <c r="C30" s="285"/>
      <c r="D30" s="285"/>
      <c r="E30" s="285"/>
      <c r="F30" s="285"/>
      <c r="G30" s="285"/>
      <c r="H30" s="285"/>
      <c r="I30" s="285"/>
      <c r="J30" s="285"/>
      <c r="K30" s="286"/>
    </row>
    <row r="31" ht="105.6" spans="1:11">
      <c r="A31" s="59" t="s">
        <v>85</v>
      </c>
      <c r="B31" s="61" t="s">
        <v>136</v>
      </c>
      <c r="C31" s="61" t="s">
        <v>137</v>
      </c>
      <c r="D31" s="287" t="s">
        <v>138</v>
      </c>
      <c r="E31" s="61"/>
      <c r="F31" s="61"/>
      <c r="G31" s="61"/>
      <c r="H31" s="61"/>
      <c r="I31" s="265"/>
      <c r="J31" s="61" t="s">
        <v>73</v>
      </c>
      <c r="K31" s="61"/>
    </row>
    <row r="32" ht="52.8" spans="1:11">
      <c r="A32" s="288" t="s">
        <v>90</v>
      </c>
      <c r="B32" s="288" t="s">
        <v>139</v>
      </c>
      <c r="C32" s="289" t="s">
        <v>140</v>
      </c>
      <c r="D32" s="290" t="s">
        <v>141</v>
      </c>
      <c r="E32" s="291"/>
      <c r="F32" s="291"/>
      <c r="G32" s="292"/>
      <c r="H32" s="289"/>
      <c r="I32" s="289"/>
      <c r="J32" s="288" t="s">
        <v>73</v>
      </c>
      <c r="K32" s="288"/>
    </row>
    <row r="33" ht="52.8" spans="1:11">
      <c r="A33" s="59" t="s">
        <v>95</v>
      </c>
      <c r="B33" s="61" t="s">
        <v>142</v>
      </c>
      <c r="C33" s="61" t="s">
        <v>143</v>
      </c>
      <c r="D33" s="287" t="s">
        <v>144</v>
      </c>
      <c r="E33" s="61"/>
      <c r="F33" s="61"/>
      <c r="G33" s="61"/>
      <c r="H33" s="61"/>
      <c r="I33" s="265"/>
      <c r="J33" s="61" t="s">
        <v>73</v>
      </c>
      <c r="K33" s="61"/>
    </row>
    <row r="34" ht="66" spans="1:11">
      <c r="A34" s="59" t="s">
        <v>100</v>
      </c>
      <c r="B34" s="61" t="s">
        <v>145</v>
      </c>
      <c r="C34" s="61" t="s">
        <v>146</v>
      </c>
      <c r="D34" s="287" t="s">
        <v>147</v>
      </c>
      <c r="E34" s="61"/>
      <c r="F34" s="61"/>
      <c r="G34" s="61"/>
      <c r="H34" s="61"/>
      <c r="I34" s="265"/>
      <c r="J34" s="61" t="s">
        <v>73</v>
      </c>
      <c r="K34" s="61"/>
    </row>
    <row r="35" ht="52.8" spans="1:11">
      <c r="A35" s="59" t="s">
        <v>105</v>
      </c>
      <c r="B35" s="61" t="s">
        <v>148</v>
      </c>
      <c r="C35" s="61" t="s">
        <v>149</v>
      </c>
      <c r="D35" s="287" t="s">
        <v>150</v>
      </c>
      <c r="E35" s="61"/>
      <c r="F35" s="61"/>
      <c r="G35" s="61"/>
      <c r="H35" s="61"/>
      <c r="I35" s="265"/>
      <c r="J35" s="61" t="s">
        <v>73</v>
      </c>
      <c r="K35" s="61"/>
    </row>
    <row r="36" ht="66" spans="1:11">
      <c r="A36" s="59" t="s">
        <v>109</v>
      </c>
      <c r="B36" s="61" t="s">
        <v>151</v>
      </c>
      <c r="C36" s="61" t="s">
        <v>152</v>
      </c>
      <c r="D36" s="287" t="s">
        <v>153</v>
      </c>
      <c r="E36" s="61"/>
      <c r="F36" s="61"/>
      <c r="G36" s="61"/>
      <c r="H36" s="61"/>
      <c r="I36" s="265"/>
      <c r="J36" s="61" t="s">
        <v>73</v>
      </c>
      <c r="K36" s="61"/>
    </row>
    <row r="37" ht="66" spans="1:11">
      <c r="A37" s="282" t="s">
        <v>114</v>
      </c>
      <c r="B37" s="69" t="s">
        <v>154</v>
      </c>
      <c r="C37" s="69" t="s">
        <v>155</v>
      </c>
      <c r="D37" s="293" t="s">
        <v>156</v>
      </c>
      <c r="E37" s="69"/>
      <c r="F37" s="69"/>
      <c r="G37" s="69"/>
      <c r="H37" s="69"/>
      <c r="I37" s="294"/>
      <c r="J37" s="69" t="s">
        <v>73</v>
      </c>
      <c r="K37" s="69"/>
    </row>
    <row r="38" ht="66" spans="1:11">
      <c r="A38" s="282" t="s">
        <v>118</v>
      </c>
      <c r="B38" s="69" t="s">
        <v>157</v>
      </c>
      <c r="C38" s="69" t="s">
        <v>158</v>
      </c>
      <c r="D38" s="293" t="s">
        <v>159</v>
      </c>
      <c r="E38" s="69"/>
      <c r="F38" s="69"/>
      <c r="G38" s="69"/>
      <c r="H38" s="69"/>
      <c r="I38" s="294"/>
      <c r="J38" s="69" t="s">
        <v>73</v>
      </c>
      <c r="K38" s="69"/>
    </row>
    <row r="39" ht="92.4" spans="1:11">
      <c r="A39" s="59" t="s">
        <v>123</v>
      </c>
      <c r="B39" s="61" t="s">
        <v>160</v>
      </c>
      <c r="C39" s="61" t="s">
        <v>161</v>
      </c>
      <c r="D39" s="287" t="s">
        <v>162</v>
      </c>
      <c r="E39" s="61"/>
      <c r="F39" s="61"/>
      <c r="G39" s="61"/>
      <c r="H39" s="61"/>
      <c r="I39" s="265"/>
      <c r="J39" s="61" t="s">
        <v>73</v>
      </c>
      <c r="K39" s="61"/>
    </row>
    <row r="40" ht="79.2" spans="1:11">
      <c r="A40" s="59" t="s">
        <v>127</v>
      </c>
      <c r="B40" s="61" t="s">
        <v>163</v>
      </c>
      <c r="C40" s="61" t="s">
        <v>164</v>
      </c>
      <c r="D40" s="287" t="s">
        <v>165</v>
      </c>
      <c r="E40" s="61"/>
      <c r="F40" s="61"/>
      <c r="G40" s="61"/>
      <c r="H40" s="61"/>
      <c r="I40" s="265"/>
      <c r="J40" s="61" t="s">
        <v>73</v>
      </c>
      <c r="K40" s="61"/>
    </row>
    <row r="41" ht="79.2" spans="1:11">
      <c r="A41" s="59" t="s">
        <v>131</v>
      </c>
      <c r="B41" s="61" t="s">
        <v>163</v>
      </c>
      <c r="C41" s="61" t="s">
        <v>164</v>
      </c>
      <c r="D41" s="287" t="s">
        <v>165</v>
      </c>
      <c r="E41" s="61"/>
      <c r="F41" s="61"/>
      <c r="G41" s="61"/>
      <c r="H41" s="61"/>
      <c r="I41" s="265"/>
      <c r="J41" s="61" t="s">
        <v>73</v>
      </c>
      <c r="K41" s="61"/>
    </row>
    <row r="42" ht="105.6" spans="1:11">
      <c r="A42" s="59" t="s">
        <v>166</v>
      </c>
      <c r="B42" s="61" t="s">
        <v>167</v>
      </c>
      <c r="C42" s="61" t="s">
        <v>168</v>
      </c>
      <c r="D42" s="287" t="s">
        <v>169</v>
      </c>
      <c r="E42" s="61"/>
      <c r="F42" s="61"/>
      <c r="G42" s="61"/>
      <c r="H42" s="61"/>
      <c r="I42" s="265"/>
      <c r="J42" s="61" t="s">
        <v>73</v>
      </c>
      <c r="K42" s="61"/>
    </row>
  </sheetData>
  <mergeCells count="4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G13"/>
    <mergeCell ref="A14:K14"/>
    <mergeCell ref="D15:G15"/>
    <mergeCell ref="A16:C16"/>
    <mergeCell ref="D17:G17"/>
    <mergeCell ref="A18:C18"/>
    <mergeCell ref="D19:G19"/>
    <mergeCell ref="A20:C20"/>
    <mergeCell ref="D21:G21"/>
    <mergeCell ref="D22:G22"/>
    <mergeCell ref="A23:K23"/>
    <mergeCell ref="D24:G24"/>
    <mergeCell ref="D25:G25"/>
    <mergeCell ref="A26:K26"/>
    <mergeCell ref="D27:G27"/>
    <mergeCell ref="D28:G28"/>
    <mergeCell ref="D29:G29"/>
    <mergeCell ref="A30:K30"/>
    <mergeCell ref="D31:G31"/>
    <mergeCell ref="D32:G32"/>
    <mergeCell ref="D33:G33"/>
    <mergeCell ref="D34:G34"/>
    <mergeCell ref="D35:G35"/>
    <mergeCell ref="D36:G36"/>
    <mergeCell ref="D37:G37"/>
    <mergeCell ref="D38:G38"/>
    <mergeCell ref="D39:G39"/>
    <mergeCell ref="D40:G40"/>
    <mergeCell ref="D41:G41"/>
    <mergeCell ref="D42:G4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workbookViewId="0">
      <selection activeCell="D7" sqref="D7"/>
    </sheetView>
  </sheetViews>
  <sheetFormatPr defaultColWidth="8.87962962962963" defaultRowHeight="13.2"/>
  <cols>
    <col min="1" max="1" width="15.1296296296296" customWidth="1"/>
    <col min="2" max="2" width="37.8796296296296" customWidth="1"/>
    <col min="3" max="3" width="60.8796296296296" customWidth="1"/>
  </cols>
  <sheetData>
    <row r="1" spans="1:11">
      <c r="A1" s="8" t="s">
        <v>0</v>
      </c>
      <c r="B1" s="224" t="s">
        <v>170</v>
      </c>
      <c r="C1" s="224"/>
      <c r="D1" s="224"/>
    </row>
    <row r="2" ht="13.95" spans="1:11">
      <c r="A2" s="12"/>
      <c r="B2" s="225"/>
      <c r="C2" s="225"/>
      <c r="D2" s="225"/>
    </row>
    <row r="3" spans="1:11">
      <c r="A3" s="14" t="s">
        <v>66</v>
      </c>
      <c r="B3" s="15" t="s">
        <v>67</v>
      </c>
      <c r="C3" s="15"/>
      <c r="D3" s="16"/>
    </row>
    <row r="4" ht="26.4" spans="1:11">
      <c r="A4" s="20" t="s">
        <v>68</v>
      </c>
      <c r="B4" s="21" t="s">
        <v>171</v>
      </c>
      <c r="C4" s="22"/>
      <c r="D4" s="23"/>
    </row>
    <row r="5" ht="26.4" spans="1:11">
      <c r="A5" s="20" t="s">
        <v>70</v>
      </c>
      <c r="B5" s="24" t="s">
        <v>71</v>
      </c>
      <c r="C5" s="25"/>
      <c r="D5" s="26"/>
    </row>
    <row r="6" spans="1:11">
      <c r="A6" s="30" t="s">
        <v>72</v>
      </c>
      <c r="B6" s="31">
        <v>0</v>
      </c>
      <c r="C6" s="32" t="s">
        <v>73</v>
      </c>
      <c r="D6" s="33">
        <v>10</v>
      </c>
    </row>
    <row r="7" ht="13.95" spans="1:11">
      <c r="A7" s="34" t="s">
        <v>74</v>
      </c>
      <c r="B7" s="35">
        <v>0</v>
      </c>
      <c r="C7" s="36" t="s">
        <v>75</v>
      </c>
      <c r="D7" s="37">
        <v>10</v>
      </c>
    </row>
    <row r="9" spans="1:11">
      <c r="A9" s="41" t="s">
        <v>76</v>
      </c>
      <c r="B9" s="42" t="s">
        <v>77</v>
      </c>
      <c r="C9" s="41" t="s">
        <v>78</v>
      </c>
      <c r="D9" s="43" t="s">
        <v>79</v>
      </c>
      <c r="E9" s="44"/>
      <c r="F9" s="44"/>
      <c r="G9" s="45"/>
      <c r="H9" s="46" t="s">
        <v>80</v>
      </c>
      <c r="I9" s="47" t="s">
        <v>81</v>
      </c>
      <c r="J9" s="47" t="s">
        <v>82</v>
      </c>
      <c r="K9" s="47" t="s">
        <v>83</v>
      </c>
    </row>
    <row r="10" spans="1:11">
      <c r="A10" s="49"/>
      <c r="B10" s="50"/>
      <c r="C10" s="49"/>
      <c r="D10" s="51"/>
      <c r="E10" s="52"/>
      <c r="F10" s="52"/>
      <c r="G10" s="53"/>
      <c r="H10" s="41"/>
      <c r="I10" s="41"/>
      <c r="J10" s="41"/>
      <c r="K10" s="41"/>
    </row>
    <row r="11" ht="15" spans="1:11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5"/>
    </row>
    <row r="12" spans="1:11">
      <c r="A12" s="56" t="s">
        <v>172</v>
      </c>
      <c r="B12" s="57"/>
      <c r="C12" s="57"/>
      <c r="D12" s="57"/>
      <c r="E12" s="57"/>
      <c r="F12" s="57"/>
      <c r="G12" s="57"/>
      <c r="H12" s="57"/>
      <c r="I12" s="57"/>
      <c r="J12" s="57"/>
      <c r="K12" s="58"/>
    </row>
    <row r="13" ht="90" customHeight="1" spans="1:11">
      <c r="A13" s="59" t="s">
        <v>85</v>
      </c>
      <c r="B13" s="271" t="s">
        <v>173</v>
      </c>
      <c r="C13" s="61" t="s">
        <v>174</v>
      </c>
      <c r="D13" s="227" t="s">
        <v>175</v>
      </c>
      <c r="E13" s="63"/>
      <c r="F13" s="63"/>
      <c r="G13" s="64"/>
      <c r="H13" s="63"/>
      <c r="I13" s="65"/>
      <c r="J13" s="61" t="s">
        <v>73</v>
      </c>
      <c r="K13" s="61"/>
    </row>
    <row r="14" ht="93" customHeight="1" spans="1:11">
      <c r="A14" s="59" t="s">
        <v>90</v>
      </c>
      <c r="B14" s="61" t="s">
        <v>176</v>
      </c>
      <c r="C14" s="61" t="s">
        <v>177</v>
      </c>
      <c r="D14" s="227" t="s">
        <v>178</v>
      </c>
      <c r="E14" s="63"/>
      <c r="F14" s="63"/>
      <c r="G14" s="64"/>
      <c r="H14" s="63"/>
      <c r="I14" s="65"/>
      <c r="J14" s="61" t="s">
        <v>73</v>
      </c>
      <c r="K14" s="61"/>
    </row>
    <row r="15" ht="63.95" customHeight="1" spans="1:11">
      <c r="A15" s="59" t="s">
        <v>95</v>
      </c>
      <c r="B15" s="61" t="s">
        <v>179</v>
      </c>
      <c r="C15" s="61" t="s">
        <v>180</v>
      </c>
      <c r="D15" s="227" t="s">
        <v>181</v>
      </c>
      <c r="E15" s="63"/>
      <c r="F15" s="63"/>
      <c r="G15" s="64"/>
      <c r="H15" s="63"/>
      <c r="I15" s="65"/>
      <c r="J15" s="61" t="s">
        <v>73</v>
      </c>
      <c r="K15" s="61"/>
    </row>
    <row r="16" ht="39.6" spans="1:11">
      <c r="A16" s="59" t="s">
        <v>100</v>
      </c>
      <c r="B16" s="61" t="s">
        <v>182</v>
      </c>
      <c r="C16" s="61" t="s">
        <v>183</v>
      </c>
      <c r="D16" s="227" t="s">
        <v>184</v>
      </c>
      <c r="E16" s="63"/>
      <c r="F16" s="63"/>
      <c r="G16" s="64"/>
      <c r="H16" s="63"/>
      <c r="I16" s="65"/>
      <c r="J16" s="61" t="s">
        <v>73</v>
      </c>
      <c r="K16" s="61"/>
    </row>
    <row r="17" ht="39.6" spans="1:11">
      <c r="A17" s="59" t="s">
        <v>105</v>
      </c>
      <c r="B17" s="61" t="s">
        <v>185</v>
      </c>
      <c r="C17" s="61" t="s">
        <v>186</v>
      </c>
      <c r="D17" s="227" t="s">
        <v>187</v>
      </c>
      <c r="E17" s="63"/>
      <c r="F17" s="63"/>
      <c r="G17" s="64"/>
      <c r="H17" s="63"/>
      <c r="I17" s="65"/>
      <c r="J17" s="61" t="s">
        <v>73</v>
      </c>
      <c r="K17" s="61"/>
    </row>
    <row r="18" ht="75.95" customHeight="1" spans="1:11">
      <c r="A18" s="59" t="s">
        <v>109</v>
      </c>
      <c r="B18" s="61" t="s">
        <v>188</v>
      </c>
      <c r="C18" s="61" t="s">
        <v>189</v>
      </c>
      <c r="D18" s="227" t="s">
        <v>190</v>
      </c>
      <c r="E18" s="63"/>
      <c r="F18" s="63"/>
      <c r="G18" s="64"/>
      <c r="H18" s="63"/>
      <c r="I18" s="65"/>
      <c r="J18" s="61" t="s">
        <v>73</v>
      </c>
      <c r="K18" s="61"/>
    </row>
    <row r="19" ht="72" customHeight="1" spans="1:11">
      <c r="A19" s="59" t="s">
        <v>114</v>
      </c>
      <c r="B19" s="61" t="s">
        <v>191</v>
      </c>
      <c r="C19" s="61" t="s">
        <v>192</v>
      </c>
      <c r="D19" s="227" t="s">
        <v>193</v>
      </c>
      <c r="E19" s="63"/>
      <c r="F19" s="63"/>
      <c r="G19" s="64"/>
      <c r="H19" s="63"/>
      <c r="I19" s="65"/>
      <c r="J19" s="61" t="s">
        <v>73</v>
      </c>
      <c r="K19" s="61"/>
    </row>
    <row r="20" spans="1:11">
      <c r="A20" s="56" t="s">
        <v>194</v>
      </c>
      <c r="B20" s="57"/>
      <c r="C20" s="57"/>
      <c r="D20" s="57"/>
      <c r="E20" s="57"/>
      <c r="F20" s="57"/>
      <c r="G20" s="57"/>
      <c r="H20" s="57"/>
      <c r="I20" s="57"/>
      <c r="J20" s="57"/>
      <c r="K20" s="58"/>
    </row>
    <row r="21" ht="41.1" customHeight="1" spans="1:11">
      <c r="A21" s="59" t="s">
        <v>118</v>
      </c>
      <c r="B21" s="272" t="s">
        <v>195</v>
      </c>
      <c r="C21" s="61" t="s">
        <v>196</v>
      </c>
      <c r="D21" s="227" t="s">
        <v>197</v>
      </c>
      <c r="E21" s="63"/>
      <c r="F21" s="63"/>
      <c r="G21" s="64"/>
      <c r="H21" s="63"/>
      <c r="I21" s="65"/>
      <c r="J21" s="61" t="s">
        <v>73</v>
      </c>
      <c r="K21" s="61"/>
    </row>
    <row r="22" ht="41.1" customHeight="1" spans="1:11">
      <c r="A22" s="59" t="s">
        <v>123</v>
      </c>
      <c r="B22" s="272" t="s">
        <v>198</v>
      </c>
      <c r="C22" s="61" t="s">
        <v>199</v>
      </c>
      <c r="D22" s="227" t="s">
        <v>200</v>
      </c>
      <c r="E22" s="63"/>
      <c r="F22" s="63"/>
      <c r="G22" s="64"/>
      <c r="H22" s="63"/>
      <c r="I22" s="65"/>
      <c r="J22" s="61" t="s">
        <v>73</v>
      </c>
      <c r="K22" s="61"/>
    </row>
    <row r="23" ht="41.1" customHeight="1" spans="1:11">
      <c r="A23" s="59" t="s">
        <v>127</v>
      </c>
      <c r="B23" s="272" t="s">
        <v>201</v>
      </c>
      <c r="C23" s="61" t="s">
        <v>202</v>
      </c>
      <c r="D23" s="227" t="s">
        <v>203</v>
      </c>
      <c r="E23" s="63"/>
      <c r="F23" s="63"/>
      <c r="G23" s="64"/>
      <c r="H23" s="63"/>
      <c r="I23" s="65"/>
      <c r="J23" s="61" t="s">
        <v>73</v>
      </c>
      <c r="K23" s="61"/>
    </row>
    <row r="24" spans="1:11">
      <c r="A24" s="273"/>
      <c r="B24" s="273"/>
      <c r="C24" s="273"/>
      <c r="D24" s="273"/>
      <c r="E24" s="273"/>
      <c r="F24" s="273"/>
      <c r="G24" s="273"/>
      <c r="H24" s="273"/>
      <c r="I24" s="273"/>
      <c r="J24" s="273"/>
      <c r="K24" s="273"/>
    </row>
    <row r="25" ht="35.1" customHeight="1" spans="1:11">
      <c r="A25" s="274"/>
      <c r="B25" s="275"/>
      <c r="C25" s="276"/>
      <c r="D25" s="277"/>
      <c r="E25" s="276"/>
      <c r="F25" s="276"/>
      <c r="G25" s="276"/>
      <c r="H25" s="276"/>
      <c r="I25" s="278"/>
      <c r="J25" s="276"/>
      <c r="K25" s="276"/>
    </row>
    <row r="26" ht="36.95" customHeight="1" spans="1:11">
      <c r="A26" s="274"/>
      <c r="B26" s="275"/>
      <c r="C26" s="276"/>
      <c r="D26" s="277"/>
      <c r="E26" s="276"/>
      <c r="F26" s="276"/>
      <c r="G26" s="276"/>
      <c r="H26" s="276"/>
      <c r="I26" s="278"/>
      <c r="J26" s="276"/>
      <c r="K26" s="276"/>
    </row>
    <row r="27" ht="48" customHeight="1" spans="1:11">
      <c r="A27" s="274"/>
      <c r="B27" s="275"/>
      <c r="C27" s="276"/>
      <c r="D27" s="277"/>
      <c r="E27" s="276"/>
      <c r="F27" s="276"/>
      <c r="G27" s="276"/>
      <c r="H27" s="276"/>
      <c r="I27" s="278"/>
      <c r="J27" s="276"/>
      <c r="K27" s="276"/>
    </row>
  </sheetData>
  <mergeCells count="28">
    <mergeCell ref="B3:D3"/>
    <mergeCell ref="B4:D4"/>
    <mergeCell ref="B5:D5"/>
    <mergeCell ref="A11:K11"/>
    <mergeCell ref="A12:K12"/>
    <mergeCell ref="D13:G13"/>
    <mergeCell ref="D14:G14"/>
    <mergeCell ref="D15:G15"/>
    <mergeCell ref="D16:G16"/>
    <mergeCell ref="D17:G17"/>
    <mergeCell ref="D18:G18"/>
    <mergeCell ref="D19:G19"/>
    <mergeCell ref="A20:K20"/>
    <mergeCell ref="D21:G21"/>
    <mergeCell ref="D22:G22"/>
    <mergeCell ref="D23:G23"/>
    <mergeCell ref="A24:K24"/>
    <mergeCell ref="D25:G25"/>
    <mergeCell ref="D26:G26"/>
    <mergeCell ref="D27:G27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D7" sqref="D7"/>
    </sheetView>
  </sheetViews>
  <sheetFormatPr defaultColWidth="8.87962962962963" defaultRowHeight="13.2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>
      <c r="A1" s="8" t="s">
        <v>0</v>
      </c>
      <c r="B1" s="224" t="s">
        <v>204</v>
      </c>
      <c r="C1" s="224"/>
      <c r="D1" s="224"/>
    </row>
    <row r="2" ht="13.95" spans="1:11">
      <c r="A2" s="12"/>
      <c r="B2" s="225"/>
      <c r="C2" s="225"/>
      <c r="D2" s="225"/>
    </row>
    <row r="3" spans="1:11">
      <c r="A3" s="14" t="s">
        <v>66</v>
      </c>
      <c r="B3" s="15" t="s">
        <v>67</v>
      </c>
      <c r="C3" s="15"/>
      <c r="D3" s="16"/>
    </row>
    <row r="4" spans="1:11">
      <c r="A4" s="20" t="s">
        <v>68</v>
      </c>
      <c r="B4" s="21" t="s">
        <v>205</v>
      </c>
      <c r="C4" s="22"/>
      <c r="D4" s="23"/>
    </row>
    <row r="5" spans="1:11">
      <c r="A5" s="20" t="s">
        <v>70</v>
      </c>
      <c r="B5" s="24" t="s">
        <v>71</v>
      </c>
      <c r="C5" s="25"/>
      <c r="D5" s="26"/>
    </row>
    <row r="6" spans="1:11">
      <c r="A6" s="30" t="s">
        <v>72</v>
      </c>
      <c r="B6" s="31">
        <v>0</v>
      </c>
      <c r="C6" s="32" t="s">
        <v>73</v>
      </c>
      <c r="D6" s="33">
        <v>6</v>
      </c>
    </row>
    <row r="7" ht="13.95" spans="1:11">
      <c r="A7" s="34" t="s">
        <v>74</v>
      </c>
      <c r="B7" s="35">
        <v>0</v>
      </c>
      <c r="C7" s="36" t="s">
        <v>75</v>
      </c>
      <c r="D7" s="37">
        <v>6</v>
      </c>
    </row>
    <row r="9" spans="1:11">
      <c r="A9" s="41" t="s">
        <v>76</v>
      </c>
      <c r="B9" s="42" t="s">
        <v>77</v>
      </c>
      <c r="C9" s="41" t="s">
        <v>78</v>
      </c>
      <c r="D9" s="43" t="s">
        <v>79</v>
      </c>
      <c r="E9" s="44"/>
      <c r="F9" s="44"/>
      <c r="G9" s="45"/>
      <c r="H9" s="46" t="s">
        <v>80</v>
      </c>
      <c r="I9" s="47" t="s">
        <v>81</v>
      </c>
      <c r="J9" s="47" t="s">
        <v>82</v>
      </c>
      <c r="K9" s="47" t="s">
        <v>83</v>
      </c>
    </row>
    <row r="10" spans="1:11">
      <c r="A10" s="49"/>
      <c r="B10" s="50"/>
      <c r="C10" s="49"/>
      <c r="D10" s="51"/>
      <c r="E10" s="52"/>
      <c r="F10" s="52"/>
      <c r="G10" s="53"/>
      <c r="H10" s="41"/>
      <c r="I10" s="41"/>
      <c r="J10" s="41"/>
      <c r="K10" s="41"/>
    </row>
    <row r="11" ht="15" spans="1:11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5"/>
    </row>
    <row r="12" spans="1:11">
      <c r="A12" s="56" t="s">
        <v>206</v>
      </c>
      <c r="B12" s="57"/>
      <c r="C12" s="57"/>
      <c r="D12" s="57"/>
      <c r="E12" s="57"/>
      <c r="F12" s="57"/>
      <c r="G12" s="57"/>
      <c r="H12" s="57"/>
      <c r="I12" s="57"/>
      <c r="J12" s="57"/>
      <c r="K12" s="58"/>
    </row>
    <row r="13" ht="93" customHeight="1" spans="1:11">
      <c r="A13" s="59" t="s">
        <v>85</v>
      </c>
      <c r="B13" s="61" t="s">
        <v>207</v>
      </c>
      <c r="C13" s="61" t="s">
        <v>208</v>
      </c>
      <c r="D13" s="227" t="s">
        <v>209</v>
      </c>
      <c r="E13" s="63"/>
      <c r="F13" s="63"/>
      <c r="G13" s="64"/>
      <c r="H13" s="63"/>
      <c r="I13" s="65"/>
      <c r="J13" s="61" t="s">
        <v>73</v>
      </c>
      <c r="K13" s="61"/>
    </row>
    <row r="14" ht="36.95" customHeight="1" spans="1:11">
      <c r="A14" s="59" t="s">
        <v>90</v>
      </c>
      <c r="B14" s="61" t="s">
        <v>210</v>
      </c>
      <c r="C14" s="61" t="s">
        <v>211</v>
      </c>
      <c r="D14" s="227" t="s">
        <v>212</v>
      </c>
      <c r="E14" s="63"/>
      <c r="F14" s="63"/>
      <c r="G14" s="64"/>
      <c r="H14" s="63"/>
      <c r="I14" s="65"/>
      <c r="J14" s="61" t="s">
        <v>73</v>
      </c>
      <c r="K14" s="61"/>
    </row>
    <row r="15" ht="66" spans="1:11">
      <c r="A15" s="59" t="s">
        <v>95</v>
      </c>
      <c r="B15" s="61" t="s">
        <v>213</v>
      </c>
      <c r="C15" s="61" t="s">
        <v>214</v>
      </c>
      <c r="D15" s="227" t="s">
        <v>215</v>
      </c>
      <c r="E15" s="63"/>
      <c r="F15" s="63"/>
      <c r="G15" s="64"/>
      <c r="H15" s="63"/>
      <c r="I15" s="65"/>
      <c r="J15" s="61" t="s">
        <v>73</v>
      </c>
      <c r="K15" s="61"/>
    </row>
    <row r="16" ht="66" spans="1:11">
      <c r="A16" s="59" t="s">
        <v>100</v>
      </c>
      <c r="B16" s="61" t="s">
        <v>216</v>
      </c>
      <c r="C16" s="61" t="s">
        <v>217</v>
      </c>
      <c r="D16" s="227" t="s">
        <v>218</v>
      </c>
      <c r="E16" s="63"/>
      <c r="F16" s="63"/>
      <c r="G16" s="64"/>
      <c r="H16" s="63"/>
      <c r="I16" s="65"/>
      <c r="J16" s="61" t="s">
        <v>73</v>
      </c>
      <c r="K16" s="61"/>
    </row>
    <row r="17" ht="52.8" spans="1:11">
      <c r="A17" s="59" t="s">
        <v>105</v>
      </c>
      <c r="B17" s="61" t="s">
        <v>219</v>
      </c>
      <c r="C17" s="61" t="s">
        <v>220</v>
      </c>
      <c r="D17" s="227" t="s">
        <v>221</v>
      </c>
      <c r="E17" s="63"/>
      <c r="F17" s="63"/>
      <c r="G17" s="64"/>
      <c r="H17" s="63"/>
      <c r="I17" s="65"/>
      <c r="J17" s="61" t="s">
        <v>73</v>
      </c>
      <c r="K17" s="61"/>
    </row>
    <row r="18" ht="60" customHeight="1" spans="1:11">
      <c r="A18" s="59" t="s">
        <v>109</v>
      </c>
      <c r="B18" s="61" t="s">
        <v>222</v>
      </c>
      <c r="C18" s="61" t="s">
        <v>223</v>
      </c>
      <c r="D18" s="227" t="s">
        <v>224</v>
      </c>
      <c r="E18" s="63"/>
      <c r="F18" s="63"/>
      <c r="G18" s="64"/>
      <c r="H18" s="63"/>
      <c r="I18" s="65"/>
      <c r="J18" s="61" t="s">
        <v>73</v>
      </c>
      <c r="K18" s="61"/>
    </row>
  </sheetData>
  <mergeCells count="19">
    <mergeCell ref="B3:D3"/>
    <mergeCell ref="B4:D4"/>
    <mergeCell ref="B5:D5"/>
    <mergeCell ref="A11:K11"/>
    <mergeCell ref="A12:K12"/>
    <mergeCell ref="D13:G13"/>
    <mergeCell ref="D14:G14"/>
    <mergeCell ref="D15:G15"/>
    <mergeCell ref="D16:G16"/>
    <mergeCell ref="D17:G17"/>
    <mergeCell ref="D18:G18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8"/>
  <sheetViews>
    <sheetView workbookViewId="0">
      <selection activeCell="D7" sqref="D7"/>
    </sheetView>
  </sheetViews>
  <sheetFormatPr defaultColWidth="9" defaultRowHeight="13.2"/>
  <cols>
    <col min="1" max="1" width="18.25" customWidth="1"/>
    <col min="2" max="2" width="26.6296296296296" customWidth="1"/>
    <col min="3" max="3" width="35.5" customWidth="1"/>
    <col min="6" max="6" width="17.6296296296296" customWidth="1"/>
    <col min="7" max="7" width="0.87962962962963" customWidth="1"/>
  </cols>
  <sheetData>
    <row r="1" spans="1:11">
      <c r="A1" s="8" t="s">
        <v>0</v>
      </c>
      <c r="B1" s="11" t="s">
        <v>225</v>
      </c>
      <c r="C1" s="10"/>
      <c r="D1" s="10"/>
      <c r="E1" s="10"/>
      <c r="F1" s="10"/>
      <c r="G1" s="10"/>
      <c r="H1" s="10"/>
      <c r="I1" s="10"/>
      <c r="J1" s="11"/>
      <c r="K1" s="10"/>
    </row>
    <row r="2" ht="13.95" spans="1:11">
      <c r="A2" s="12"/>
      <c r="B2" s="234"/>
      <c r="C2" s="234"/>
      <c r="D2" s="234"/>
      <c r="E2" s="10"/>
      <c r="F2" s="10"/>
      <c r="G2" s="10"/>
      <c r="H2" s="10"/>
      <c r="I2" s="10"/>
      <c r="J2" s="11"/>
      <c r="K2" s="10"/>
    </row>
    <row r="3" spans="1:11">
      <c r="A3" s="235" t="s">
        <v>66</v>
      </c>
      <c r="B3" s="15" t="s">
        <v>67</v>
      </c>
      <c r="C3" s="15"/>
      <c r="D3" s="16"/>
      <c r="E3" s="17"/>
      <c r="F3" s="17"/>
      <c r="G3" s="17"/>
      <c r="H3" s="17"/>
      <c r="I3" s="18"/>
      <c r="J3" s="18"/>
      <c r="K3" s="18"/>
    </row>
    <row r="4" spans="1:11">
      <c r="A4" s="20" t="s">
        <v>68</v>
      </c>
      <c r="B4" s="21" t="s">
        <v>226</v>
      </c>
      <c r="C4" s="22"/>
      <c r="D4" s="23"/>
      <c r="E4" s="17"/>
      <c r="F4" s="17"/>
      <c r="G4" s="17"/>
      <c r="H4" s="17"/>
      <c r="I4" s="18"/>
      <c r="J4" s="18"/>
      <c r="K4" s="18"/>
    </row>
    <row r="5" spans="1:11">
      <c r="A5" s="236" t="s">
        <v>70</v>
      </c>
      <c r="B5" s="24" t="s">
        <v>71</v>
      </c>
      <c r="C5" s="25"/>
      <c r="D5" s="26"/>
      <c r="E5" s="27"/>
      <c r="F5" s="27"/>
      <c r="G5" s="27"/>
      <c r="H5" s="27"/>
      <c r="I5" s="28"/>
      <c r="J5" s="28"/>
      <c r="K5" s="28"/>
    </row>
    <row r="6" spans="1:11">
      <c r="A6" s="30" t="s">
        <v>72</v>
      </c>
      <c r="B6" s="31">
        <f>COUNTIF(J12:J23,"Pass")</f>
        <v>0</v>
      </c>
      <c r="C6" s="32" t="s">
        <v>73</v>
      </c>
      <c r="D6" s="33">
        <f>COUNTIF(J10:J741,"Pending")</f>
        <v>12</v>
      </c>
      <c r="E6" s="18"/>
      <c r="F6" s="18"/>
      <c r="G6" s="18"/>
      <c r="H6" s="18"/>
      <c r="I6" s="18"/>
      <c r="J6" s="18"/>
      <c r="K6" s="18"/>
    </row>
    <row r="7" ht="13.95" spans="1:11">
      <c r="A7" s="34" t="s">
        <v>74</v>
      </c>
      <c r="B7" s="35">
        <f>COUNTIF(J12:J23,"Fail")</f>
        <v>0</v>
      </c>
      <c r="C7" s="36" t="s">
        <v>75</v>
      </c>
      <c r="D7" s="37">
        <f>COUNTA(A12:A42)-4</f>
        <v>12</v>
      </c>
      <c r="E7" s="38"/>
      <c r="F7" s="38"/>
      <c r="G7" s="38"/>
      <c r="H7" s="38"/>
      <c r="I7" s="18"/>
      <c r="J7" s="18"/>
      <c r="K7" s="18"/>
    </row>
    <row r="8" spans="1:11">
      <c r="A8" s="39"/>
      <c r="B8" s="39"/>
      <c r="C8" s="39"/>
      <c r="D8" s="39"/>
      <c r="E8" s="18"/>
      <c r="F8" s="18"/>
      <c r="G8" s="18"/>
      <c r="H8" s="18"/>
      <c r="I8" s="18"/>
      <c r="J8" s="40"/>
      <c r="K8" s="40"/>
    </row>
    <row r="9" ht="13.5" customHeight="1" spans="1:11">
      <c r="A9" s="41" t="s">
        <v>76</v>
      </c>
      <c r="B9" s="42" t="s">
        <v>77</v>
      </c>
      <c r="C9" s="41" t="s">
        <v>78</v>
      </c>
      <c r="D9" s="43" t="s">
        <v>79</v>
      </c>
      <c r="E9" s="44"/>
      <c r="F9" s="44"/>
      <c r="G9" s="45"/>
      <c r="H9" s="46" t="s">
        <v>80</v>
      </c>
      <c r="I9" s="47" t="s">
        <v>81</v>
      </c>
      <c r="J9" s="47" t="s">
        <v>82</v>
      </c>
      <c r="K9" s="47" t="s">
        <v>83</v>
      </c>
    </row>
    <row r="10" spans="1:11">
      <c r="A10" s="49"/>
      <c r="B10" s="50"/>
      <c r="C10" s="49"/>
      <c r="D10" s="51"/>
      <c r="E10" s="52"/>
      <c r="F10" s="52"/>
      <c r="G10" s="53"/>
      <c r="H10" s="41"/>
      <c r="I10" s="41"/>
      <c r="J10" s="41"/>
      <c r="K10" s="41"/>
    </row>
    <row r="11" ht="15" spans="1:11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5"/>
    </row>
    <row r="12" ht="16.5" customHeight="1" spans="1:11">
      <c r="A12" s="56" t="s">
        <v>227</v>
      </c>
      <c r="B12" s="57"/>
      <c r="C12" s="57"/>
      <c r="D12" s="57"/>
      <c r="E12" s="57"/>
      <c r="F12" s="57"/>
      <c r="G12" s="57"/>
      <c r="H12" s="57"/>
      <c r="I12" s="57"/>
      <c r="J12" s="57"/>
      <c r="K12" s="58"/>
    </row>
    <row r="13" ht="54" customHeight="1" spans="1:11">
      <c r="A13" s="59" t="s">
        <v>85</v>
      </c>
      <c r="B13" s="60" t="s">
        <v>228</v>
      </c>
      <c r="C13" s="61" t="s">
        <v>229</v>
      </c>
      <c r="D13" s="262" t="s">
        <v>230</v>
      </c>
      <c r="E13" s="263"/>
      <c r="F13" s="263"/>
      <c r="G13" s="264"/>
      <c r="H13" s="63"/>
      <c r="I13" s="65"/>
      <c r="J13" s="61" t="s">
        <v>73</v>
      </c>
      <c r="K13" s="61"/>
    </row>
    <row r="14" ht="54.75" customHeight="1" spans="1:11">
      <c r="A14" s="59" t="s">
        <v>90</v>
      </c>
      <c r="B14" s="60" t="s">
        <v>231</v>
      </c>
      <c r="C14" s="61" t="s">
        <v>232</v>
      </c>
      <c r="D14" s="62" t="s">
        <v>233</v>
      </c>
      <c r="E14" s="63"/>
      <c r="F14" s="63"/>
      <c r="G14" s="264"/>
      <c r="H14" s="63"/>
      <c r="I14" s="65"/>
      <c r="J14" s="61" t="s">
        <v>73</v>
      </c>
      <c r="K14" s="61"/>
    </row>
    <row r="15" ht="87.95" customHeight="1" spans="1:11">
      <c r="A15" s="59" t="s">
        <v>95</v>
      </c>
      <c r="B15" s="60" t="s">
        <v>234</v>
      </c>
      <c r="C15" s="62" t="s">
        <v>235</v>
      </c>
      <c r="D15" s="62" t="s">
        <v>236</v>
      </c>
      <c r="E15" s="63"/>
      <c r="F15" s="63"/>
      <c r="G15" s="64"/>
      <c r="H15" s="64"/>
      <c r="I15" s="265"/>
      <c r="J15" s="61" t="s">
        <v>73</v>
      </c>
      <c r="K15" s="61"/>
    </row>
    <row r="16" ht="18" customHeight="1" spans="1:11">
      <c r="A16" s="56" t="s">
        <v>237</v>
      </c>
      <c r="B16" s="57"/>
      <c r="C16" s="57"/>
      <c r="D16" s="266"/>
      <c r="E16" s="266"/>
      <c r="F16" s="266"/>
      <c r="G16" s="266"/>
      <c r="H16" s="57"/>
      <c r="I16" s="57"/>
      <c r="J16" s="57"/>
      <c r="K16" s="58"/>
    </row>
    <row r="17" ht="78" customHeight="1" spans="1:11">
      <c r="A17" s="59" t="s">
        <v>100</v>
      </c>
      <c r="B17" s="267" t="s">
        <v>238</v>
      </c>
      <c r="C17" s="69" t="s">
        <v>239</v>
      </c>
      <c r="D17" s="262" t="s">
        <v>240</v>
      </c>
      <c r="E17" s="263"/>
      <c r="F17" s="263"/>
      <c r="G17" s="264"/>
      <c r="H17" s="63"/>
      <c r="I17" s="62"/>
      <c r="J17" s="61" t="s">
        <v>73</v>
      </c>
      <c r="K17" s="61"/>
    </row>
    <row r="18" ht="79.5" customHeight="1" spans="1:11">
      <c r="A18" s="59" t="s">
        <v>105</v>
      </c>
      <c r="B18" s="261" t="s">
        <v>241</v>
      </c>
      <c r="C18" s="62" t="s">
        <v>242</v>
      </c>
      <c r="D18" s="62" t="s">
        <v>243</v>
      </c>
      <c r="E18" s="63"/>
      <c r="F18" s="63"/>
      <c r="G18" s="64"/>
      <c r="H18" s="64"/>
      <c r="I18" s="61"/>
      <c r="J18" s="61" t="s">
        <v>73</v>
      </c>
      <c r="K18" s="61"/>
    </row>
    <row r="19" ht="78.75" customHeight="1" spans="1:11">
      <c r="A19" s="59" t="s">
        <v>109</v>
      </c>
      <c r="B19" s="261" t="s">
        <v>244</v>
      </c>
      <c r="C19" s="62" t="s">
        <v>245</v>
      </c>
      <c r="D19" s="62" t="s">
        <v>243</v>
      </c>
      <c r="E19" s="63"/>
      <c r="F19" s="63"/>
      <c r="G19" s="64"/>
      <c r="H19" s="64"/>
      <c r="I19" s="61"/>
      <c r="J19" s="61" t="s">
        <v>73</v>
      </c>
      <c r="K19" s="61"/>
    </row>
    <row r="20" ht="19.5" customHeight="1" spans="1:11">
      <c r="A20" s="56" t="s">
        <v>246</v>
      </c>
      <c r="B20" s="57"/>
      <c r="C20" s="57"/>
      <c r="D20" s="266"/>
      <c r="E20" s="266"/>
      <c r="F20" s="266"/>
      <c r="G20" s="266"/>
      <c r="H20" s="57"/>
      <c r="I20" s="57"/>
      <c r="J20" s="57"/>
      <c r="K20" s="58"/>
    </row>
    <row r="21" ht="66" customHeight="1" spans="1:11">
      <c r="A21" s="59" t="s">
        <v>114</v>
      </c>
      <c r="B21" s="69" t="s">
        <v>247</v>
      </c>
      <c r="C21" s="69" t="s">
        <v>248</v>
      </c>
      <c r="D21" s="62" t="s">
        <v>249</v>
      </c>
      <c r="E21" s="63"/>
      <c r="F21" s="63"/>
      <c r="G21" s="64"/>
      <c r="H21" s="63"/>
      <c r="I21" s="62"/>
      <c r="J21" s="61" t="s">
        <v>73</v>
      </c>
      <c r="K21" s="61"/>
    </row>
    <row r="22" ht="66.75" customHeight="1" spans="1:11">
      <c r="A22" s="59" t="s">
        <v>118</v>
      </c>
      <c r="B22" s="61" t="s">
        <v>250</v>
      </c>
      <c r="C22" s="61" t="s">
        <v>251</v>
      </c>
      <c r="D22" s="62" t="s">
        <v>252</v>
      </c>
      <c r="E22" s="63"/>
      <c r="F22" s="63"/>
      <c r="G22" s="64"/>
      <c r="H22" s="61"/>
      <c r="I22" s="61"/>
      <c r="J22" s="61" t="s">
        <v>73</v>
      </c>
      <c r="K22" s="61"/>
    </row>
    <row r="23" ht="65.25" customHeight="1" spans="1:11">
      <c r="A23" s="59" t="s">
        <v>123</v>
      </c>
      <c r="B23" s="61" t="s">
        <v>253</v>
      </c>
      <c r="C23" s="61" t="s">
        <v>254</v>
      </c>
      <c r="D23" s="262" t="s">
        <v>252</v>
      </c>
      <c r="E23" s="263"/>
      <c r="F23" s="263"/>
      <c r="G23" s="264"/>
      <c r="H23" s="69"/>
      <c r="I23" s="69"/>
      <c r="J23" s="69" t="s">
        <v>73</v>
      </c>
      <c r="K23" s="69"/>
    </row>
    <row r="24" ht="18" customHeight="1" spans="1:11">
      <c r="A24" s="56" t="s">
        <v>255</v>
      </c>
      <c r="B24" s="57"/>
      <c r="C24" s="57"/>
      <c r="D24" s="67"/>
      <c r="E24" s="67"/>
      <c r="F24" s="67"/>
      <c r="G24" s="57"/>
      <c r="H24" s="57"/>
      <c r="I24" s="57"/>
      <c r="J24" s="57"/>
      <c r="K24" s="58"/>
    </row>
    <row r="25" ht="79.5" customHeight="1" spans="1:11">
      <c r="A25" s="268" t="s">
        <v>127</v>
      </c>
      <c r="B25" s="61" t="s">
        <v>256</v>
      </c>
      <c r="C25" s="61" t="s">
        <v>257</v>
      </c>
      <c r="D25" s="262" t="s">
        <v>258</v>
      </c>
      <c r="E25" s="263"/>
      <c r="F25" s="263"/>
      <c r="G25" s="264"/>
      <c r="H25" s="69"/>
      <c r="I25" s="69"/>
      <c r="J25" s="69" t="s">
        <v>73</v>
      </c>
      <c r="K25" s="69"/>
    </row>
    <row r="26" ht="81.75" customHeight="1" spans="1:11">
      <c r="A26" s="268" t="s">
        <v>131</v>
      </c>
      <c r="B26" s="61" t="s">
        <v>259</v>
      </c>
      <c r="C26" s="61" t="s">
        <v>260</v>
      </c>
      <c r="D26" s="61" t="s">
        <v>261</v>
      </c>
      <c r="E26" s="61"/>
      <c r="F26" s="62"/>
      <c r="G26" s="64"/>
      <c r="H26" s="64"/>
      <c r="I26" s="61"/>
      <c r="J26" s="61" t="s">
        <v>73</v>
      </c>
      <c r="K26" s="61"/>
    </row>
    <row r="27" ht="42" customHeight="1" spans="1:11">
      <c r="A27" s="268" t="s">
        <v>166</v>
      </c>
      <c r="B27" s="61" t="s">
        <v>262</v>
      </c>
      <c r="C27" s="61" t="s">
        <v>263</v>
      </c>
      <c r="D27" s="61" t="s">
        <v>264</v>
      </c>
      <c r="E27" s="61"/>
      <c r="F27" s="62"/>
      <c r="G27" s="64"/>
      <c r="H27" s="61"/>
      <c r="I27" s="61"/>
      <c r="J27" s="61" t="s">
        <v>73</v>
      </c>
      <c r="K27" s="61"/>
    </row>
    <row r="28" spans="1:11">
      <c r="A28" s="269"/>
    </row>
    <row r="29" spans="1:11">
      <c r="A29" s="269"/>
    </row>
    <row r="31" spans="1:11">
      <c r="A31" s="269"/>
      <c r="C31" s="270"/>
    </row>
    <row r="32" spans="1:11">
      <c r="A32" s="269"/>
    </row>
    <row r="34" spans="1:1">
      <c r="A34" s="269"/>
    </row>
    <row r="35" spans="1:1">
      <c r="A35" s="269"/>
    </row>
    <row r="37" spans="1:1">
      <c r="A37" s="269"/>
    </row>
    <row r="38" spans="1:1">
      <c r="A38" s="269"/>
    </row>
  </sheetData>
  <mergeCells count="3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A16:C16"/>
    <mergeCell ref="D17:F17"/>
    <mergeCell ref="D18:F18"/>
    <mergeCell ref="D19:F19"/>
    <mergeCell ref="A20:C20"/>
    <mergeCell ref="D21:F21"/>
    <mergeCell ref="D22:F22"/>
    <mergeCell ref="D23:F23"/>
    <mergeCell ref="A24:C24"/>
    <mergeCell ref="D24:F24"/>
    <mergeCell ref="D25:F25"/>
    <mergeCell ref="D26:F26"/>
    <mergeCell ref="D27:F27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workbookViewId="0">
      <selection activeCell="D7" sqref="D7"/>
    </sheetView>
  </sheetViews>
  <sheetFormatPr defaultColWidth="8.75" defaultRowHeight="13.2"/>
  <cols>
    <col min="1" max="1" width="15.6296296296296" customWidth="1"/>
    <col min="2" max="2" width="18.1296296296296" customWidth="1"/>
    <col min="3" max="3" width="42.1296296296296" customWidth="1"/>
    <col min="6" max="6" width="23.6296296296296" customWidth="1"/>
    <col min="7" max="7" width="18.5" hidden="1" customWidth="1"/>
    <col min="8" max="8" width="38" customWidth="1"/>
    <col min="9" max="9" width="17.1296296296296" customWidth="1"/>
    <col min="10" max="10" width="8.75" style="7"/>
    <col min="11" max="11" width="18" customWidth="1"/>
  </cols>
  <sheetData>
    <row r="1" s="1" customFormat="1" ht="12.75" customHeight="1" spans="1:12">
      <c r="A1" s="8" t="s">
        <v>0</v>
      </c>
      <c r="B1" s="11" t="s">
        <v>225</v>
      </c>
      <c r="C1" s="10"/>
      <c r="D1" s="10"/>
      <c r="E1" s="10"/>
      <c r="F1" s="10"/>
      <c r="G1" s="10"/>
      <c r="H1" s="10"/>
      <c r="I1" s="10"/>
      <c r="J1" s="11"/>
      <c r="K1" s="10"/>
      <c r="L1" s="12"/>
    </row>
    <row r="2" s="1" customFormat="1" ht="11.25" customHeight="1" spans="1:12">
      <c r="A2" s="12"/>
      <c r="B2" s="234"/>
      <c r="C2" s="234"/>
      <c r="D2" s="234"/>
      <c r="E2" s="10"/>
      <c r="F2" s="10"/>
      <c r="G2" s="10"/>
      <c r="H2" s="10"/>
      <c r="I2" s="10"/>
      <c r="J2" s="11"/>
      <c r="K2" s="10"/>
      <c r="L2" s="12"/>
    </row>
    <row r="3" s="2" customFormat="1" ht="15" customHeight="1" spans="1:12">
      <c r="A3" s="235" t="s">
        <v>66</v>
      </c>
      <c r="B3" s="15" t="s">
        <v>67</v>
      </c>
      <c r="C3" s="15"/>
      <c r="D3" s="16"/>
      <c r="E3" s="17"/>
      <c r="F3" s="17"/>
      <c r="G3" s="17"/>
      <c r="H3" s="17"/>
      <c r="I3" s="18"/>
      <c r="J3" s="18"/>
      <c r="K3" s="18"/>
      <c r="L3" s="19"/>
    </row>
    <row r="4" s="2" customFormat="1" ht="13.15" customHeight="1" spans="1:12">
      <c r="A4" s="20" t="s">
        <v>68</v>
      </c>
      <c r="B4" s="21" t="s">
        <v>265</v>
      </c>
      <c r="C4" s="22"/>
      <c r="D4" s="23"/>
      <c r="E4" s="17"/>
      <c r="F4" s="17"/>
      <c r="G4" s="17"/>
      <c r="H4" s="17"/>
      <c r="I4" s="18"/>
      <c r="J4" s="18"/>
      <c r="K4" s="18"/>
      <c r="L4" s="19"/>
    </row>
    <row r="5" s="3" customFormat="1" ht="26.4" spans="1:12">
      <c r="A5" s="236" t="s">
        <v>70</v>
      </c>
      <c r="B5" s="24" t="s">
        <v>71</v>
      </c>
      <c r="C5" s="25"/>
      <c r="D5" s="26"/>
      <c r="E5" s="27"/>
      <c r="F5" s="27"/>
      <c r="G5" s="27"/>
      <c r="H5" s="27"/>
      <c r="I5" s="28"/>
      <c r="J5" s="28"/>
      <c r="K5" s="28"/>
      <c r="L5" s="29"/>
    </row>
    <row r="6" s="2" customFormat="1" ht="15" customHeight="1" spans="1:12">
      <c r="A6" s="30" t="s">
        <v>72</v>
      </c>
      <c r="B6" s="31">
        <f>COUNTIF(J12:J23,"Pass")</f>
        <v>0</v>
      </c>
      <c r="C6" s="32" t="s">
        <v>73</v>
      </c>
      <c r="D6" s="33">
        <f>COUNTIF(J10:J741,"Pending")</f>
        <v>0</v>
      </c>
      <c r="E6" s="18"/>
      <c r="F6" s="18"/>
      <c r="G6" s="18"/>
      <c r="H6" s="18"/>
      <c r="I6" s="18"/>
      <c r="J6" s="18"/>
      <c r="K6" s="18"/>
      <c r="L6" s="19"/>
    </row>
    <row r="7" s="2" customFormat="1" ht="15" customHeight="1" spans="1:12">
      <c r="A7" s="34" t="s">
        <v>74</v>
      </c>
      <c r="B7" s="35">
        <f>COUNTIF(J12:J23,"Fail")</f>
        <v>0</v>
      </c>
      <c r="C7" s="36" t="s">
        <v>75</v>
      </c>
      <c r="D7" s="37">
        <f>COUNTA(A12:A41)-4</f>
        <v>26</v>
      </c>
      <c r="E7" s="38"/>
      <c r="F7" s="38"/>
      <c r="G7" s="38"/>
      <c r="H7" s="38"/>
      <c r="I7" s="18"/>
      <c r="J7" s="18"/>
      <c r="K7" s="18"/>
      <c r="L7" s="19"/>
    </row>
    <row r="8" s="2" customFormat="1" ht="15" customHeight="1" spans="1:12">
      <c r="A8" s="39"/>
      <c r="B8" s="39"/>
      <c r="C8" s="39"/>
      <c r="D8" s="39"/>
      <c r="E8" s="18"/>
      <c r="F8" s="18"/>
      <c r="G8" s="18"/>
      <c r="H8" s="18"/>
      <c r="I8" s="18"/>
      <c r="J8" s="40"/>
      <c r="K8" s="40"/>
      <c r="L8" s="19"/>
    </row>
    <row r="9" s="4" customFormat="1" ht="12" customHeight="1" spans="1:12">
      <c r="A9" s="41" t="s">
        <v>76</v>
      </c>
      <c r="B9" s="42" t="s">
        <v>77</v>
      </c>
      <c r="C9" s="41" t="s">
        <v>78</v>
      </c>
      <c r="D9" s="43" t="s">
        <v>79</v>
      </c>
      <c r="E9" s="44"/>
      <c r="F9" s="44"/>
      <c r="G9" s="45"/>
      <c r="H9" s="46" t="s">
        <v>80</v>
      </c>
      <c r="I9" s="47" t="s">
        <v>81</v>
      </c>
      <c r="J9" s="47" t="s">
        <v>82</v>
      </c>
      <c r="K9" s="47" t="s">
        <v>83</v>
      </c>
      <c r="L9" s="48"/>
    </row>
    <row r="10" s="2" customFormat="1" ht="12" customHeight="1" spans="1:12">
      <c r="A10" s="49"/>
      <c r="B10" s="50"/>
      <c r="C10" s="49"/>
      <c r="D10" s="51"/>
      <c r="E10" s="52"/>
      <c r="F10" s="52"/>
      <c r="G10" s="53"/>
      <c r="H10" s="41"/>
      <c r="I10" s="41"/>
      <c r="J10" s="41"/>
      <c r="K10" s="41"/>
      <c r="L10" s="19"/>
    </row>
    <row r="11" s="5" customFormat="1" ht="15" spans="1:12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5"/>
    </row>
    <row r="12" s="6" customFormat="1" ht="24.6" customHeight="1" spans="1:12">
      <c r="A12" s="255" t="s">
        <v>266</v>
      </c>
      <c r="B12" s="256"/>
      <c r="C12" s="256"/>
      <c r="D12" s="256"/>
      <c r="E12" s="256"/>
      <c r="F12" s="256"/>
      <c r="G12" s="256"/>
      <c r="H12" s="256"/>
      <c r="I12" s="256"/>
      <c r="J12" s="256"/>
      <c r="K12" s="257"/>
    </row>
    <row r="13" s="6" customFormat="1" ht="81.6" customHeight="1" outlineLevel="1" spans="1:12">
      <c r="A13" s="238" t="s">
        <v>85</v>
      </c>
      <c r="B13" s="239" t="s">
        <v>267</v>
      </c>
      <c r="C13" s="239" t="s">
        <v>268</v>
      </c>
      <c r="D13" s="62" t="s">
        <v>269</v>
      </c>
      <c r="E13" s="63"/>
      <c r="F13" s="63"/>
      <c r="G13" s="64"/>
      <c r="H13" s="63"/>
      <c r="I13" s="65"/>
      <c r="J13" s="61"/>
      <c r="K13" s="61"/>
    </row>
    <row r="14" s="6" customFormat="1" ht="91.15" customHeight="1" outlineLevel="1" spans="1:12">
      <c r="A14" s="240" t="s">
        <v>90</v>
      </c>
      <c r="B14" s="241" t="s">
        <v>270</v>
      </c>
      <c r="C14" s="241" t="s">
        <v>271</v>
      </c>
      <c r="D14" s="62" t="s">
        <v>272</v>
      </c>
      <c r="E14" s="63"/>
      <c r="F14" s="63"/>
      <c r="G14" s="64"/>
      <c r="H14" s="63"/>
      <c r="I14" s="62"/>
      <c r="J14" s="61"/>
      <c r="K14" s="61"/>
    </row>
    <row r="15" s="6" customFormat="1" ht="70.15" customHeight="1" outlineLevel="1" spans="1:12">
      <c r="A15" s="238" t="s">
        <v>95</v>
      </c>
      <c r="B15" s="239" t="s">
        <v>273</v>
      </c>
      <c r="C15" s="239" t="s">
        <v>274</v>
      </c>
      <c r="D15" s="62" t="s">
        <v>275</v>
      </c>
      <c r="E15" s="63"/>
      <c r="F15" s="63"/>
      <c r="G15" s="64"/>
      <c r="H15" s="63"/>
      <c r="I15" s="62"/>
      <c r="J15" s="61"/>
      <c r="K15" s="61"/>
    </row>
    <row r="16" ht="70.15" customHeight="1" spans="1:12">
      <c r="A16" s="240" t="s">
        <v>100</v>
      </c>
      <c r="B16" s="241" t="s">
        <v>276</v>
      </c>
      <c r="C16" s="241" t="s">
        <v>277</v>
      </c>
      <c r="D16" s="62" t="s">
        <v>278</v>
      </c>
      <c r="E16" s="63"/>
      <c r="F16" s="63"/>
      <c r="G16" s="64"/>
      <c r="H16" s="63"/>
      <c r="I16" s="62"/>
      <c r="J16" s="61"/>
      <c r="K16" s="61"/>
    </row>
    <row r="17" ht="70.15" customHeight="1" spans="1:11">
      <c r="A17" s="238" t="s">
        <v>105</v>
      </c>
      <c r="B17" s="239" t="s">
        <v>279</v>
      </c>
      <c r="C17" s="239" t="s">
        <v>280</v>
      </c>
      <c r="D17" s="62" t="s">
        <v>281</v>
      </c>
      <c r="E17" s="63"/>
      <c r="F17" s="63"/>
      <c r="G17" s="64"/>
      <c r="H17" s="63"/>
      <c r="I17" s="62"/>
      <c r="J17" s="61"/>
      <c r="K17" s="61"/>
    </row>
    <row r="18" ht="70.15" customHeight="1" spans="1:11">
      <c r="A18" s="240" t="s">
        <v>109</v>
      </c>
      <c r="B18" s="241" t="s">
        <v>282</v>
      </c>
      <c r="C18" s="241" t="s">
        <v>283</v>
      </c>
      <c r="D18" s="62" t="s">
        <v>284</v>
      </c>
      <c r="E18" s="63"/>
      <c r="F18" s="63"/>
      <c r="G18" s="64"/>
      <c r="H18" s="63"/>
      <c r="I18" s="65"/>
      <c r="J18" s="61"/>
      <c r="K18" s="61"/>
    </row>
    <row r="19" ht="70.15" customHeight="1" spans="1:11">
      <c r="A19" s="238" t="s">
        <v>114</v>
      </c>
      <c r="B19" s="239" t="s">
        <v>285</v>
      </c>
      <c r="C19" s="239" t="s">
        <v>286</v>
      </c>
      <c r="D19" s="62" t="s">
        <v>287</v>
      </c>
      <c r="E19" s="63"/>
      <c r="F19" s="63"/>
      <c r="G19" s="64"/>
      <c r="H19" s="63"/>
      <c r="I19" s="62"/>
      <c r="J19" s="61"/>
      <c r="K19" s="61"/>
    </row>
    <row r="20" ht="70.15" customHeight="1" spans="1:11">
      <c r="A20" s="240" t="s">
        <v>118</v>
      </c>
      <c r="B20" s="241" t="s">
        <v>288</v>
      </c>
      <c r="C20" s="241" t="s">
        <v>289</v>
      </c>
      <c r="D20" s="62" t="s">
        <v>290</v>
      </c>
      <c r="E20" s="63"/>
      <c r="F20" s="63"/>
      <c r="G20" s="64"/>
      <c r="H20" s="63"/>
      <c r="I20" s="62"/>
      <c r="J20" s="61"/>
      <c r="K20" s="61"/>
    </row>
    <row r="21" ht="70.15" customHeight="1" spans="1:11">
      <c r="A21" s="238" t="s">
        <v>123</v>
      </c>
      <c r="B21" s="239" t="s">
        <v>291</v>
      </c>
      <c r="C21" s="239" t="s">
        <v>292</v>
      </c>
      <c r="D21" s="62" t="s">
        <v>293</v>
      </c>
      <c r="E21" s="63"/>
      <c r="F21" s="63"/>
      <c r="G21" s="64"/>
      <c r="H21" s="63"/>
      <c r="I21" s="62"/>
      <c r="J21" s="61"/>
      <c r="K21" s="61"/>
    </row>
    <row r="22" ht="70.15" customHeight="1" spans="1:11">
      <c r="A22" s="240" t="s">
        <v>127</v>
      </c>
      <c r="B22" s="241" t="s">
        <v>294</v>
      </c>
      <c r="C22" s="241" t="s">
        <v>295</v>
      </c>
      <c r="D22" s="62" t="s">
        <v>296</v>
      </c>
      <c r="E22" s="63"/>
      <c r="F22" s="63"/>
      <c r="G22" s="64"/>
      <c r="H22" s="63"/>
      <c r="I22" s="62"/>
      <c r="J22" s="61"/>
      <c r="K22" s="61"/>
    </row>
    <row r="23" ht="70.15" customHeight="1" spans="1:11">
      <c r="A23" s="238" t="s">
        <v>131</v>
      </c>
      <c r="B23" s="239" t="s">
        <v>297</v>
      </c>
      <c r="C23" s="239" t="s">
        <v>298</v>
      </c>
      <c r="D23" s="62" t="s">
        <v>299</v>
      </c>
      <c r="E23" s="63"/>
      <c r="F23" s="63"/>
      <c r="G23" s="64"/>
      <c r="H23" s="63"/>
      <c r="I23" s="65"/>
      <c r="J23" s="61"/>
      <c r="K23" s="61"/>
    </row>
    <row r="24" ht="70.15" customHeight="1" spans="1:11">
      <c r="A24" s="240" t="s">
        <v>166</v>
      </c>
      <c r="B24" s="241" t="s">
        <v>300</v>
      </c>
      <c r="C24" s="241" t="s">
        <v>301</v>
      </c>
      <c r="D24" s="62" t="s">
        <v>302</v>
      </c>
      <c r="E24" s="63"/>
      <c r="F24" s="63"/>
      <c r="G24" s="64"/>
      <c r="H24" s="63"/>
      <c r="I24" s="62"/>
      <c r="J24" s="61"/>
      <c r="K24" s="61"/>
    </row>
    <row r="25" ht="70.15" customHeight="1" spans="1:11">
      <c r="A25" s="238" t="s">
        <v>303</v>
      </c>
      <c r="B25" s="239" t="s">
        <v>304</v>
      </c>
      <c r="C25" s="239" t="s">
        <v>305</v>
      </c>
      <c r="D25" s="62" t="s">
        <v>306</v>
      </c>
      <c r="E25" s="63"/>
      <c r="F25" s="63"/>
      <c r="G25" s="64"/>
      <c r="H25" s="63"/>
      <c r="I25" s="62"/>
      <c r="J25" s="61"/>
      <c r="K25" s="61"/>
    </row>
    <row r="26" ht="70.15" customHeight="1" spans="1:11">
      <c r="A26" s="240" t="s">
        <v>307</v>
      </c>
      <c r="B26" s="241" t="s">
        <v>308</v>
      </c>
      <c r="C26" s="241" t="s">
        <v>309</v>
      </c>
      <c r="D26" s="62" t="s">
        <v>310</v>
      </c>
      <c r="E26" s="63"/>
      <c r="F26" s="63"/>
      <c r="G26" s="64"/>
      <c r="H26" s="63"/>
      <c r="I26" s="62"/>
      <c r="J26" s="61"/>
      <c r="K26" s="61"/>
    </row>
    <row r="27" ht="25.15" customHeight="1" spans="1:11">
      <c r="A27" s="252" t="s">
        <v>311</v>
      </c>
      <c r="B27" s="57"/>
      <c r="C27" s="57"/>
      <c r="D27" s="57"/>
      <c r="E27" s="57"/>
      <c r="F27" s="57"/>
      <c r="G27" s="57"/>
      <c r="H27" s="57"/>
      <c r="I27" s="57"/>
      <c r="J27" s="57"/>
      <c r="K27" s="58"/>
    </row>
    <row r="28" ht="70.15" customHeight="1" spans="1:11">
      <c r="A28" s="238" t="s">
        <v>312</v>
      </c>
      <c r="B28" s="239" t="s">
        <v>313</v>
      </c>
      <c r="C28" s="239" t="s">
        <v>314</v>
      </c>
      <c r="D28" s="62" t="s">
        <v>315</v>
      </c>
      <c r="E28" s="63"/>
      <c r="F28" s="63"/>
      <c r="G28" s="64"/>
      <c r="H28" s="63"/>
      <c r="I28" s="65"/>
      <c r="J28" s="61"/>
      <c r="K28" s="61"/>
    </row>
    <row r="29" ht="70.15" customHeight="1" spans="1:11">
      <c r="A29" s="240" t="s">
        <v>316</v>
      </c>
      <c r="B29" s="241" t="s">
        <v>317</v>
      </c>
      <c r="C29" s="241" t="s">
        <v>318</v>
      </c>
      <c r="D29" s="62" t="s">
        <v>319</v>
      </c>
      <c r="E29" s="63"/>
      <c r="F29" s="63"/>
      <c r="G29" s="64"/>
      <c r="H29" s="63"/>
      <c r="I29" s="62"/>
      <c r="J29" s="61"/>
      <c r="K29" s="61"/>
    </row>
    <row r="30" ht="70.15" customHeight="1" spans="1:11">
      <c r="A30" s="238" t="s">
        <v>320</v>
      </c>
      <c r="B30" s="239" t="s">
        <v>321</v>
      </c>
      <c r="C30" s="239" t="s">
        <v>322</v>
      </c>
      <c r="D30" s="62" t="s">
        <v>323</v>
      </c>
      <c r="E30" s="63"/>
      <c r="F30" s="63"/>
      <c r="G30" s="64"/>
      <c r="H30" s="63"/>
      <c r="I30" s="62"/>
      <c r="J30" s="61"/>
      <c r="K30" s="61"/>
    </row>
    <row r="31" ht="70.15" customHeight="1" spans="1:11">
      <c r="A31" s="240" t="s">
        <v>324</v>
      </c>
      <c r="B31" s="241" t="s">
        <v>325</v>
      </c>
      <c r="C31" s="241" t="s">
        <v>326</v>
      </c>
      <c r="D31" s="62" t="s">
        <v>327</v>
      </c>
      <c r="E31" s="63"/>
      <c r="F31" s="63"/>
      <c r="G31" s="64"/>
      <c r="H31" s="63"/>
      <c r="I31" s="62"/>
      <c r="J31" s="61"/>
      <c r="K31" s="61"/>
    </row>
    <row r="32" ht="70.15" customHeight="1" spans="1:11">
      <c r="A32" s="238" t="s">
        <v>328</v>
      </c>
      <c r="B32" s="239" t="s">
        <v>329</v>
      </c>
      <c r="C32" s="239" t="s">
        <v>330</v>
      </c>
      <c r="D32" s="62" t="s">
        <v>331</v>
      </c>
      <c r="E32" s="63"/>
      <c r="F32" s="63"/>
      <c r="G32" s="64"/>
      <c r="H32" s="63"/>
      <c r="I32" s="62"/>
      <c r="J32" s="61"/>
      <c r="K32" s="61"/>
    </row>
    <row r="33" ht="70.15" customHeight="1" spans="1:11">
      <c r="A33" s="240" t="s">
        <v>332</v>
      </c>
      <c r="B33" s="241" t="s">
        <v>333</v>
      </c>
      <c r="C33" s="241" t="s">
        <v>334</v>
      </c>
      <c r="D33" s="62" t="s">
        <v>327</v>
      </c>
      <c r="E33" s="63"/>
      <c r="F33" s="63"/>
      <c r="G33" s="64"/>
      <c r="H33" s="63"/>
      <c r="I33" s="62"/>
      <c r="J33" s="61"/>
      <c r="K33" s="61"/>
    </row>
    <row r="34" ht="70.15" customHeight="1" spans="1:11">
      <c r="A34" s="238" t="s">
        <v>335</v>
      </c>
      <c r="B34" s="239" t="s">
        <v>336</v>
      </c>
      <c r="C34" s="239" t="s">
        <v>337</v>
      </c>
      <c r="D34" s="62" t="s">
        <v>338</v>
      </c>
      <c r="E34" s="63"/>
      <c r="F34" s="63"/>
      <c r="G34" s="64"/>
      <c r="H34" s="63"/>
      <c r="I34" s="62"/>
      <c r="J34" s="61"/>
      <c r="K34" s="61"/>
    </row>
    <row r="35" ht="70.15" customHeight="1" spans="1:11">
      <c r="A35" s="240" t="s">
        <v>339</v>
      </c>
      <c r="B35" s="241" t="s">
        <v>340</v>
      </c>
      <c r="C35" s="241" t="s">
        <v>341</v>
      </c>
      <c r="D35" s="62" t="s">
        <v>342</v>
      </c>
      <c r="E35" s="63"/>
      <c r="F35" s="63"/>
      <c r="G35" s="64"/>
      <c r="H35" s="63"/>
      <c r="I35" s="62"/>
      <c r="J35" s="61"/>
      <c r="K35" s="61"/>
    </row>
    <row r="36" ht="28.15" customHeight="1" spans="1:11">
      <c r="A36" s="252" t="s">
        <v>343</v>
      </c>
      <c r="B36" s="57"/>
      <c r="C36" s="57"/>
      <c r="D36" s="57"/>
      <c r="E36" s="57"/>
      <c r="F36" s="57"/>
      <c r="G36" s="57"/>
      <c r="H36" s="57"/>
      <c r="I36" s="57"/>
      <c r="J36" s="57"/>
      <c r="K36" s="58"/>
    </row>
    <row r="37" ht="70.15" customHeight="1" spans="1:11">
      <c r="A37" s="238" t="s">
        <v>344</v>
      </c>
      <c r="B37" s="239" t="s">
        <v>345</v>
      </c>
      <c r="C37" s="239" t="s">
        <v>346</v>
      </c>
      <c r="D37" s="62" t="s">
        <v>347</v>
      </c>
      <c r="E37" s="63"/>
      <c r="F37" s="63"/>
      <c r="G37" s="64"/>
      <c r="H37" s="63"/>
      <c r="I37" s="62"/>
      <c r="J37" s="61"/>
      <c r="K37" s="61"/>
    </row>
    <row r="38" ht="70.15" customHeight="1" spans="1:11">
      <c r="A38" s="240" t="s">
        <v>348</v>
      </c>
      <c r="B38" s="241" t="s">
        <v>349</v>
      </c>
      <c r="C38" s="241" t="s">
        <v>350</v>
      </c>
      <c r="D38" s="62" t="s">
        <v>351</v>
      </c>
      <c r="E38" s="63"/>
      <c r="F38" s="63"/>
      <c r="G38" s="64"/>
      <c r="H38" s="63"/>
      <c r="I38" s="62"/>
      <c r="J38" s="61"/>
      <c r="K38" s="61"/>
    </row>
    <row r="39" ht="28.9" customHeight="1" spans="1:11">
      <c r="A39" s="252" t="s">
        <v>352</v>
      </c>
      <c r="B39" s="57"/>
      <c r="C39" s="57"/>
      <c r="D39" s="57"/>
      <c r="E39" s="57"/>
      <c r="F39" s="57"/>
      <c r="G39" s="57"/>
      <c r="H39" s="57"/>
      <c r="I39" s="57"/>
      <c r="J39" s="57"/>
      <c r="K39" s="58"/>
    </row>
    <row r="40" ht="70.15" customHeight="1" spans="1:11">
      <c r="A40" s="238" t="s">
        <v>353</v>
      </c>
      <c r="B40" s="239" t="s">
        <v>354</v>
      </c>
      <c r="C40" s="239" t="s">
        <v>355</v>
      </c>
      <c r="D40" s="62" t="s">
        <v>356</v>
      </c>
      <c r="E40" s="63"/>
      <c r="F40" s="63"/>
      <c r="G40" s="64"/>
      <c r="H40" s="63"/>
      <c r="I40" s="62"/>
      <c r="J40" s="61"/>
      <c r="K40" s="61"/>
    </row>
    <row r="41" ht="70.15" customHeight="1" spans="1:11">
      <c r="A41" s="240" t="s">
        <v>357</v>
      </c>
      <c r="B41" s="241" t="s">
        <v>358</v>
      </c>
      <c r="C41" s="241" t="s">
        <v>359</v>
      </c>
      <c r="D41" s="62" t="s">
        <v>360</v>
      </c>
      <c r="E41" s="63"/>
      <c r="F41" s="63"/>
      <c r="G41" s="64"/>
      <c r="H41" s="63"/>
      <c r="I41" s="62"/>
      <c r="J41" s="61"/>
      <c r="K41" s="61"/>
    </row>
    <row r="42" ht="12" customHeight="1" spans="1:11">
      <c r="A42" s="59"/>
      <c r="B42" s="71"/>
      <c r="C42" s="61"/>
      <c r="D42" s="70"/>
      <c r="E42" s="72"/>
      <c r="F42" s="72"/>
      <c r="G42" s="64"/>
      <c r="H42" s="63"/>
      <c r="I42" s="62"/>
      <c r="J42" s="61"/>
      <c r="K42" s="61"/>
    </row>
    <row r="43" ht="12" customHeight="1" spans="1:11">
      <c r="A43" s="59"/>
      <c r="B43" s="68"/>
      <c r="C43" s="69"/>
      <c r="D43" s="70"/>
      <c r="E43" s="63"/>
      <c r="F43" s="63"/>
      <c r="G43" s="64"/>
      <c r="H43" s="63"/>
      <c r="I43" s="62"/>
      <c r="J43" s="61"/>
      <c r="K43" s="61"/>
    </row>
    <row r="44" ht="12" customHeight="1" spans="1:11">
      <c r="A44" s="59"/>
      <c r="B44" s="71"/>
      <c r="C44" s="61"/>
      <c r="D44" s="70"/>
      <c r="E44" s="72"/>
      <c r="F44" s="72"/>
      <c r="G44" s="64"/>
      <c r="H44" s="63"/>
      <c r="I44" s="62"/>
      <c r="J44" s="61"/>
      <c r="K44" s="61"/>
    </row>
    <row r="45" ht="12" customHeight="1" spans="1:11">
      <c r="A45" s="59"/>
      <c r="B45" s="68"/>
      <c r="C45" s="69"/>
      <c r="D45" s="70"/>
      <c r="E45" s="63"/>
      <c r="F45" s="63"/>
      <c r="G45" s="64"/>
      <c r="H45" s="63"/>
      <c r="I45" s="62"/>
      <c r="J45" s="61"/>
      <c r="K45" s="61"/>
    </row>
    <row r="46" ht="12" customHeight="1" spans="1:11">
      <c r="A46" s="59"/>
      <c r="B46" s="71"/>
      <c r="C46" s="61"/>
      <c r="D46" s="70"/>
      <c r="E46" s="72"/>
      <c r="F46" s="72"/>
      <c r="G46" s="64"/>
      <c r="H46" s="63"/>
      <c r="I46" s="62"/>
      <c r="J46" s="61"/>
      <c r="K46" s="61"/>
    </row>
    <row r="47" ht="12" customHeight="1" spans="1:11">
      <c r="A47" s="59"/>
      <c r="B47" s="68"/>
      <c r="C47" s="69"/>
      <c r="D47" s="70"/>
      <c r="E47" s="63"/>
      <c r="F47" s="63"/>
      <c r="G47" s="64"/>
      <c r="H47" s="63"/>
      <c r="I47" s="62"/>
      <c r="J47" s="61"/>
      <c r="K47" s="61"/>
    </row>
    <row r="48" ht="12" customHeight="1" spans="1:11">
      <c r="A48" s="59"/>
      <c r="B48" s="71"/>
      <c r="C48" s="61"/>
      <c r="D48" s="70"/>
      <c r="E48" s="72"/>
      <c r="F48" s="72"/>
      <c r="G48" s="64"/>
      <c r="H48" s="63"/>
      <c r="I48" s="62"/>
      <c r="J48" s="61"/>
      <c r="K48" s="61"/>
    </row>
    <row r="49" ht="12" customHeight="1" spans="1:11">
      <c r="A49" s="59"/>
      <c r="B49" s="68"/>
      <c r="C49" s="69"/>
      <c r="D49" s="70"/>
      <c r="E49" s="63"/>
      <c r="F49" s="63"/>
      <c r="G49" s="64"/>
      <c r="H49" s="63"/>
      <c r="I49" s="62"/>
      <c r="J49" s="61"/>
      <c r="K49" s="61"/>
    </row>
    <row r="50" ht="12" customHeight="1" spans="1:11">
      <c r="A50" s="59"/>
      <c r="B50" s="71"/>
      <c r="C50" s="61"/>
      <c r="D50" s="70"/>
      <c r="E50" s="72"/>
      <c r="F50" s="72"/>
      <c r="G50" s="64"/>
      <c r="H50" s="63"/>
      <c r="I50" s="62"/>
      <c r="J50" s="61"/>
      <c r="K50" s="61"/>
    </row>
    <row r="51" ht="12" customHeight="1"/>
    <row r="52" ht="12" customHeight="1"/>
    <row r="53" ht="12" customHeight="1"/>
  </sheetData>
  <mergeCells count="57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A27:K27"/>
    <mergeCell ref="D28:F28"/>
    <mergeCell ref="D29:F29"/>
    <mergeCell ref="D30:F30"/>
    <mergeCell ref="D31:F31"/>
    <mergeCell ref="D32:F32"/>
    <mergeCell ref="D33:F33"/>
    <mergeCell ref="D34:F34"/>
    <mergeCell ref="D35:F35"/>
    <mergeCell ref="A36:K36"/>
    <mergeCell ref="D37:F37"/>
    <mergeCell ref="D38:F38"/>
    <mergeCell ref="A39:K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2"/>
  <sheetViews>
    <sheetView zoomScale="85" zoomScaleNormal="85" workbookViewId="0">
      <selection activeCell="D15" sqref="D15:F15"/>
    </sheetView>
  </sheetViews>
  <sheetFormatPr defaultColWidth="8.75" defaultRowHeight="13.2"/>
  <cols>
    <col min="1" max="1" width="15.6296296296296" customWidth="1"/>
    <col min="2" max="2" width="18.1296296296296" customWidth="1"/>
    <col min="3" max="3" width="42.1296296296296" customWidth="1"/>
    <col min="6" max="6" width="23.6296296296296" customWidth="1"/>
    <col min="7" max="7" width="18.5" hidden="1" customWidth="1"/>
    <col min="8" max="8" width="38" customWidth="1"/>
    <col min="9" max="9" width="17.1296296296296" customWidth="1"/>
    <col min="10" max="10" width="8.75" style="7"/>
    <col min="11" max="11" width="18" customWidth="1"/>
  </cols>
  <sheetData>
    <row r="1" s="1" customFormat="1" ht="12.75" customHeight="1" spans="1:12">
      <c r="A1" s="8" t="s">
        <v>0</v>
      </c>
      <c r="B1" s="11" t="s">
        <v>225</v>
      </c>
      <c r="C1" s="10"/>
      <c r="D1" s="10"/>
      <c r="E1" s="10"/>
      <c r="F1" s="10"/>
      <c r="G1" s="10"/>
      <c r="H1" s="10"/>
      <c r="I1" s="10"/>
      <c r="J1" s="11"/>
      <c r="K1" s="10"/>
      <c r="L1" s="12"/>
    </row>
    <row r="2" s="1" customFormat="1" ht="11.25" customHeight="1" spans="1:12">
      <c r="A2" s="12"/>
      <c r="B2" s="234"/>
      <c r="C2" s="234"/>
      <c r="D2" s="234"/>
      <c r="E2" s="10"/>
      <c r="F2" s="10"/>
      <c r="G2" s="10"/>
      <c r="H2" s="10"/>
      <c r="I2" s="10"/>
      <c r="J2" s="11"/>
      <c r="K2" s="10"/>
      <c r="L2" s="12"/>
    </row>
    <row r="3" s="2" customFormat="1" ht="15" customHeight="1" spans="1:12">
      <c r="A3" s="235" t="s">
        <v>66</v>
      </c>
      <c r="B3" s="15" t="s">
        <v>67</v>
      </c>
      <c r="C3" s="15"/>
      <c r="D3" s="16"/>
      <c r="E3" s="17"/>
      <c r="F3" s="17"/>
      <c r="G3" s="17"/>
      <c r="H3" s="17"/>
      <c r="I3" s="18"/>
      <c r="J3" s="18"/>
      <c r="K3" s="18"/>
      <c r="L3" s="19"/>
    </row>
    <row r="4" s="2" customFormat="1" ht="13.15" customHeight="1" spans="1:12">
      <c r="A4" s="20" t="s">
        <v>68</v>
      </c>
      <c r="B4" s="21" t="s">
        <v>361</v>
      </c>
      <c r="C4" s="22"/>
      <c r="D4" s="23"/>
      <c r="E4" s="17"/>
      <c r="F4" s="17"/>
      <c r="G4" s="17"/>
      <c r="H4" s="17"/>
      <c r="I4" s="18"/>
      <c r="J4" s="18"/>
      <c r="K4" s="18"/>
      <c r="L4" s="19"/>
    </row>
    <row r="5" s="3" customFormat="1" ht="26.4" spans="1:12">
      <c r="A5" s="236" t="s">
        <v>70</v>
      </c>
      <c r="B5" s="24" t="s">
        <v>71</v>
      </c>
      <c r="C5" s="25"/>
      <c r="D5" s="26"/>
      <c r="E5" s="27"/>
      <c r="F5" s="27"/>
      <c r="G5" s="27"/>
      <c r="H5" s="27"/>
      <c r="I5" s="28"/>
      <c r="J5" s="28"/>
      <c r="K5" s="28"/>
      <c r="L5" s="29"/>
    </row>
    <row r="6" s="2" customFormat="1" ht="15" customHeight="1" spans="1:12">
      <c r="A6" s="30" t="s">
        <v>72</v>
      </c>
      <c r="B6" s="31">
        <f>COUNTIF(J12:J23,"Pass")</f>
        <v>0</v>
      </c>
      <c r="C6" s="32" t="s">
        <v>73</v>
      </c>
      <c r="D6" s="33">
        <f>COUNTIF(J10:J741,"Pending")</f>
        <v>0</v>
      </c>
      <c r="E6" s="18"/>
      <c r="F6" s="18"/>
      <c r="G6" s="18"/>
      <c r="H6" s="18"/>
      <c r="I6" s="18"/>
      <c r="J6" s="18"/>
      <c r="K6" s="18"/>
      <c r="L6" s="19"/>
    </row>
    <row r="7" s="2" customFormat="1" ht="15" customHeight="1" spans="1:12">
      <c r="A7" s="34" t="s">
        <v>74</v>
      </c>
      <c r="B7" s="35">
        <f>COUNTIF(J12:J23,"Fail")</f>
        <v>0</v>
      </c>
      <c r="C7" s="36" t="s">
        <v>75</v>
      </c>
      <c r="D7" s="37">
        <f>COUNTA(A12:A29)-4</f>
        <v>14</v>
      </c>
      <c r="E7" s="38"/>
      <c r="F7" s="38"/>
      <c r="G7" s="38"/>
      <c r="H7" s="38"/>
      <c r="I7" s="18"/>
      <c r="J7" s="18"/>
      <c r="K7" s="18"/>
      <c r="L7" s="19"/>
    </row>
    <row r="8" s="2" customFormat="1" ht="15" customHeight="1" spans="1:12">
      <c r="A8" s="39"/>
      <c r="B8" s="39"/>
      <c r="C8" s="39"/>
      <c r="D8" s="39"/>
      <c r="E8" s="18"/>
      <c r="F8" s="18"/>
      <c r="G8" s="18"/>
      <c r="H8" s="18"/>
      <c r="I8" s="18"/>
      <c r="J8" s="40"/>
      <c r="K8" s="40"/>
      <c r="L8" s="19"/>
    </row>
    <row r="9" s="4" customFormat="1" ht="12" customHeight="1" spans="1:12">
      <c r="A9" s="41" t="s">
        <v>76</v>
      </c>
      <c r="B9" s="42" t="s">
        <v>77</v>
      </c>
      <c r="C9" s="41" t="s">
        <v>78</v>
      </c>
      <c r="D9" s="43" t="s">
        <v>79</v>
      </c>
      <c r="E9" s="44"/>
      <c r="F9" s="44"/>
      <c r="G9" s="45"/>
      <c r="H9" s="46" t="s">
        <v>80</v>
      </c>
      <c r="I9" s="47" t="s">
        <v>81</v>
      </c>
      <c r="J9" s="47" t="s">
        <v>82</v>
      </c>
      <c r="K9" s="47" t="s">
        <v>83</v>
      </c>
      <c r="L9" s="48"/>
    </row>
    <row r="10" s="2" customFormat="1" ht="12" customHeight="1" spans="1:12">
      <c r="A10" s="49"/>
      <c r="B10" s="50"/>
      <c r="C10" s="49"/>
      <c r="D10" s="51"/>
      <c r="E10" s="52"/>
      <c r="F10" s="52"/>
      <c r="G10" s="53"/>
      <c r="H10" s="41"/>
      <c r="I10" s="41"/>
      <c r="J10" s="41"/>
      <c r="K10" s="41"/>
      <c r="L10" s="19"/>
    </row>
    <row r="11" s="5" customFormat="1" ht="15" spans="1:12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5"/>
    </row>
    <row r="12" s="6" customFormat="1" ht="22.9" customHeight="1" spans="1:12">
      <c r="A12" s="252" t="s">
        <v>362</v>
      </c>
      <c r="B12" s="253"/>
      <c r="C12" s="253"/>
      <c r="D12" s="253"/>
      <c r="E12" s="253"/>
      <c r="F12" s="253"/>
      <c r="G12" s="253"/>
      <c r="H12" s="253"/>
      <c r="I12" s="253"/>
      <c r="J12" s="253"/>
      <c r="K12" s="254"/>
    </row>
    <row r="13" s="6" customFormat="1" ht="66.6" customHeight="1" outlineLevel="1" spans="1:12">
      <c r="A13" s="238" t="s">
        <v>85</v>
      </c>
      <c r="B13" s="239" t="s">
        <v>363</v>
      </c>
      <c r="C13" s="239" t="s">
        <v>364</v>
      </c>
      <c r="D13" s="62" t="s">
        <v>365</v>
      </c>
      <c r="E13" s="63"/>
      <c r="F13" s="63"/>
      <c r="G13" s="64"/>
      <c r="H13" s="63"/>
      <c r="I13" s="65"/>
      <c r="J13" s="61"/>
      <c r="K13" s="61"/>
    </row>
    <row r="14" s="6" customFormat="1" ht="63.75" customHeight="1" outlineLevel="1" spans="1:12">
      <c r="A14" s="240" t="s">
        <v>90</v>
      </c>
      <c r="B14" s="241" t="s">
        <v>366</v>
      </c>
      <c r="C14" s="241" t="s">
        <v>367</v>
      </c>
      <c r="D14" s="62" t="s">
        <v>368</v>
      </c>
      <c r="E14" s="63"/>
      <c r="F14" s="63"/>
      <c r="G14" s="64"/>
      <c r="H14" s="63"/>
      <c r="I14" s="62"/>
      <c r="J14" s="61"/>
      <c r="K14" s="61"/>
    </row>
    <row r="15" s="6" customFormat="1" ht="70.15" customHeight="1" outlineLevel="1" spans="1:12">
      <c r="A15" s="238" t="s">
        <v>95</v>
      </c>
      <c r="B15" s="239" t="s">
        <v>369</v>
      </c>
      <c r="C15" s="239" t="s">
        <v>370</v>
      </c>
      <c r="D15" s="62" t="s">
        <v>371</v>
      </c>
      <c r="E15" s="63"/>
      <c r="F15" s="63"/>
      <c r="G15" s="64"/>
      <c r="H15" s="63"/>
      <c r="I15" s="62"/>
      <c r="J15" s="61"/>
      <c r="K15" s="61"/>
    </row>
    <row r="16" ht="27" customHeight="1" spans="1:12">
      <c r="A16" s="252" t="s">
        <v>372</v>
      </c>
      <c r="B16" s="57"/>
      <c r="C16" s="57"/>
      <c r="D16" s="57"/>
      <c r="E16" s="57"/>
      <c r="F16" s="57"/>
      <c r="G16" s="57"/>
      <c r="H16" s="57"/>
      <c r="I16" s="57"/>
      <c r="J16" s="57"/>
      <c r="K16" s="58"/>
    </row>
    <row r="17" ht="70.15" customHeight="1" spans="1:11">
      <c r="A17" s="240" t="s">
        <v>100</v>
      </c>
      <c r="B17" s="241" t="s">
        <v>373</v>
      </c>
      <c r="C17" s="241" t="s">
        <v>374</v>
      </c>
      <c r="D17" s="62" t="s">
        <v>375</v>
      </c>
      <c r="E17" s="63"/>
      <c r="F17" s="63"/>
      <c r="G17" s="64"/>
      <c r="H17" s="63"/>
      <c r="I17" s="62"/>
      <c r="J17" s="61"/>
      <c r="K17" s="61"/>
    </row>
    <row r="18" ht="70.15" customHeight="1" spans="1:11">
      <c r="A18" s="238" t="s">
        <v>105</v>
      </c>
      <c r="B18" s="239" t="s">
        <v>376</v>
      </c>
      <c r="C18" s="239" t="s">
        <v>377</v>
      </c>
      <c r="D18" s="62" t="s">
        <v>378</v>
      </c>
      <c r="E18" s="63"/>
      <c r="F18" s="63"/>
      <c r="G18" s="64"/>
      <c r="H18" s="63"/>
      <c r="I18" s="62"/>
      <c r="J18" s="61"/>
      <c r="K18" s="61"/>
    </row>
    <row r="19" ht="70.15" customHeight="1" spans="1:11">
      <c r="A19" s="240" t="s">
        <v>109</v>
      </c>
      <c r="B19" s="241" t="s">
        <v>379</v>
      </c>
      <c r="C19" s="241" t="s">
        <v>380</v>
      </c>
      <c r="D19" s="62" t="s">
        <v>381</v>
      </c>
      <c r="E19" s="63"/>
      <c r="F19" s="63"/>
      <c r="G19" s="64"/>
      <c r="H19" s="63"/>
      <c r="I19" s="62"/>
      <c r="J19" s="61"/>
      <c r="K19" s="61"/>
    </row>
    <row r="20" ht="28.15" customHeight="1" spans="1:11">
      <c r="A20" s="255" t="s">
        <v>382</v>
      </c>
      <c r="B20" s="256"/>
      <c r="C20" s="256"/>
      <c r="D20" s="256"/>
      <c r="E20" s="256"/>
      <c r="F20" s="256"/>
      <c r="G20" s="256"/>
      <c r="H20" s="256"/>
      <c r="I20" s="256"/>
      <c r="J20" s="256"/>
      <c r="K20" s="257"/>
    </row>
    <row r="21" ht="70.15" customHeight="1" spans="1:11">
      <c r="A21" s="238" t="s">
        <v>114</v>
      </c>
      <c r="B21" s="239" t="s">
        <v>383</v>
      </c>
      <c r="C21" s="239" t="s">
        <v>384</v>
      </c>
      <c r="D21" s="62" t="s">
        <v>385</v>
      </c>
      <c r="E21" s="63"/>
      <c r="F21" s="63"/>
      <c r="G21" s="64"/>
      <c r="H21" s="63"/>
      <c r="I21" s="62"/>
      <c r="J21" s="61"/>
      <c r="K21" s="61"/>
    </row>
    <row r="22" ht="70.15" customHeight="1" spans="1:11">
      <c r="A22" s="240" t="s">
        <v>118</v>
      </c>
      <c r="B22" s="241" t="s">
        <v>386</v>
      </c>
      <c r="C22" s="241" t="s">
        <v>387</v>
      </c>
      <c r="D22" s="62" t="s">
        <v>388</v>
      </c>
      <c r="E22" s="63"/>
      <c r="F22" s="63"/>
      <c r="G22" s="64"/>
      <c r="H22" s="63"/>
      <c r="I22" s="62"/>
      <c r="J22" s="61"/>
      <c r="K22" s="61"/>
    </row>
    <row r="23" ht="70.15" customHeight="1" spans="1:11">
      <c r="A23" s="238" t="s">
        <v>123</v>
      </c>
      <c r="B23" s="239" t="s">
        <v>389</v>
      </c>
      <c r="C23" s="239" t="s">
        <v>390</v>
      </c>
      <c r="D23" s="62" t="s">
        <v>391</v>
      </c>
      <c r="E23" s="63"/>
      <c r="F23" s="63"/>
      <c r="G23" s="64"/>
      <c r="H23" s="63"/>
      <c r="I23" s="62"/>
      <c r="J23" s="61"/>
      <c r="K23" s="61"/>
    </row>
    <row r="24" ht="70.15" customHeight="1" spans="1:11">
      <c r="A24" s="240" t="s">
        <v>127</v>
      </c>
      <c r="B24" s="241" t="s">
        <v>392</v>
      </c>
      <c r="C24" s="241" t="s">
        <v>393</v>
      </c>
      <c r="D24" s="62" t="s">
        <v>394</v>
      </c>
      <c r="E24" s="63"/>
      <c r="F24" s="63"/>
      <c r="G24" s="64"/>
      <c r="H24" s="63"/>
      <c r="I24" s="62"/>
      <c r="J24" s="61"/>
      <c r="K24" s="61"/>
    </row>
    <row r="25" ht="31.15" customHeight="1" spans="1:11">
      <c r="A25" s="255" t="s">
        <v>395</v>
      </c>
      <c r="B25" s="256"/>
      <c r="C25" s="256"/>
      <c r="D25" s="256"/>
      <c r="E25" s="256"/>
      <c r="F25" s="256"/>
      <c r="G25" s="256"/>
      <c r="H25" s="256"/>
      <c r="I25" s="256"/>
      <c r="J25" s="256"/>
      <c r="K25" s="257"/>
    </row>
    <row r="26" ht="70.15" customHeight="1" spans="1:11">
      <c r="A26" s="238" t="s">
        <v>131</v>
      </c>
      <c r="B26" s="239" t="s">
        <v>396</v>
      </c>
      <c r="C26" s="239" t="s">
        <v>397</v>
      </c>
      <c r="D26" s="62" t="s">
        <v>398</v>
      </c>
      <c r="E26" s="63"/>
      <c r="F26" s="63"/>
      <c r="G26" s="64"/>
      <c r="H26" s="63"/>
      <c r="I26" s="62"/>
      <c r="J26" s="61"/>
      <c r="K26" s="61"/>
    </row>
    <row r="27" ht="70.15" customHeight="1" spans="1:11">
      <c r="A27" s="240" t="s">
        <v>166</v>
      </c>
      <c r="B27" s="241" t="s">
        <v>399</v>
      </c>
      <c r="C27" s="241" t="s">
        <v>400</v>
      </c>
      <c r="D27" s="62" t="s">
        <v>401</v>
      </c>
      <c r="E27" s="63"/>
      <c r="F27" s="63"/>
      <c r="G27" s="64"/>
      <c r="H27" s="63"/>
      <c r="I27" s="62"/>
      <c r="J27" s="61"/>
      <c r="K27" s="61"/>
    </row>
    <row r="28" ht="70.15" customHeight="1" spans="1:11">
      <c r="A28" s="238" t="s">
        <v>303</v>
      </c>
      <c r="B28" s="239" t="s">
        <v>402</v>
      </c>
      <c r="C28" s="239" t="s">
        <v>403</v>
      </c>
      <c r="D28" s="62" t="s">
        <v>404</v>
      </c>
      <c r="E28" s="63"/>
      <c r="F28" s="63"/>
      <c r="G28" s="64"/>
      <c r="H28" s="63"/>
      <c r="I28" s="62"/>
      <c r="J28" s="61"/>
      <c r="K28" s="61"/>
    </row>
    <row r="29" ht="70.15" customHeight="1" spans="1:11">
      <c r="A29" s="240" t="s">
        <v>307</v>
      </c>
      <c r="B29" s="241" t="s">
        <v>405</v>
      </c>
      <c r="C29" s="241" t="s">
        <v>406</v>
      </c>
      <c r="D29" s="62" t="s">
        <v>407</v>
      </c>
      <c r="E29" s="63"/>
      <c r="F29" s="63"/>
      <c r="G29" s="64"/>
      <c r="H29" s="63"/>
      <c r="I29" s="62"/>
      <c r="J29" s="61"/>
      <c r="K29" s="61"/>
    </row>
    <row r="30" ht="70.15" customHeight="1" spans="1:11">
      <c r="A30" s="238"/>
      <c r="B30" s="239"/>
      <c r="C30" s="239"/>
      <c r="D30" s="62"/>
      <c r="E30" s="63"/>
      <c r="F30" s="63"/>
      <c r="G30" s="64"/>
      <c r="H30" s="63"/>
      <c r="I30" s="62"/>
      <c r="J30" s="61"/>
      <c r="K30" s="61"/>
    </row>
    <row r="31" ht="70.15" customHeight="1" spans="1:11">
      <c r="A31" s="240"/>
      <c r="B31" s="258"/>
      <c r="C31" s="241"/>
      <c r="D31" s="62"/>
      <c r="E31" s="63"/>
      <c r="F31" s="63"/>
      <c r="G31" s="64"/>
      <c r="H31" s="63"/>
      <c r="I31" s="62"/>
      <c r="J31" s="61"/>
      <c r="K31" s="61"/>
    </row>
    <row r="32" ht="70.15" customHeight="1" spans="1:11">
      <c r="A32" s="259"/>
      <c r="B32" s="260"/>
      <c r="C32" s="261"/>
      <c r="D32" s="70"/>
      <c r="E32" s="72"/>
      <c r="F32" s="72"/>
      <c r="G32" s="64"/>
      <c r="H32" s="63"/>
      <c r="I32" s="62"/>
      <c r="J32" s="61"/>
      <c r="K32" s="61"/>
    </row>
    <row r="33" ht="70.15" customHeight="1" spans="1:11">
      <c r="A33" s="59"/>
      <c r="B33" s="71"/>
      <c r="C33" s="61"/>
      <c r="D33" s="70"/>
      <c r="E33" s="72"/>
      <c r="F33" s="72"/>
      <c r="G33" s="64"/>
      <c r="H33" s="63"/>
      <c r="I33" s="62"/>
      <c r="J33" s="61"/>
      <c r="K33" s="61"/>
    </row>
    <row r="34" ht="70.15" customHeight="1" spans="1:11">
      <c r="A34" s="59"/>
      <c r="B34" s="71"/>
      <c r="C34" s="61"/>
      <c r="D34" s="70"/>
      <c r="E34" s="72"/>
      <c r="F34" s="72"/>
      <c r="G34" s="64"/>
      <c r="H34" s="63"/>
      <c r="I34" s="62"/>
      <c r="J34" s="61"/>
      <c r="K34" s="61"/>
    </row>
    <row r="35" ht="70.15" customHeight="1" spans="1:11">
      <c r="A35" s="59"/>
      <c r="B35" s="71"/>
      <c r="C35" s="61"/>
      <c r="D35" s="70"/>
      <c r="E35" s="72"/>
      <c r="F35" s="72"/>
      <c r="G35" s="64"/>
      <c r="H35" s="63"/>
      <c r="I35" s="62"/>
      <c r="J35" s="61"/>
      <c r="K35" s="61"/>
    </row>
    <row r="36" ht="70.15" customHeight="1" spans="1:11">
      <c r="A36" s="59"/>
      <c r="B36" s="71"/>
      <c r="C36" s="61"/>
      <c r="D36" s="70"/>
      <c r="E36" s="72"/>
      <c r="F36" s="72"/>
      <c r="G36" s="64"/>
      <c r="H36" s="63"/>
      <c r="I36" s="62"/>
      <c r="J36" s="61"/>
      <c r="K36" s="61"/>
    </row>
    <row r="37" ht="70.15" customHeight="1" spans="1:11">
      <c r="A37" s="59"/>
      <c r="B37" s="71"/>
      <c r="C37" s="61"/>
      <c r="D37" s="70"/>
      <c r="E37" s="72"/>
      <c r="F37" s="72"/>
      <c r="G37" s="64"/>
      <c r="H37" s="63"/>
      <c r="I37" s="62"/>
      <c r="J37" s="61"/>
      <c r="K37" s="61"/>
    </row>
    <row r="38" ht="70.15" customHeight="1" spans="1:11">
      <c r="A38" s="59"/>
      <c r="B38" s="71"/>
      <c r="C38" s="61"/>
      <c r="D38" s="70"/>
      <c r="E38" s="72"/>
      <c r="F38" s="72"/>
      <c r="G38" s="64"/>
      <c r="H38" s="63"/>
      <c r="I38" s="62"/>
      <c r="J38" s="61"/>
      <c r="K38" s="61"/>
    </row>
    <row r="39" ht="70.15" customHeight="1" spans="1:11">
      <c r="A39" s="59"/>
      <c r="B39" s="71"/>
      <c r="C39" s="61"/>
      <c r="D39" s="70"/>
      <c r="E39" s="72"/>
      <c r="F39" s="72"/>
      <c r="G39" s="64"/>
      <c r="H39" s="63"/>
      <c r="I39" s="62"/>
      <c r="J39" s="61"/>
      <c r="K39" s="61"/>
    </row>
    <row r="40" ht="70.15" customHeight="1" spans="1:11">
      <c r="A40" s="59"/>
      <c r="B40" s="71"/>
      <c r="C40" s="61"/>
      <c r="D40" s="70"/>
      <c r="E40" s="72"/>
      <c r="F40" s="72"/>
      <c r="G40" s="64"/>
      <c r="H40" s="63"/>
      <c r="I40" s="62"/>
      <c r="J40" s="61"/>
      <c r="K40" s="61"/>
    </row>
    <row r="41" ht="70.15" customHeight="1" spans="1:11">
      <c r="A41" s="59"/>
      <c r="B41" s="71"/>
      <c r="C41" s="61"/>
      <c r="D41" s="70"/>
      <c r="E41" s="72"/>
      <c r="F41" s="72"/>
      <c r="G41" s="64"/>
      <c r="H41" s="63"/>
      <c r="I41" s="62"/>
      <c r="J41" s="61"/>
      <c r="K41" s="61"/>
    </row>
    <row r="42" ht="70.15" customHeight="1" spans="1:11">
      <c r="A42" s="59"/>
      <c r="B42" s="71"/>
      <c r="C42" s="61"/>
      <c r="D42" s="70"/>
      <c r="E42" s="72"/>
      <c r="F42" s="72"/>
      <c r="G42" s="64"/>
      <c r="H42" s="63"/>
      <c r="I42" s="62"/>
      <c r="J42" s="61"/>
      <c r="K42" s="61"/>
    </row>
    <row r="43" ht="70.15" customHeight="1" spans="1:11">
      <c r="A43" s="59"/>
      <c r="B43" s="71"/>
      <c r="C43" s="61"/>
      <c r="D43" s="70"/>
      <c r="E43" s="72"/>
      <c r="F43" s="72"/>
      <c r="G43" s="64"/>
      <c r="H43" s="63"/>
      <c r="I43" s="62"/>
      <c r="J43" s="61"/>
      <c r="K43" s="61"/>
    </row>
    <row r="44" ht="70.15" customHeight="1" spans="1:11">
      <c r="A44" s="59"/>
      <c r="B44" s="71"/>
      <c r="C44" s="61"/>
      <c r="D44" s="70"/>
      <c r="E44" s="72"/>
      <c r="F44" s="72"/>
      <c r="G44" s="64"/>
      <c r="H44" s="63"/>
      <c r="I44" s="62"/>
      <c r="J44" s="61"/>
      <c r="K44" s="61"/>
    </row>
    <row r="45" ht="70.15" customHeight="1" spans="1:11">
      <c r="A45" s="59"/>
      <c r="B45" s="71"/>
      <c r="C45" s="61"/>
      <c r="D45" s="70"/>
      <c r="E45" s="72"/>
      <c r="F45" s="72"/>
      <c r="G45" s="64"/>
      <c r="H45" s="63"/>
      <c r="I45" s="62"/>
      <c r="J45" s="61"/>
      <c r="K45" s="61"/>
    </row>
    <row r="46" ht="70.15" customHeight="1" spans="1:11">
      <c r="A46" s="59"/>
      <c r="B46" s="71"/>
      <c r="C46" s="61"/>
      <c r="D46" s="70"/>
      <c r="E46" s="72"/>
      <c r="F46" s="72"/>
      <c r="G46" s="64"/>
      <c r="H46" s="63"/>
      <c r="I46" s="62"/>
      <c r="J46" s="61"/>
      <c r="K46" s="61"/>
    </row>
    <row r="47" ht="70.15" customHeight="1" spans="1:11">
      <c r="A47" s="59"/>
      <c r="B47" s="71"/>
      <c r="C47" s="61"/>
      <c r="D47" s="70"/>
      <c r="E47" s="72"/>
      <c r="F47" s="72"/>
      <c r="G47" s="64"/>
      <c r="H47" s="63"/>
      <c r="I47" s="62"/>
      <c r="J47" s="61"/>
      <c r="K47" s="61"/>
    </row>
    <row r="48" ht="70.15" customHeight="1" spans="1:11">
      <c r="A48" s="59"/>
      <c r="B48" s="71"/>
      <c r="C48" s="61"/>
      <c r="D48" s="70"/>
      <c r="E48" s="72"/>
      <c r="F48" s="72"/>
      <c r="G48" s="64"/>
      <c r="H48" s="63"/>
      <c r="I48" s="62"/>
      <c r="J48" s="61"/>
      <c r="K48" s="61"/>
    </row>
    <row r="49" ht="12" customHeight="1"/>
    <row r="50" ht="12" customHeight="1"/>
    <row r="51" ht="12" customHeight="1"/>
    <row r="52" ht="12" customHeight="1"/>
  </sheetData>
  <mergeCells count="5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A16:K16"/>
    <mergeCell ref="D17:F17"/>
    <mergeCell ref="D18:F18"/>
    <mergeCell ref="D19:F19"/>
    <mergeCell ref="A20:K20"/>
    <mergeCell ref="D21:F21"/>
    <mergeCell ref="D22:F22"/>
    <mergeCell ref="D23:F23"/>
    <mergeCell ref="D24:F24"/>
    <mergeCell ref="A25:K25"/>
    <mergeCell ref="D26:F26"/>
    <mergeCell ref="D27:F27"/>
    <mergeCell ref="D28:F28"/>
    <mergeCell ref="D29:F29"/>
    <mergeCell ref="D30:F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zoomScale="115" zoomScaleNormal="115" workbookViewId="0">
      <selection activeCell="A11" sqref="A11:K11"/>
    </sheetView>
  </sheetViews>
  <sheetFormatPr defaultColWidth="9" defaultRowHeight="13.2"/>
  <cols>
    <col min="1" max="1" width="15.6296296296296" customWidth="1"/>
    <col min="2" max="2" width="27.5" customWidth="1"/>
    <col min="3" max="3" width="33" customWidth="1"/>
    <col min="6" max="6" width="12.8796296296296" customWidth="1"/>
    <col min="7" max="7" width="0.87962962962963" customWidth="1"/>
    <col min="9" max="9" width="7.5" customWidth="1"/>
  </cols>
  <sheetData>
    <row r="1" spans="1:11">
      <c r="A1" s="8" t="s">
        <v>0</v>
      </c>
      <c r="B1" s="11" t="s">
        <v>408</v>
      </c>
      <c r="C1" s="10"/>
      <c r="D1" s="10"/>
      <c r="E1" s="10"/>
      <c r="F1" s="10"/>
      <c r="G1" s="10"/>
      <c r="H1" s="10"/>
      <c r="I1" s="10"/>
      <c r="J1" s="11"/>
      <c r="K1" s="10"/>
    </row>
    <row r="2" ht="13.95" spans="1:11">
      <c r="A2" s="12"/>
      <c r="B2" s="234"/>
      <c r="C2" s="234"/>
      <c r="D2" s="234"/>
      <c r="E2" s="10"/>
      <c r="F2" s="10"/>
      <c r="G2" s="10"/>
      <c r="H2" s="10"/>
      <c r="I2" s="10"/>
      <c r="J2" s="11"/>
      <c r="K2" s="10"/>
    </row>
    <row r="3" ht="14.25" customHeight="1" spans="1:11">
      <c r="A3" s="14" t="s">
        <v>66</v>
      </c>
      <c r="B3" s="15" t="s">
        <v>67</v>
      </c>
      <c r="C3" s="15"/>
      <c r="D3" s="16"/>
      <c r="E3" s="17"/>
      <c r="F3" s="17"/>
      <c r="G3" s="17"/>
      <c r="H3" s="17"/>
      <c r="I3" s="18"/>
      <c r="J3" s="18"/>
      <c r="K3" s="18"/>
    </row>
    <row r="4" ht="13.5" customHeight="1" spans="1:11">
      <c r="A4" s="20" t="s">
        <v>68</v>
      </c>
      <c r="B4" s="21" t="s">
        <v>409</v>
      </c>
      <c r="C4" s="22"/>
      <c r="D4" s="23"/>
      <c r="E4" s="17"/>
      <c r="F4" s="17"/>
      <c r="G4" s="17"/>
      <c r="H4" s="17"/>
      <c r="I4" s="18"/>
      <c r="J4" s="18"/>
      <c r="K4" s="18"/>
    </row>
    <row r="5" ht="12.75" customHeight="1" spans="1:11">
      <c r="A5" s="20" t="s">
        <v>70</v>
      </c>
      <c r="B5" s="24" t="s">
        <v>71</v>
      </c>
      <c r="C5" s="25"/>
      <c r="D5" s="26"/>
      <c r="E5" s="27"/>
      <c r="F5" s="27"/>
      <c r="G5" s="27"/>
      <c r="H5" s="27"/>
      <c r="I5" s="28"/>
      <c r="J5" s="28"/>
      <c r="K5" s="28"/>
    </row>
    <row r="6" spans="1:11">
      <c r="A6" s="30" t="s">
        <v>72</v>
      </c>
      <c r="B6" s="31">
        <f>COUNTIF(J12:J21,"Pass")</f>
        <v>0</v>
      </c>
      <c r="C6" s="32" t="s">
        <v>73</v>
      </c>
      <c r="D6" s="33">
        <f>COUNTIF(J10:J740,"Pending")</f>
        <v>8</v>
      </c>
      <c r="E6" s="18"/>
      <c r="F6" s="18"/>
      <c r="G6" s="18"/>
      <c r="H6" s="18"/>
      <c r="I6" s="18"/>
      <c r="J6" s="18"/>
      <c r="K6" s="18"/>
    </row>
    <row r="7" ht="13.95" spans="1:11">
      <c r="A7" s="34" t="s">
        <v>74</v>
      </c>
      <c r="B7" s="35">
        <f>COUNTIF(J12:J21,"Fail")</f>
        <v>0</v>
      </c>
      <c r="C7" s="36" t="s">
        <v>75</v>
      </c>
      <c r="D7" s="37">
        <f>COUNTA(A12:A22)-3</f>
        <v>8</v>
      </c>
      <c r="E7" s="38"/>
      <c r="F7" s="38"/>
      <c r="G7" s="38"/>
      <c r="H7" s="38"/>
      <c r="I7" s="18"/>
      <c r="J7" s="18"/>
      <c r="K7" s="18"/>
    </row>
    <row r="8" spans="1:11">
      <c r="A8" s="39"/>
      <c r="B8" s="39"/>
      <c r="C8" s="39"/>
      <c r="D8" s="39"/>
      <c r="E8" s="18"/>
      <c r="F8" s="18"/>
      <c r="G8" s="18"/>
      <c r="H8" s="18"/>
      <c r="I8" s="18"/>
      <c r="J8" s="40"/>
      <c r="K8" s="40"/>
    </row>
    <row r="9" spans="1:11">
      <c r="A9" s="41" t="s">
        <v>76</v>
      </c>
      <c r="B9" s="42" t="s">
        <v>77</v>
      </c>
      <c r="C9" s="41" t="s">
        <v>78</v>
      </c>
      <c r="D9" s="43" t="s">
        <v>79</v>
      </c>
      <c r="E9" s="44"/>
      <c r="F9" s="44"/>
      <c r="G9" s="45"/>
      <c r="H9" s="46" t="s">
        <v>80</v>
      </c>
      <c r="I9" s="47" t="s">
        <v>81</v>
      </c>
      <c r="J9" s="47" t="s">
        <v>82</v>
      </c>
      <c r="K9" s="47" t="s">
        <v>83</v>
      </c>
    </row>
    <row r="10" spans="1:11">
      <c r="A10" s="49"/>
      <c r="B10" s="50"/>
      <c r="C10" s="49"/>
      <c r="D10" s="51"/>
      <c r="E10" s="52"/>
      <c r="F10" s="52"/>
      <c r="G10" s="53"/>
      <c r="H10" s="41"/>
      <c r="I10" s="41"/>
      <c r="J10" s="41"/>
      <c r="K10" s="41"/>
    </row>
    <row r="11" ht="15" spans="1:11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5"/>
    </row>
    <row r="12" spans="1:11">
      <c r="A12" s="56" t="s">
        <v>410</v>
      </c>
      <c r="B12" s="57"/>
      <c r="C12" s="57"/>
      <c r="D12" s="57"/>
      <c r="E12" s="57"/>
      <c r="F12" s="57"/>
      <c r="G12" s="57"/>
      <c r="H12" s="57"/>
      <c r="I12" s="57"/>
      <c r="J12" s="57"/>
      <c r="K12" s="58"/>
    </row>
    <row r="13" ht="52.5" customHeight="1" spans="1:11">
      <c r="A13" s="242" t="s">
        <v>85</v>
      </c>
      <c r="B13" s="60" t="s">
        <v>411</v>
      </c>
      <c r="C13" s="60" t="s">
        <v>412</v>
      </c>
      <c r="D13" s="243" t="s">
        <v>413</v>
      </c>
      <c r="E13" s="244"/>
      <c r="F13" s="244"/>
      <c r="G13" s="245"/>
      <c r="H13" s="244"/>
      <c r="I13" s="246"/>
      <c r="J13" s="60" t="s">
        <v>73</v>
      </c>
      <c r="K13" s="60"/>
    </row>
    <row r="14" ht="57" customHeight="1" spans="1:11">
      <c r="A14" s="242" t="s">
        <v>90</v>
      </c>
      <c r="B14" s="60" t="s">
        <v>414</v>
      </c>
      <c r="C14" s="60" t="s">
        <v>412</v>
      </c>
      <c r="D14" s="243" t="s">
        <v>415</v>
      </c>
      <c r="E14" s="244"/>
      <c r="F14" s="244"/>
      <c r="G14" s="245"/>
      <c r="H14" s="244"/>
      <c r="I14" s="246"/>
      <c r="J14" s="60" t="s">
        <v>73</v>
      </c>
      <c r="K14" s="60"/>
    </row>
    <row r="15" spans="1:11">
      <c r="A15" s="247" t="s">
        <v>416</v>
      </c>
      <c r="B15" s="248"/>
      <c r="C15" s="248"/>
      <c r="D15" s="248"/>
      <c r="E15" s="248"/>
      <c r="F15" s="248"/>
      <c r="G15" s="248"/>
      <c r="H15" s="248"/>
      <c r="I15" s="248"/>
      <c r="J15" s="248"/>
      <c r="K15" s="249"/>
    </row>
    <row r="16" ht="78" customHeight="1" spans="1:11">
      <c r="A16" s="242" t="s">
        <v>95</v>
      </c>
      <c r="B16" s="250" t="s">
        <v>417</v>
      </c>
      <c r="C16" s="250" t="s">
        <v>418</v>
      </c>
      <c r="D16" s="243" t="s">
        <v>419</v>
      </c>
      <c r="E16" s="244"/>
      <c r="F16" s="244"/>
      <c r="G16" s="245"/>
      <c r="H16" s="244"/>
      <c r="I16" s="243"/>
      <c r="J16" s="60" t="s">
        <v>73</v>
      </c>
      <c r="K16" s="60"/>
    </row>
    <row r="17" ht="40.5" customHeight="1" spans="1:11">
      <c r="A17" s="242" t="s">
        <v>100</v>
      </c>
      <c r="B17" s="250" t="s">
        <v>420</v>
      </c>
      <c r="C17" s="250" t="s">
        <v>421</v>
      </c>
      <c r="D17" s="243" t="s">
        <v>422</v>
      </c>
      <c r="E17" s="244"/>
      <c r="F17" s="244"/>
      <c r="G17" s="245"/>
      <c r="H17" s="244"/>
      <c r="I17" s="243"/>
      <c r="J17" s="60" t="s">
        <v>73</v>
      </c>
      <c r="K17" s="60"/>
    </row>
    <row r="18" ht="54.75" customHeight="1" spans="1:11">
      <c r="A18" s="242" t="s">
        <v>105</v>
      </c>
      <c r="B18" s="250" t="s">
        <v>423</v>
      </c>
      <c r="C18" s="250" t="s">
        <v>424</v>
      </c>
      <c r="D18" s="243" t="s">
        <v>425</v>
      </c>
      <c r="E18" s="244"/>
      <c r="F18" s="244"/>
      <c r="G18" s="245"/>
      <c r="H18" s="244"/>
      <c r="I18" s="243"/>
      <c r="J18" s="60" t="s">
        <v>73</v>
      </c>
      <c r="K18" s="60"/>
    </row>
    <row r="19" ht="105.75" customHeight="1" spans="1:11">
      <c r="A19" s="242" t="s">
        <v>109</v>
      </c>
      <c r="B19" s="250" t="s">
        <v>426</v>
      </c>
      <c r="C19" s="250" t="s">
        <v>427</v>
      </c>
      <c r="D19" s="243" t="s">
        <v>428</v>
      </c>
      <c r="E19" s="244"/>
      <c r="F19" s="244"/>
      <c r="G19" s="245"/>
      <c r="H19" s="244"/>
      <c r="I19" s="243"/>
      <c r="J19" s="60" t="s">
        <v>73</v>
      </c>
      <c r="K19" s="60"/>
    </row>
    <row r="20" spans="1:11">
      <c r="A20" s="247" t="s">
        <v>429</v>
      </c>
      <c r="B20" s="248"/>
      <c r="C20" s="248"/>
      <c r="D20" s="248"/>
      <c r="E20" s="248"/>
      <c r="F20" s="248"/>
      <c r="G20" s="248"/>
      <c r="H20" s="248"/>
      <c r="I20" s="248"/>
      <c r="J20" s="248"/>
      <c r="K20" s="249"/>
    </row>
    <row r="21" ht="65.25" customHeight="1" spans="1:11">
      <c r="A21" s="242" t="s">
        <v>114</v>
      </c>
      <c r="B21" s="60" t="s">
        <v>430</v>
      </c>
      <c r="C21" s="60" t="s">
        <v>431</v>
      </c>
      <c r="D21" s="243" t="s">
        <v>432</v>
      </c>
      <c r="E21" s="251"/>
      <c r="F21" s="251"/>
      <c r="G21" s="245"/>
      <c r="H21" s="244"/>
      <c r="I21" s="243"/>
      <c r="J21" s="60" t="s">
        <v>73</v>
      </c>
      <c r="K21" s="60"/>
    </row>
    <row r="22" ht="69.95" customHeight="1" spans="1:11">
      <c r="A22" s="242" t="s">
        <v>118</v>
      </c>
      <c r="B22" s="60" t="s">
        <v>433</v>
      </c>
      <c r="C22" s="60" t="s">
        <v>434</v>
      </c>
      <c r="D22" s="243" t="s">
        <v>435</v>
      </c>
      <c r="E22" s="251"/>
      <c r="F22" s="251"/>
      <c r="G22" s="245"/>
      <c r="H22" s="244"/>
      <c r="I22" s="243"/>
      <c r="J22" s="60" t="s">
        <v>73</v>
      </c>
      <c r="K22" s="60"/>
    </row>
  </sheetData>
  <mergeCells count="2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A15:C15"/>
    <mergeCell ref="D16:F16"/>
    <mergeCell ref="D17:F17"/>
    <mergeCell ref="D18:F18"/>
    <mergeCell ref="D19:F19"/>
    <mergeCell ref="A20:C20"/>
    <mergeCell ref="D21:F21"/>
    <mergeCell ref="D22:F2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zoomScale="83" zoomScaleNormal="83" workbookViewId="0">
      <selection activeCell="F6" sqref="F6"/>
    </sheetView>
  </sheetViews>
  <sheetFormatPr defaultColWidth="8.75" defaultRowHeight="13.2"/>
  <cols>
    <col min="1" max="1" width="15.6296296296296" customWidth="1"/>
    <col min="2" max="2" width="18.1296296296296" customWidth="1"/>
    <col min="3" max="3" width="42.1296296296296" customWidth="1"/>
    <col min="6" max="6" width="23.6296296296296" customWidth="1"/>
    <col min="7" max="7" width="18.5" hidden="1" customWidth="1"/>
    <col min="8" max="8" width="38" customWidth="1"/>
    <col min="9" max="9" width="17.1296296296296" customWidth="1"/>
    <col min="10" max="10" width="8.75" style="7"/>
    <col min="11" max="11" width="18" customWidth="1"/>
  </cols>
  <sheetData>
    <row r="1" s="1" customFormat="1" ht="12.75" customHeight="1" spans="1:12">
      <c r="A1" s="8" t="s">
        <v>0</v>
      </c>
      <c r="B1" s="11" t="s">
        <v>225</v>
      </c>
      <c r="C1" s="10"/>
      <c r="D1" s="10"/>
      <c r="E1" s="10"/>
      <c r="F1" s="10"/>
      <c r="G1" s="10"/>
      <c r="H1" s="10"/>
      <c r="I1" s="10"/>
      <c r="J1" s="11"/>
      <c r="K1" s="10"/>
      <c r="L1" s="12"/>
    </row>
    <row r="2" s="1" customFormat="1" ht="11.25" customHeight="1" spans="1:12">
      <c r="A2" s="12"/>
      <c r="B2" s="234"/>
      <c r="C2" s="234"/>
      <c r="D2" s="234"/>
      <c r="E2" s="10"/>
      <c r="F2" s="10"/>
      <c r="G2" s="10"/>
      <c r="H2" s="10"/>
      <c r="I2" s="10"/>
      <c r="J2" s="11"/>
      <c r="K2" s="10"/>
      <c r="L2" s="12"/>
    </row>
    <row r="3" s="2" customFormat="1" ht="15" customHeight="1" spans="1:12">
      <c r="A3" s="235" t="s">
        <v>66</v>
      </c>
      <c r="B3" s="15" t="s">
        <v>67</v>
      </c>
      <c r="C3" s="15"/>
      <c r="D3" s="16"/>
      <c r="E3" s="17"/>
      <c r="F3" s="17"/>
      <c r="G3" s="17"/>
      <c r="H3" s="17"/>
      <c r="I3" s="18"/>
      <c r="J3" s="18"/>
      <c r="K3" s="18"/>
      <c r="L3" s="19"/>
    </row>
    <row r="4" s="2" customFormat="1" ht="13.15" customHeight="1" spans="1:12">
      <c r="A4" s="20" t="s">
        <v>68</v>
      </c>
      <c r="B4" s="21" t="s">
        <v>436</v>
      </c>
      <c r="C4" s="22"/>
      <c r="D4" s="23"/>
      <c r="E4" s="17"/>
      <c r="F4" s="17"/>
      <c r="G4" s="17"/>
      <c r="H4" s="17"/>
      <c r="I4" s="18"/>
      <c r="J4" s="18"/>
      <c r="K4" s="18"/>
      <c r="L4" s="19"/>
    </row>
    <row r="5" s="3" customFormat="1" ht="26.4" spans="1:12">
      <c r="A5" s="236" t="s">
        <v>70</v>
      </c>
      <c r="B5" s="24" t="s">
        <v>71</v>
      </c>
      <c r="C5" s="25"/>
      <c r="D5" s="26"/>
      <c r="E5" s="27"/>
      <c r="F5" s="27"/>
      <c r="G5" s="27"/>
      <c r="H5" s="27"/>
      <c r="I5" s="28"/>
      <c r="J5" s="28"/>
      <c r="K5" s="28"/>
      <c r="L5" s="29"/>
    </row>
    <row r="6" s="2" customFormat="1" ht="15" customHeight="1" spans="1:12">
      <c r="A6" s="30" t="s">
        <v>72</v>
      </c>
      <c r="B6" s="31">
        <f>COUNTIF(J12:J23,"Pass")</f>
        <v>0</v>
      </c>
      <c r="C6" s="32" t="s">
        <v>73</v>
      </c>
      <c r="D6" s="33">
        <f>COUNTIF(J10:J741,"Pending")</f>
        <v>0</v>
      </c>
      <c r="E6" s="18"/>
      <c r="F6" s="18"/>
      <c r="G6" s="18"/>
      <c r="H6" s="18"/>
      <c r="I6" s="18"/>
      <c r="J6" s="18"/>
      <c r="K6" s="18"/>
      <c r="L6" s="19"/>
    </row>
    <row r="7" s="2" customFormat="1" ht="15" customHeight="1" spans="1:12">
      <c r="A7" s="34" t="s">
        <v>74</v>
      </c>
      <c r="B7" s="35">
        <f>COUNTIF(J12:J23,"Fail")</f>
        <v>0</v>
      </c>
      <c r="C7" s="36" t="s">
        <v>75</v>
      </c>
      <c r="D7" s="37">
        <f>COUNTA(A12:A32)-4</f>
        <v>17</v>
      </c>
      <c r="E7" s="38"/>
      <c r="F7" s="38"/>
      <c r="G7" s="38"/>
      <c r="H7" s="38"/>
      <c r="I7" s="18"/>
      <c r="J7" s="18"/>
      <c r="K7" s="18"/>
      <c r="L7" s="19"/>
    </row>
    <row r="8" s="2" customFormat="1" ht="15" customHeight="1" spans="1:12">
      <c r="A8" s="39"/>
      <c r="B8" s="39"/>
      <c r="C8" s="39"/>
      <c r="D8" s="39"/>
      <c r="F8" s="18"/>
      <c r="G8" s="18"/>
      <c r="H8" s="18"/>
      <c r="I8" s="18"/>
      <c r="J8" s="40"/>
      <c r="K8" s="40"/>
      <c r="L8" s="19"/>
    </row>
    <row r="9" s="4" customFormat="1" ht="12" customHeight="1" spans="1:12">
      <c r="A9" s="41" t="s">
        <v>76</v>
      </c>
      <c r="B9" s="42" t="s">
        <v>77</v>
      </c>
      <c r="C9" s="41" t="s">
        <v>78</v>
      </c>
      <c r="D9" s="43" t="s">
        <v>79</v>
      </c>
      <c r="E9" s="44"/>
      <c r="F9" s="44"/>
      <c r="G9" s="45"/>
      <c r="H9" s="46" t="s">
        <v>80</v>
      </c>
      <c r="I9" s="47" t="s">
        <v>81</v>
      </c>
      <c r="J9" s="47" t="s">
        <v>82</v>
      </c>
      <c r="K9" s="47" t="s">
        <v>83</v>
      </c>
      <c r="L9" s="48"/>
    </row>
    <row r="10" s="2" customFormat="1" ht="12" customHeight="1" spans="1:12">
      <c r="A10" s="49"/>
      <c r="B10" s="50"/>
      <c r="C10" s="49"/>
      <c r="D10" s="51"/>
      <c r="E10" s="52"/>
      <c r="F10" s="52"/>
      <c r="G10" s="53"/>
      <c r="H10" s="41"/>
      <c r="I10" s="41"/>
      <c r="J10" s="41"/>
      <c r="K10" s="41"/>
      <c r="L10" s="19"/>
    </row>
    <row r="11" s="5" customFormat="1" ht="15" spans="1:12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5"/>
    </row>
    <row r="12" s="6" customFormat="1" ht="29.45" customHeight="1" spans="1:12">
      <c r="A12" s="237" t="s">
        <v>437</v>
      </c>
      <c r="B12" s="57"/>
      <c r="C12" s="57"/>
      <c r="D12" s="57"/>
      <c r="E12" s="57"/>
      <c r="F12" s="57"/>
      <c r="G12" s="57"/>
      <c r="H12" s="57"/>
      <c r="I12" s="57"/>
      <c r="J12" s="57"/>
      <c r="K12" s="58"/>
    </row>
    <row r="13" s="6" customFormat="1" ht="69" customHeight="1" outlineLevel="1" spans="1:12">
      <c r="A13" s="238" t="s">
        <v>85</v>
      </c>
      <c r="B13" s="239" t="s">
        <v>438</v>
      </c>
      <c r="C13" s="239" t="s">
        <v>439</v>
      </c>
      <c r="D13" s="62" t="s">
        <v>440</v>
      </c>
      <c r="E13" s="63"/>
      <c r="F13" s="63"/>
      <c r="G13" s="64"/>
      <c r="H13" s="63"/>
      <c r="I13" s="65"/>
      <c r="J13" s="61"/>
      <c r="K13" s="61"/>
    </row>
    <row r="14" s="6" customFormat="1" ht="63.75" customHeight="1" outlineLevel="1" spans="1:12">
      <c r="A14" s="240" t="s">
        <v>90</v>
      </c>
      <c r="B14" s="241" t="s">
        <v>441</v>
      </c>
      <c r="C14" s="241" t="s">
        <v>442</v>
      </c>
      <c r="D14" s="62" t="s">
        <v>443</v>
      </c>
      <c r="E14" s="63"/>
      <c r="F14" s="63"/>
      <c r="G14" s="64"/>
      <c r="H14" s="63"/>
      <c r="I14" s="62"/>
      <c r="J14" s="61"/>
      <c r="K14" s="61"/>
    </row>
    <row r="15" s="6" customFormat="1" ht="70.15" customHeight="1" outlineLevel="1" spans="1:12">
      <c r="A15" s="238" t="s">
        <v>95</v>
      </c>
      <c r="B15" s="239" t="s">
        <v>444</v>
      </c>
      <c r="C15" s="239" t="s">
        <v>445</v>
      </c>
      <c r="D15" s="62" t="s">
        <v>446</v>
      </c>
      <c r="E15" s="63"/>
      <c r="F15" s="63"/>
      <c r="G15" s="64"/>
      <c r="H15" s="63"/>
      <c r="I15" s="62"/>
      <c r="J15" s="61"/>
      <c r="K15" s="61"/>
    </row>
    <row r="16" ht="32.45" customHeight="1" spans="1:12">
      <c r="A16" s="237" t="s">
        <v>447</v>
      </c>
      <c r="B16" s="57"/>
      <c r="C16" s="57"/>
      <c r="D16" s="57"/>
      <c r="E16" s="57"/>
      <c r="F16" s="57"/>
      <c r="G16" s="57"/>
      <c r="H16" s="57"/>
      <c r="I16" s="57"/>
      <c r="J16" s="57"/>
      <c r="K16" s="58"/>
    </row>
    <row r="17" ht="70.15" customHeight="1" spans="1:11">
      <c r="A17" s="240" t="s">
        <v>100</v>
      </c>
      <c r="B17" s="241" t="s">
        <v>448</v>
      </c>
      <c r="C17" s="241" t="s">
        <v>449</v>
      </c>
      <c r="D17" s="62" t="s">
        <v>450</v>
      </c>
      <c r="E17" s="63"/>
      <c r="F17" s="63"/>
      <c r="G17" s="64"/>
      <c r="H17" s="63"/>
      <c r="I17" s="62"/>
      <c r="J17" s="61"/>
      <c r="K17" s="61"/>
    </row>
    <row r="18" ht="70.15" customHeight="1" spans="1:11">
      <c r="A18" s="238" t="s">
        <v>105</v>
      </c>
      <c r="B18" s="239" t="s">
        <v>451</v>
      </c>
      <c r="C18" s="239" t="s">
        <v>452</v>
      </c>
      <c r="D18" s="62" t="s">
        <v>453</v>
      </c>
      <c r="E18" s="63"/>
      <c r="F18" s="63"/>
      <c r="G18" s="64"/>
      <c r="H18" s="63"/>
      <c r="I18" s="62"/>
      <c r="J18" s="61"/>
      <c r="K18" s="61"/>
    </row>
    <row r="19" ht="70.15" customHeight="1" spans="1:11">
      <c r="A19" s="240" t="s">
        <v>109</v>
      </c>
      <c r="B19" s="241" t="s">
        <v>454</v>
      </c>
      <c r="C19" s="241" t="s">
        <v>455</v>
      </c>
      <c r="D19" s="62" t="s">
        <v>456</v>
      </c>
      <c r="E19" s="63"/>
      <c r="F19" s="63"/>
      <c r="G19" s="64"/>
      <c r="H19" s="63"/>
      <c r="I19" s="62"/>
      <c r="J19" s="61"/>
      <c r="K19" s="61"/>
    </row>
    <row r="20" ht="70.15" customHeight="1" spans="1:11">
      <c r="A20" s="238" t="s">
        <v>114</v>
      </c>
      <c r="B20" s="239" t="s">
        <v>457</v>
      </c>
      <c r="C20" s="239" t="s">
        <v>458</v>
      </c>
      <c r="D20" s="62" t="s">
        <v>459</v>
      </c>
      <c r="E20" s="63"/>
      <c r="F20" s="63"/>
      <c r="G20" s="64"/>
      <c r="H20" s="63"/>
      <c r="I20" s="62"/>
      <c r="J20" s="61"/>
      <c r="K20" s="61"/>
    </row>
    <row r="21" ht="70.15" customHeight="1" spans="1:11">
      <c r="A21" s="240" t="s">
        <v>118</v>
      </c>
      <c r="B21" s="241" t="s">
        <v>460</v>
      </c>
      <c r="C21" s="241" t="s">
        <v>461</v>
      </c>
      <c r="D21" s="62" t="s">
        <v>462</v>
      </c>
      <c r="E21" s="63"/>
      <c r="F21" s="63"/>
      <c r="G21" s="64"/>
      <c r="H21" s="63"/>
      <c r="I21" s="62"/>
      <c r="J21" s="61"/>
      <c r="K21" s="61"/>
    </row>
    <row r="22" ht="31.9" customHeight="1" spans="1:11">
      <c r="A22" s="237" t="s">
        <v>463</v>
      </c>
      <c r="B22" s="57"/>
      <c r="C22" s="57"/>
      <c r="D22" s="57"/>
      <c r="E22" s="57"/>
      <c r="F22" s="57"/>
      <c r="G22" s="57"/>
      <c r="H22" s="57"/>
      <c r="I22" s="57"/>
      <c r="J22" s="57"/>
      <c r="K22" s="58"/>
    </row>
    <row r="23" ht="70.15" customHeight="1" spans="1:11">
      <c r="A23" s="238" t="s">
        <v>123</v>
      </c>
      <c r="B23" s="239" t="s">
        <v>464</v>
      </c>
      <c r="C23" s="239" t="s">
        <v>465</v>
      </c>
      <c r="D23" s="62" t="s">
        <v>466</v>
      </c>
      <c r="E23" s="63"/>
      <c r="F23" s="63"/>
      <c r="G23" s="64"/>
      <c r="H23" s="63"/>
      <c r="I23" s="62"/>
      <c r="J23" s="61"/>
      <c r="K23" s="61"/>
    </row>
    <row r="24" ht="70.15" customHeight="1" spans="1:11">
      <c r="A24" s="240" t="s">
        <v>127</v>
      </c>
      <c r="B24" s="241" t="s">
        <v>467</v>
      </c>
      <c r="C24" s="241" t="s">
        <v>468</v>
      </c>
      <c r="D24" s="62" t="s">
        <v>469</v>
      </c>
      <c r="E24" s="63"/>
      <c r="F24" s="63"/>
      <c r="G24" s="64"/>
      <c r="H24" s="63"/>
      <c r="I24" s="62"/>
      <c r="J24" s="61"/>
      <c r="K24" s="61"/>
    </row>
    <row r="25" ht="70.15" customHeight="1" spans="1:11">
      <c r="A25" s="238" t="s">
        <v>131</v>
      </c>
      <c r="B25" s="239" t="s">
        <v>470</v>
      </c>
      <c r="C25" s="239" t="s">
        <v>471</v>
      </c>
      <c r="D25" s="62" t="s">
        <v>472</v>
      </c>
      <c r="E25" s="63"/>
      <c r="F25" s="63"/>
      <c r="G25" s="64"/>
      <c r="H25" s="63"/>
      <c r="I25" s="62"/>
      <c r="J25" s="61"/>
      <c r="K25" s="61"/>
    </row>
    <row r="26" ht="70.15" customHeight="1" spans="1:11">
      <c r="A26" s="240" t="s">
        <v>166</v>
      </c>
      <c r="B26" s="241" t="s">
        <v>473</v>
      </c>
      <c r="C26" s="241" t="s">
        <v>474</v>
      </c>
      <c r="D26" s="62" t="s">
        <v>475</v>
      </c>
      <c r="E26" s="63"/>
      <c r="F26" s="63"/>
      <c r="G26" s="64"/>
      <c r="H26" s="63"/>
      <c r="I26" s="62"/>
      <c r="J26" s="61"/>
      <c r="K26" s="61"/>
    </row>
    <row r="27" ht="70.15" customHeight="1" spans="1:11">
      <c r="A27" s="238" t="s">
        <v>303</v>
      </c>
      <c r="B27" s="239" t="s">
        <v>476</v>
      </c>
      <c r="C27" s="239" t="s">
        <v>477</v>
      </c>
      <c r="D27" s="62" t="s">
        <v>478</v>
      </c>
      <c r="E27" s="63"/>
      <c r="F27" s="63"/>
      <c r="G27" s="64"/>
      <c r="H27" s="63"/>
      <c r="I27" s="62"/>
      <c r="J27" s="61"/>
      <c r="K27" s="61"/>
    </row>
    <row r="28" ht="70.15" customHeight="1" spans="1:11">
      <c r="A28" s="240" t="s">
        <v>307</v>
      </c>
      <c r="B28" s="241" t="s">
        <v>479</v>
      </c>
      <c r="C28" s="241" t="s">
        <v>480</v>
      </c>
      <c r="D28" s="62" t="s">
        <v>481</v>
      </c>
      <c r="E28" s="63"/>
      <c r="F28" s="63"/>
      <c r="G28" s="64"/>
      <c r="H28" s="63"/>
      <c r="I28" s="62"/>
      <c r="J28" s="61"/>
      <c r="K28" s="61"/>
    </row>
    <row r="29" ht="70.15" customHeight="1" spans="1:11">
      <c r="A29" s="238" t="s">
        <v>312</v>
      </c>
      <c r="B29" s="239" t="s">
        <v>482</v>
      </c>
      <c r="C29" s="239" t="s">
        <v>483</v>
      </c>
      <c r="D29" s="62" t="s">
        <v>484</v>
      </c>
      <c r="E29" s="63"/>
      <c r="F29" s="63"/>
      <c r="G29" s="64"/>
      <c r="H29" s="63"/>
      <c r="I29" s="62"/>
      <c r="J29" s="61"/>
      <c r="K29" s="61"/>
    </row>
    <row r="30" ht="31.9" customHeight="1" spans="1:11">
      <c r="A30" s="237" t="s">
        <v>485</v>
      </c>
      <c r="B30" s="57"/>
      <c r="C30" s="57"/>
      <c r="D30" s="57"/>
      <c r="E30" s="57"/>
      <c r="F30" s="57"/>
      <c r="G30" s="57"/>
      <c r="H30" s="57"/>
      <c r="I30" s="57"/>
      <c r="J30" s="57"/>
      <c r="K30" s="58"/>
    </row>
    <row r="31" ht="70.15" customHeight="1" spans="1:11">
      <c r="A31" s="240" t="s">
        <v>316</v>
      </c>
      <c r="B31" s="241" t="s">
        <v>486</v>
      </c>
      <c r="C31" s="241" t="s">
        <v>487</v>
      </c>
      <c r="D31" s="62" t="s">
        <v>488</v>
      </c>
      <c r="E31" s="63"/>
      <c r="F31" s="63"/>
      <c r="G31" s="64"/>
      <c r="H31" s="63"/>
      <c r="I31" s="62"/>
      <c r="J31" s="61"/>
      <c r="K31" s="61"/>
    </row>
    <row r="32" ht="70.15" customHeight="1" spans="1:11">
      <c r="A32" s="238" t="s">
        <v>320</v>
      </c>
      <c r="B32" s="239" t="s">
        <v>489</v>
      </c>
      <c r="C32" s="239" t="s">
        <v>490</v>
      </c>
      <c r="D32" s="62" t="s">
        <v>491</v>
      </c>
      <c r="E32" s="63"/>
      <c r="F32" s="63"/>
      <c r="G32" s="64"/>
      <c r="H32" s="63"/>
      <c r="I32" s="62"/>
      <c r="J32" s="61"/>
      <c r="K32" s="61"/>
    </row>
    <row r="33" ht="70.15" customHeight="1" spans="1:11">
      <c r="A33" s="59"/>
      <c r="B33" s="71"/>
      <c r="C33" s="61"/>
      <c r="D33" s="70"/>
      <c r="E33" s="72"/>
      <c r="F33" s="72"/>
      <c r="G33" s="64"/>
      <c r="H33" s="63"/>
      <c r="I33" s="62"/>
      <c r="J33" s="61"/>
      <c r="K33" s="61"/>
    </row>
    <row r="34" ht="70.15" customHeight="1" spans="1:11">
      <c r="A34" s="59"/>
      <c r="B34" s="71"/>
      <c r="C34" s="61"/>
      <c r="D34" s="70"/>
      <c r="E34" s="72"/>
      <c r="F34" s="72"/>
      <c r="G34" s="64"/>
      <c r="H34" s="63"/>
      <c r="I34" s="62"/>
      <c r="J34" s="61"/>
      <c r="K34" s="61"/>
    </row>
    <row r="35" ht="70.15" customHeight="1" spans="1:11">
      <c r="A35" s="59"/>
      <c r="B35" s="71"/>
      <c r="C35" s="61"/>
      <c r="D35" s="70"/>
      <c r="E35" s="72"/>
      <c r="F35" s="72"/>
      <c r="G35" s="64"/>
      <c r="H35" s="63"/>
      <c r="I35" s="62"/>
      <c r="J35" s="61"/>
      <c r="K35" s="61"/>
    </row>
    <row r="36" ht="70.15" customHeight="1" spans="1:11">
      <c r="A36" s="59"/>
      <c r="B36" s="71"/>
      <c r="C36" s="61"/>
      <c r="D36" s="70"/>
      <c r="E36" s="72"/>
      <c r="F36" s="72"/>
      <c r="G36" s="64"/>
      <c r="H36" s="63"/>
      <c r="I36" s="62"/>
      <c r="J36" s="61"/>
      <c r="K36" s="61"/>
    </row>
    <row r="37" ht="70.15" customHeight="1" spans="1:11">
      <c r="A37" s="59"/>
      <c r="B37" s="71"/>
      <c r="C37" s="61"/>
      <c r="D37" s="70"/>
      <c r="E37" s="72"/>
      <c r="F37" s="72"/>
      <c r="G37" s="64"/>
      <c r="H37" s="63"/>
      <c r="I37" s="62"/>
      <c r="J37" s="61"/>
      <c r="K37" s="61"/>
    </row>
    <row r="38" ht="70.15" customHeight="1" spans="1:11">
      <c r="A38" s="59"/>
      <c r="B38" s="71"/>
      <c r="C38" s="61"/>
      <c r="D38" s="70"/>
      <c r="E38" s="72"/>
      <c r="F38" s="72"/>
      <c r="G38" s="64"/>
      <c r="H38" s="63"/>
      <c r="I38" s="62"/>
      <c r="J38" s="61"/>
      <c r="K38" s="61"/>
    </row>
    <row r="39" ht="70.15" customHeight="1" spans="1:11">
      <c r="A39" s="59"/>
      <c r="B39" s="71"/>
      <c r="C39" s="61"/>
      <c r="D39" s="70"/>
      <c r="E39" s="72"/>
      <c r="F39" s="72"/>
      <c r="G39" s="64"/>
      <c r="H39" s="63"/>
      <c r="I39" s="62"/>
      <c r="J39" s="61"/>
      <c r="K39" s="61"/>
    </row>
    <row r="40" ht="70.15" customHeight="1" spans="1:11">
      <c r="A40" s="59"/>
      <c r="B40" s="71"/>
      <c r="C40" s="61"/>
      <c r="D40" s="70"/>
      <c r="E40" s="72"/>
      <c r="F40" s="72"/>
      <c r="G40" s="64"/>
      <c r="H40" s="63"/>
      <c r="I40" s="62"/>
      <c r="J40" s="61"/>
      <c r="K40" s="61"/>
    </row>
    <row r="41" ht="70.15" customHeight="1" spans="1:11">
      <c r="A41" s="59"/>
      <c r="B41" s="71"/>
      <c r="C41" s="61"/>
      <c r="D41" s="70"/>
      <c r="E41" s="72"/>
      <c r="F41" s="72"/>
      <c r="G41" s="64"/>
      <c r="H41" s="63"/>
      <c r="I41" s="62"/>
      <c r="J41" s="61"/>
      <c r="K41" s="61"/>
    </row>
    <row r="42" ht="70.15" customHeight="1" spans="1:11">
      <c r="A42" s="59"/>
      <c r="B42" s="71"/>
      <c r="C42" s="61"/>
      <c r="D42" s="70"/>
      <c r="E42" s="72"/>
      <c r="F42" s="72"/>
      <c r="G42" s="64"/>
      <c r="H42" s="63"/>
      <c r="I42" s="62"/>
      <c r="J42" s="61"/>
      <c r="K42" s="61"/>
    </row>
    <row r="43" ht="70.15" customHeight="1" spans="1:11">
      <c r="A43" s="59"/>
      <c r="B43" s="71"/>
      <c r="C43" s="61"/>
      <c r="D43" s="70"/>
      <c r="E43" s="72"/>
      <c r="F43" s="72"/>
      <c r="G43" s="64"/>
      <c r="H43" s="63"/>
      <c r="I43" s="62"/>
      <c r="J43" s="61"/>
      <c r="K43" s="61"/>
    </row>
    <row r="44" ht="70.15" customHeight="1" spans="1:11">
      <c r="A44" s="59"/>
      <c r="B44" s="71"/>
      <c r="C44" s="61"/>
      <c r="D44" s="70"/>
      <c r="E44" s="72"/>
      <c r="F44" s="72"/>
      <c r="G44" s="64"/>
      <c r="H44" s="63"/>
      <c r="I44" s="62"/>
      <c r="J44" s="61"/>
      <c r="K44" s="61"/>
    </row>
    <row r="45" ht="70.15" customHeight="1" spans="1:11">
      <c r="A45" s="59"/>
      <c r="B45" s="71"/>
      <c r="C45" s="61"/>
      <c r="D45" s="70"/>
      <c r="E45" s="72"/>
      <c r="F45" s="72"/>
      <c r="G45" s="64"/>
      <c r="H45" s="63"/>
      <c r="I45" s="62"/>
      <c r="J45" s="61"/>
      <c r="K45" s="61"/>
    </row>
    <row r="46" ht="70.15" customHeight="1" spans="1:11">
      <c r="A46" s="59"/>
      <c r="B46" s="71"/>
      <c r="C46" s="61"/>
      <c r="D46" s="70"/>
      <c r="E46" s="72"/>
      <c r="F46" s="72"/>
      <c r="G46" s="64"/>
      <c r="H46" s="63"/>
      <c r="I46" s="62"/>
      <c r="J46" s="61"/>
      <c r="K46" s="61"/>
    </row>
    <row r="47" ht="70.15" customHeight="1" spans="1:11">
      <c r="A47" s="59"/>
      <c r="B47" s="71"/>
      <c r="C47" s="61"/>
      <c r="D47" s="70"/>
      <c r="E47" s="72"/>
      <c r="F47" s="72"/>
      <c r="G47" s="64"/>
      <c r="H47" s="63"/>
      <c r="I47" s="62"/>
      <c r="J47" s="61"/>
      <c r="K47" s="61"/>
    </row>
    <row r="48" ht="70.15" customHeight="1" spans="1:11">
      <c r="A48" s="59"/>
      <c r="B48" s="71"/>
      <c r="C48" s="61"/>
      <c r="D48" s="70"/>
      <c r="E48" s="72"/>
      <c r="F48" s="72"/>
      <c r="G48" s="64"/>
      <c r="H48" s="63"/>
      <c r="I48" s="62"/>
      <c r="J48" s="61"/>
      <c r="K48" s="61"/>
    </row>
    <row r="49" ht="70.15" customHeight="1" spans="1:11">
      <c r="A49" s="59"/>
      <c r="B49" s="71"/>
      <c r="C49" s="61"/>
      <c r="D49" s="70"/>
      <c r="E49" s="72"/>
      <c r="F49" s="72"/>
      <c r="G49" s="64"/>
      <c r="H49" s="63"/>
      <c r="I49" s="62"/>
      <c r="J49" s="61"/>
      <c r="K49" s="61"/>
    </row>
    <row r="50" ht="70.15" customHeight="1" spans="1:11">
      <c r="A50" s="59"/>
      <c r="B50" s="71"/>
      <c r="C50" s="61"/>
      <c r="D50" s="70"/>
      <c r="E50" s="72"/>
      <c r="F50" s="72"/>
      <c r="G50" s="64"/>
      <c r="H50" s="63"/>
      <c r="I50" s="62"/>
      <c r="J50" s="61"/>
      <c r="K50" s="61"/>
    </row>
    <row r="51" ht="70.15" customHeight="1" spans="1:11">
      <c r="A51" s="59"/>
      <c r="B51" s="71"/>
      <c r="C51" s="61"/>
      <c r="D51" s="70"/>
      <c r="E51" s="72"/>
      <c r="F51" s="72"/>
      <c r="G51" s="64"/>
      <c r="H51" s="63"/>
      <c r="I51" s="62"/>
      <c r="J51" s="61"/>
      <c r="K51" s="61"/>
    </row>
    <row r="52" ht="70.15" customHeight="1" spans="1:11">
      <c r="A52" s="59"/>
      <c r="B52" s="71"/>
      <c r="C52" s="61"/>
      <c r="D52" s="70"/>
      <c r="E52" s="72"/>
      <c r="F52" s="72"/>
      <c r="G52" s="64"/>
      <c r="H52" s="63"/>
      <c r="I52" s="62"/>
      <c r="J52" s="61"/>
      <c r="K52" s="61"/>
    </row>
    <row r="53" ht="70.15" customHeight="1" spans="1:11">
      <c r="A53" s="59"/>
      <c r="B53" s="71"/>
      <c r="C53" s="61"/>
      <c r="D53" s="70"/>
      <c r="E53" s="72"/>
      <c r="F53" s="72"/>
      <c r="G53" s="64"/>
      <c r="H53" s="63"/>
      <c r="I53" s="62"/>
      <c r="J53" s="61"/>
      <c r="K53" s="61"/>
    </row>
    <row r="54" ht="70.15" customHeight="1" spans="1:11">
      <c r="A54" s="59"/>
      <c r="B54" s="71"/>
      <c r="C54" s="61"/>
      <c r="D54" s="70"/>
      <c r="E54" s="72"/>
      <c r="F54" s="72"/>
      <c r="G54" s="64"/>
      <c r="H54" s="63"/>
      <c r="I54" s="62"/>
      <c r="J54" s="61"/>
      <c r="K54" s="61"/>
    </row>
    <row r="55" ht="70.15" customHeight="1" spans="1:11">
      <c r="A55" s="59"/>
      <c r="B55" s="71"/>
      <c r="C55" s="61"/>
      <c r="D55" s="70"/>
      <c r="E55" s="72"/>
      <c r="F55" s="72"/>
      <c r="G55" s="64"/>
      <c r="H55" s="63"/>
      <c r="I55" s="62"/>
      <c r="J55" s="61"/>
      <c r="K55" s="61"/>
    </row>
    <row r="56" ht="70.15" customHeight="1" spans="1:11">
      <c r="A56" s="59"/>
      <c r="B56" s="71"/>
      <c r="C56" s="61"/>
      <c r="D56" s="70"/>
      <c r="E56" s="72"/>
      <c r="F56" s="72"/>
      <c r="G56" s="64"/>
      <c r="H56" s="63"/>
      <c r="I56" s="62"/>
      <c r="J56" s="61"/>
      <c r="K56" s="61"/>
    </row>
    <row r="57" ht="70.15" customHeight="1" spans="1:11">
      <c r="A57" s="59"/>
      <c r="B57" s="71"/>
      <c r="C57" s="61"/>
      <c r="D57" s="70"/>
      <c r="E57" s="72"/>
      <c r="F57" s="72"/>
      <c r="G57" s="64"/>
      <c r="H57" s="63"/>
      <c r="I57" s="62"/>
      <c r="J57" s="61"/>
      <c r="K57" s="61"/>
    </row>
    <row r="58" ht="70.15" customHeight="1" spans="1:11">
      <c r="A58" s="59"/>
      <c r="B58" s="71"/>
      <c r="C58" s="61"/>
      <c r="D58" s="70"/>
      <c r="E58" s="72"/>
      <c r="F58" s="72"/>
      <c r="G58" s="64"/>
      <c r="H58" s="63"/>
      <c r="I58" s="62"/>
      <c r="J58" s="61"/>
      <c r="K58" s="61"/>
    </row>
    <row r="59" ht="70.15" customHeight="1" spans="1:11">
      <c r="A59" s="59"/>
      <c r="B59" s="71"/>
      <c r="C59" s="61"/>
      <c r="D59" s="70"/>
      <c r="E59" s="72"/>
      <c r="F59" s="72"/>
      <c r="G59" s="64"/>
      <c r="H59" s="63"/>
      <c r="I59" s="62"/>
      <c r="J59" s="61"/>
      <c r="K59" s="61"/>
    </row>
    <row r="60" ht="70.15" customHeight="1" spans="1:11">
      <c r="A60" s="59"/>
      <c r="B60" s="71"/>
      <c r="C60" s="61"/>
      <c r="D60" s="70"/>
      <c r="E60" s="72"/>
      <c r="F60" s="72"/>
      <c r="G60" s="64"/>
      <c r="H60" s="63"/>
      <c r="I60" s="62"/>
      <c r="J60" s="61"/>
      <c r="K60" s="61"/>
    </row>
    <row r="61" ht="70.15" customHeight="1" spans="1:11">
      <c r="A61" s="59"/>
      <c r="B61" s="71"/>
      <c r="C61" s="61"/>
      <c r="D61" s="70"/>
      <c r="E61" s="72"/>
      <c r="F61" s="72"/>
      <c r="G61" s="64"/>
      <c r="H61" s="63"/>
      <c r="I61" s="62"/>
      <c r="J61" s="61"/>
      <c r="K61" s="61"/>
    </row>
    <row r="62" ht="70.15" customHeight="1" spans="1:11">
      <c r="A62" s="59"/>
      <c r="B62" s="71"/>
      <c r="C62" s="61"/>
      <c r="D62" s="70"/>
      <c r="E62" s="72"/>
      <c r="F62" s="72"/>
      <c r="G62" s="64"/>
      <c r="H62" s="63"/>
      <c r="I62" s="62"/>
      <c r="J62" s="61"/>
      <c r="K62" s="61"/>
    </row>
    <row r="63" ht="70.15" customHeight="1" spans="1:11">
      <c r="A63" s="59"/>
      <c r="B63" s="71"/>
      <c r="C63" s="61"/>
      <c r="D63" s="70"/>
      <c r="E63" s="72"/>
      <c r="F63" s="72"/>
      <c r="G63" s="64"/>
      <c r="H63" s="63"/>
      <c r="I63" s="62"/>
      <c r="J63" s="61"/>
      <c r="K63" s="61"/>
    </row>
    <row r="64" ht="70.15" customHeight="1" spans="1:11">
      <c r="A64" s="59"/>
      <c r="B64" s="71"/>
      <c r="C64" s="61"/>
      <c r="D64" s="70"/>
      <c r="E64" s="72"/>
      <c r="F64" s="72"/>
      <c r="G64" s="64"/>
      <c r="H64" s="63"/>
      <c r="I64" s="62"/>
      <c r="J64" s="61"/>
      <c r="K64" s="61"/>
    </row>
    <row r="65" ht="70.15" customHeight="1" spans="1:11">
      <c r="A65" s="59"/>
      <c r="B65" s="71"/>
      <c r="C65" s="61"/>
      <c r="D65" s="70"/>
      <c r="E65" s="72"/>
      <c r="F65" s="72"/>
      <c r="G65" s="64"/>
      <c r="H65" s="63"/>
      <c r="I65" s="62"/>
      <c r="J65" s="61"/>
      <c r="K65" s="61"/>
    </row>
    <row r="66" ht="70.15" customHeight="1" spans="1:11">
      <c r="A66" s="59"/>
      <c r="B66" s="71"/>
      <c r="C66" s="61"/>
      <c r="D66" s="70"/>
      <c r="E66" s="72"/>
      <c r="F66" s="72"/>
      <c r="G66" s="64"/>
      <c r="H66" s="63"/>
      <c r="I66" s="62"/>
      <c r="J66" s="61"/>
      <c r="K66" s="61"/>
    </row>
    <row r="67" ht="70.15" customHeight="1" spans="1:11">
      <c r="A67" s="59"/>
      <c r="B67" s="71"/>
      <c r="C67" s="61"/>
      <c r="D67" s="70"/>
      <c r="E67" s="72"/>
      <c r="F67" s="72"/>
      <c r="G67" s="64"/>
      <c r="H67" s="63"/>
      <c r="I67" s="62"/>
      <c r="J67" s="61"/>
      <c r="K67" s="61"/>
    </row>
    <row r="68" ht="70.15" customHeight="1" spans="1:11">
      <c r="A68" s="59"/>
      <c r="B68" s="71"/>
      <c r="C68" s="61"/>
      <c r="D68" s="70"/>
      <c r="E68" s="72"/>
      <c r="F68" s="72"/>
      <c r="G68" s="64"/>
      <c r="H68" s="63"/>
      <c r="I68" s="62"/>
      <c r="J68" s="61"/>
      <c r="K68" s="61"/>
    </row>
    <row r="69" ht="70.15" customHeight="1" spans="1:11">
      <c r="A69" s="59"/>
      <c r="B69" s="71"/>
      <c r="C69" s="61"/>
      <c r="D69" s="70"/>
      <c r="E69" s="72"/>
      <c r="F69" s="72"/>
      <c r="G69" s="64"/>
      <c r="H69" s="63"/>
      <c r="I69" s="62"/>
      <c r="J69" s="61"/>
      <c r="K69" s="61"/>
    </row>
    <row r="70" ht="70.15" customHeight="1" spans="1:11">
      <c r="A70" s="59"/>
      <c r="B70" s="71"/>
      <c r="C70" s="61"/>
      <c r="D70" s="70"/>
      <c r="E70" s="72"/>
      <c r="F70" s="72"/>
      <c r="G70" s="64"/>
      <c r="H70" s="63"/>
      <c r="I70" s="62"/>
      <c r="J70" s="61"/>
      <c r="K70" s="61"/>
    </row>
    <row r="71" ht="70.15" customHeight="1" spans="1:11">
      <c r="A71" s="59"/>
      <c r="B71" s="71"/>
      <c r="C71" s="61"/>
      <c r="D71" s="70"/>
      <c r="E71" s="72"/>
      <c r="F71" s="72"/>
      <c r="G71" s="64"/>
      <c r="H71" s="63"/>
      <c r="I71" s="62"/>
      <c r="J71" s="61"/>
      <c r="K71" s="61"/>
    </row>
    <row r="72" ht="70.15" customHeight="1" spans="1:11">
      <c r="A72" s="59"/>
      <c r="B72" s="71"/>
      <c r="C72" s="61"/>
      <c r="D72" s="70"/>
      <c r="E72" s="72"/>
      <c r="F72" s="72"/>
      <c r="G72" s="64"/>
      <c r="H72" s="63"/>
      <c r="I72" s="62"/>
      <c r="J72" s="61"/>
      <c r="K72" s="61"/>
    </row>
    <row r="73" ht="70.15" customHeight="1" spans="1:11">
      <c r="A73" s="59"/>
      <c r="B73" s="71"/>
      <c r="C73" s="61"/>
      <c r="D73" s="70"/>
      <c r="E73" s="72"/>
      <c r="F73" s="72"/>
      <c r="G73" s="64"/>
      <c r="H73" s="63"/>
      <c r="I73" s="62"/>
      <c r="J73" s="61"/>
      <c r="K73" s="61"/>
    </row>
    <row r="74" ht="70.15" customHeight="1" spans="1:11">
      <c r="A74" s="59"/>
      <c r="B74" s="71"/>
      <c r="C74" s="61"/>
      <c r="D74" s="70"/>
      <c r="E74" s="72"/>
      <c r="F74" s="72"/>
      <c r="G74" s="64"/>
      <c r="H74" s="63"/>
      <c r="I74" s="62"/>
      <c r="J74" s="61"/>
      <c r="K74" s="61"/>
    </row>
    <row r="75" ht="70.15" customHeight="1" spans="1:11">
      <c r="A75" s="59"/>
      <c r="B75" s="71"/>
      <c r="C75" s="61"/>
      <c r="D75" s="70"/>
      <c r="E75" s="72"/>
      <c r="F75" s="72"/>
      <c r="G75" s="64"/>
      <c r="H75" s="63"/>
      <c r="I75" s="62"/>
      <c r="J75" s="61"/>
      <c r="K75" s="61"/>
    </row>
    <row r="76" ht="70.15" customHeight="1" spans="1:11">
      <c r="A76" s="59"/>
      <c r="B76" s="71"/>
      <c r="C76" s="61"/>
      <c r="D76" s="70"/>
      <c r="E76" s="72"/>
      <c r="F76" s="72"/>
      <c r="G76" s="64"/>
      <c r="H76" s="63"/>
      <c r="I76" s="62"/>
      <c r="J76" s="61"/>
      <c r="K76" s="61"/>
    </row>
    <row r="77" ht="70.15" customHeight="1" spans="1:11">
      <c r="A77" s="59"/>
      <c r="B77" s="71"/>
      <c r="C77" s="61"/>
      <c r="D77" s="70"/>
      <c r="E77" s="72"/>
      <c r="F77" s="72"/>
      <c r="G77" s="64"/>
      <c r="H77" s="63"/>
      <c r="I77" s="62"/>
      <c r="J77" s="61"/>
      <c r="K77" s="61"/>
    </row>
    <row r="78" ht="70.15" customHeight="1" spans="1:11">
      <c r="A78" s="59"/>
      <c r="B78" s="71"/>
      <c r="C78" s="61"/>
      <c r="D78" s="70"/>
      <c r="E78" s="72"/>
      <c r="F78" s="72"/>
      <c r="G78" s="64"/>
      <c r="H78" s="63"/>
      <c r="I78" s="62"/>
      <c r="J78" s="61"/>
      <c r="K78" s="61"/>
    </row>
    <row r="79" ht="70.15" customHeight="1" spans="1:11">
      <c r="A79" s="59"/>
      <c r="B79" s="71"/>
      <c r="C79" s="61"/>
      <c r="D79" s="70"/>
      <c r="E79" s="72"/>
      <c r="F79" s="72"/>
      <c r="G79" s="64"/>
      <c r="H79" s="63"/>
      <c r="I79" s="62"/>
      <c r="J79" s="61"/>
      <c r="K79" s="61"/>
    </row>
    <row r="80" ht="70.15" customHeight="1" spans="1:11">
      <c r="A80" s="59"/>
      <c r="B80" s="71"/>
      <c r="C80" s="61"/>
      <c r="D80" s="70"/>
      <c r="E80" s="72"/>
      <c r="F80" s="72"/>
      <c r="G80" s="64"/>
      <c r="H80" s="63"/>
      <c r="I80" s="62"/>
      <c r="J80" s="61"/>
      <c r="K80" s="61"/>
    </row>
    <row r="81" ht="70.15" customHeight="1" spans="1:11">
      <c r="A81" s="59"/>
      <c r="B81" s="71"/>
      <c r="C81" s="61"/>
      <c r="D81" s="70"/>
      <c r="E81" s="72"/>
      <c r="F81" s="72"/>
      <c r="G81" s="64"/>
      <c r="H81" s="63"/>
      <c r="I81" s="62"/>
      <c r="J81" s="61"/>
      <c r="K81" s="61"/>
    </row>
    <row r="82" ht="70.15" customHeight="1" spans="1:11">
      <c r="A82" s="59"/>
      <c r="B82" s="71"/>
      <c r="C82" s="61"/>
      <c r="D82" s="70"/>
      <c r="E82" s="72"/>
      <c r="F82" s="72"/>
      <c r="G82" s="64"/>
      <c r="H82" s="63"/>
      <c r="I82" s="62"/>
      <c r="J82" s="61"/>
      <c r="K82" s="61"/>
    </row>
    <row r="83" ht="70.15" customHeight="1" spans="1:11">
      <c r="A83" s="59"/>
      <c r="B83" s="71"/>
      <c r="C83" s="61"/>
      <c r="D83" s="70"/>
      <c r="E83" s="72"/>
      <c r="F83" s="72"/>
      <c r="G83" s="64"/>
      <c r="H83" s="63"/>
      <c r="I83" s="62"/>
      <c r="J83" s="61"/>
      <c r="K83" s="61"/>
    </row>
    <row r="84" ht="70.15" customHeight="1" spans="1:11">
      <c r="A84" s="59"/>
      <c r="B84" s="71"/>
      <c r="C84" s="61"/>
      <c r="D84" s="70"/>
      <c r="E84" s="72"/>
      <c r="F84" s="72"/>
      <c r="G84" s="64"/>
      <c r="H84" s="63"/>
      <c r="I84" s="62"/>
      <c r="J84" s="61"/>
      <c r="K84" s="61"/>
    </row>
    <row r="85" ht="70.15" customHeight="1" spans="1:11">
      <c r="A85" s="59"/>
      <c r="B85" s="71"/>
      <c r="C85" s="61"/>
      <c r="D85" s="70"/>
      <c r="E85" s="72"/>
      <c r="F85" s="72"/>
      <c r="G85" s="64"/>
      <c r="H85" s="63"/>
      <c r="I85" s="62"/>
      <c r="J85" s="61"/>
      <c r="K85" s="61"/>
    </row>
    <row r="86" ht="70.15" customHeight="1" spans="1:11">
      <c r="A86" s="59"/>
      <c r="B86" s="71"/>
      <c r="C86" s="61"/>
      <c r="D86" s="70"/>
      <c r="E86" s="72"/>
      <c r="F86" s="72"/>
      <c r="G86" s="64"/>
      <c r="H86" s="63"/>
      <c r="I86" s="62"/>
      <c r="J86" s="61"/>
      <c r="K86" s="61"/>
    </row>
    <row r="87" ht="70.15" customHeight="1" spans="1:11">
      <c r="A87" s="59"/>
      <c r="B87" s="71"/>
      <c r="C87" s="61"/>
      <c r="D87" s="70"/>
      <c r="E87" s="72"/>
      <c r="F87" s="72"/>
      <c r="G87" s="64"/>
      <c r="H87" s="63"/>
      <c r="I87" s="62"/>
      <c r="J87" s="61"/>
      <c r="K87" s="61"/>
    </row>
  </sheetData>
  <mergeCells count="94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A16:K16"/>
    <mergeCell ref="D17:F17"/>
    <mergeCell ref="D18:F18"/>
    <mergeCell ref="D19:F19"/>
    <mergeCell ref="D20:F20"/>
    <mergeCell ref="D21:F21"/>
    <mergeCell ref="A22:K22"/>
    <mergeCell ref="D23:F23"/>
    <mergeCell ref="D24:F24"/>
    <mergeCell ref="D25:F25"/>
    <mergeCell ref="D26:F26"/>
    <mergeCell ref="D27:F27"/>
    <mergeCell ref="D28:F28"/>
    <mergeCell ref="D29:F29"/>
    <mergeCell ref="A30:K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D54:F54"/>
    <mergeCell ref="D55:F55"/>
    <mergeCell ref="D56:F56"/>
    <mergeCell ref="D57:F57"/>
    <mergeCell ref="D58:F58"/>
    <mergeCell ref="D59:F59"/>
    <mergeCell ref="D60:F60"/>
    <mergeCell ref="D61:F61"/>
    <mergeCell ref="D62:F62"/>
    <mergeCell ref="D63:F63"/>
    <mergeCell ref="D64:F64"/>
    <mergeCell ref="D65:F65"/>
    <mergeCell ref="D66:F66"/>
    <mergeCell ref="D67:F67"/>
    <mergeCell ref="D68:F68"/>
    <mergeCell ref="D69:F69"/>
    <mergeCell ref="D70:F70"/>
    <mergeCell ref="D71:F71"/>
    <mergeCell ref="D72:F72"/>
    <mergeCell ref="D73:F73"/>
    <mergeCell ref="D74:F74"/>
    <mergeCell ref="D75:F75"/>
    <mergeCell ref="D76:F76"/>
    <mergeCell ref="D77:F77"/>
    <mergeCell ref="D78:F78"/>
    <mergeCell ref="D79:F79"/>
    <mergeCell ref="D80:F80"/>
    <mergeCell ref="D81:F81"/>
    <mergeCell ref="D82:F82"/>
    <mergeCell ref="D83:F83"/>
    <mergeCell ref="D84:F84"/>
    <mergeCell ref="D85:F85"/>
    <mergeCell ref="D86:F86"/>
    <mergeCell ref="D87:F87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13" workbookViewId="0">
      <selection activeCell="D7" sqref="D7"/>
    </sheetView>
  </sheetViews>
  <sheetFormatPr defaultColWidth="8.87962962962963" defaultRowHeight="13.2"/>
  <cols>
    <col min="1" max="1" width="19.5" customWidth="1"/>
    <col min="2" max="2" width="18.75" customWidth="1"/>
    <col min="3" max="3" width="33.8796296296296" customWidth="1"/>
    <col min="4" max="4" width="72.1296296296296" customWidth="1"/>
  </cols>
  <sheetData>
    <row r="1" spans="1:11">
      <c r="A1" s="8" t="s">
        <v>0</v>
      </c>
      <c r="B1" s="224" t="s">
        <v>492</v>
      </c>
      <c r="C1" s="224"/>
      <c r="D1" s="224"/>
      <c r="E1" s="10"/>
      <c r="F1" s="10"/>
      <c r="G1" s="10"/>
    </row>
    <row r="2" ht="13.95" spans="1:11">
      <c r="A2" s="12"/>
      <c r="B2" s="225"/>
      <c r="C2" s="225"/>
      <c r="D2" s="225"/>
      <c r="E2" s="10"/>
      <c r="F2" s="10"/>
      <c r="G2" s="10"/>
    </row>
    <row r="3" spans="1:11">
      <c r="A3" s="14" t="s">
        <v>66</v>
      </c>
      <c r="B3" s="15" t="s">
        <v>67</v>
      </c>
      <c r="C3" s="15"/>
      <c r="D3" s="16"/>
      <c r="E3" s="17"/>
      <c r="F3" s="17"/>
      <c r="G3" s="17"/>
    </row>
    <row r="4" spans="1:11">
      <c r="A4" s="20" t="s">
        <v>68</v>
      </c>
      <c r="B4" s="21" t="s">
        <v>493</v>
      </c>
      <c r="C4" s="22"/>
      <c r="D4" s="23"/>
      <c r="E4" s="17"/>
      <c r="F4" s="17"/>
      <c r="G4" s="17"/>
    </row>
    <row r="5" spans="1:11">
      <c r="A5" s="20" t="s">
        <v>70</v>
      </c>
      <c r="B5" s="24" t="s">
        <v>71</v>
      </c>
      <c r="C5" s="25"/>
      <c r="D5" s="26"/>
      <c r="E5" s="27"/>
      <c r="F5" s="27"/>
      <c r="G5" s="27"/>
    </row>
    <row r="6" spans="1:11">
      <c r="A6" s="30" t="s">
        <v>72</v>
      </c>
      <c r="B6" s="31">
        <v>0</v>
      </c>
      <c r="C6" s="32" t="s">
        <v>73</v>
      </c>
      <c r="D6" s="33">
        <v>11</v>
      </c>
      <c r="E6" s="18"/>
      <c r="F6" s="18"/>
      <c r="G6" s="18"/>
    </row>
    <row r="7" ht="13.95" spans="1:11">
      <c r="A7" s="34" t="s">
        <v>74</v>
      </c>
      <c r="B7" s="35">
        <v>0</v>
      </c>
      <c r="C7" s="36" t="s">
        <v>75</v>
      </c>
      <c r="D7" s="37">
        <v>11</v>
      </c>
      <c r="E7" s="38"/>
      <c r="F7" s="38"/>
      <c r="G7" s="38"/>
    </row>
    <row r="8" spans="1:11">
      <c r="A8" s="226"/>
      <c r="B8" s="226"/>
      <c r="C8" s="226"/>
      <c r="D8" s="226"/>
      <c r="E8" s="18"/>
      <c r="F8" s="18"/>
      <c r="G8" s="18"/>
    </row>
    <row r="9" spans="1:11">
      <c r="A9" s="41" t="s">
        <v>76</v>
      </c>
      <c r="B9" s="42" t="s">
        <v>77</v>
      </c>
      <c r="C9" s="41" t="s">
        <v>78</v>
      </c>
      <c r="D9" s="43" t="s">
        <v>79</v>
      </c>
      <c r="E9" s="44"/>
      <c r="F9" s="44"/>
      <c r="G9" s="45"/>
      <c r="H9" s="46" t="s">
        <v>80</v>
      </c>
      <c r="I9" s="47" t="s">
        <v>81</v>
      </c>
      <c r="J9" s="47" t="s">
        <v>82</v>
      </c>
      <c r="K9" s="47" t="s">
        <v>83</v>
      </c>
    </row>
    <row r="10" spans="1:11">
      <c r="A10" s="49"/>
      <c r="B10" s="50"/>
      <c r="C10" s="49"/>
      <c r="D10" s="51"/>
      <c r="E10" s="52"/>
      <c r="F10" s="52"/>
      <c r="G10" s="53"/>
      <c r="H10" s="41"/>
      <c r="I10" s="41"/>
      <c r="J10" s="41"/>
      <c r="K10" s="41"/>
    </row>
    <row r="11" ht="15" spans="1:11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5"/>
    </row>
    <row r="12" spans="1:11">
      <c r="A12" s="56" t="s">
        <v>494</v>
      </c>
      <c r="B12" s="57"/>
      <c r="C12" s="57"/>
      <c r="D12" s="57"/>
      <c r="E12" s="57"/>
      <c r="F12" s="57"/>
      <c r="G12" s="57"/>
      <c r="H12" s="57"/>
      <c r="I12" s="57"/>
      <c r="J12" s="57"/>
      <c r="K12" s="58"/>
    </row>
    <row r="13" ht="39.6" spans="1:11">
      <c r="A13" s="59" t="s">
        <v>85</v>
      </c>
      <c r="B13" s="61" t="s">
        <v>495</v>
      </c>
      <c r="C13" s="61" t="s">
        <v>496</v>
      </c>
      <c r="D13" s="227" t="s">
        <v>497</v>
      </c>
      <c r="E13" s="63"/>
      <c r="F13" s="63"/>
      <c r="G13" s="64"/>
      <c r="H13" s="63"/>
      <c r="I13" s="65"/>
      <c r="J13" s="61" t="s">
        <v>73</v>
      </c>
      <c r="K13" s="61"/>
    </row>
    <row r="14" spans="1:11">
      <c r="A14" s="56" t="s">
        <v>498</v>
      </c>
      <c r="B14" s="57"/>
      <c r="C14" s="57"/>
      <c r="D14" s="57"/>
      <c r="E14" s="57"/>
      <c r="F14" s="57"/>
      <c r="G14" s="57"/>
      <c r="H14" s="57"/>
      <c r="I14" s="57"/>
      <c r="J14" s="57"/>
      <c r="K14" s="58"/>
    </row>
    <row r="15" ht="26.4" spans="1:11">
      <c r="A15" s="228" t="s">
        <v>90</v>
      </c>
      <c r="B15" s="228" t="s">
        <v>499</v>
      </c>
      <c r="C15" s="228" t="s">
        <v>500</v>
      </c>
      <c r="D15" s="229" t="s">
        <v>501</v>
      </c>
      <c r="E15" s="230"/>
      <c r="F15" s="230"/>
      <c r="G15" s="231"/>
      <c r="H15" s="232"/>
      <c r="I15" s="232"/>
      <c r="J15" s="233" t="s">
        <v>73</v>
      </c>
      <c r="K15" s="232"/>
    </row>
    <row r="16" spans="1:11">
      <c r="A16" s="56" t="s">
        <v>502</v>
      </c>
      <c r="B16" s="57"/>
      <c r="C16" s="57"/>
      <c r="D16" s="57"/>
      <c r="E16" s="57"/>
      <c r="F16" s="57"/>
      <c r="G16" s="57"/>
      <c r="H16" s="57"/>
      <c r="I16" s="57"/>
      <c r="J16" s="57"/>
      <c r="K16" s="58"/>
    </row>
    <row r="17" ht="39.6" spans="1:11">
      <c r="A17" s="228" t="s">
        <v>95</v>
      </c>
      <c r="B17" s="228" t="s">
        <v>503</v>
      </c>
      <c r="C17" s="228" t="s">
        <v>504</v>
      </c>
      <c r="D17" s="229" t="s">
        <v>505</v>
      </c>
      <c r="E17" s="230"/>
      <c r="F17" s="230"/>
      <c r="G17" s="231"/>
      <c r="H17" s="232"/>
      <c r="I17" s="232"/>
      <c r="J17" s="233" t="s">
        <v>73</v>
      </c>
      <c r="K17" s="232"/>
    </row>
    <row r="18" spans="1:11">
      <c r="A18" s="56" t="s">
        <v>506</v>
      </c>
      <c r="B18" s="57"/>
      <c r="C18" s="57"/>
      <c r="D18" s="57"/>
      <c r="E18" s="57"/>
      <c r="F18" s="57"/>
      <c r="G18" s="57"/>
      <c r="H18" s="57"/>
      <c r="I18" s="57"/>
      <c r="J18" s="57"/>
      <c r="K18" s="58"/>
    </row>
    <row r="19" ht="39.6" spans="1:11">
      <c r="A19" s="228" t="s">
        <v>100</v>
      </c>
      <c r="B19" s="228" t="s">
        <v>507</v>
      </c>
      <c r="C19" s="228" t="s">
        <v>508</v>
      </c>
      <c r="D19" s="229" t="s">
        <v>509</v>
      </c>
      <c r="E19" s="230"/>
      <c r="F19" s="230"/>
      <c r="G19" s="231"/>
      <c r="H19" s="232"/>
      <c r="I19" s="232"/>
      <c r="J19" s="233" t="s">
        <v>73</v>
      </c>
      <c r="K19" s="232"/>
    </row>
    <row r="20" spans="1:11">
      <c r="A20" s="56" t="s">
        <v>510</v>
      </c>
      <c r="B20" s="57"/>
      <c r="C20" s="57"/>
      <c r="D20" s="57"/>
      <c r="E20" s="57"/>
      <c r="F20" s="57"/>
      <c r="G20" s="57"/>
      <c r="H20" s="57"/>
      <c r="I20" s="57"/>
      <c r="J20" s="57"/>
      <c r="K20" s="58"/>
    </row>
    <row r="21" ht="39.6" spans="1:11">
      <c r="A21" s="228" t="s">
        <v>105</v>
      </c>
      <c r="B21" s="228" t="s">
        <v>511</v>
      </c>
      <c r="C21" s="228" t="s">
        <v>512</v>
      </c>
      <c r="D21" s="229" t="s">
        <v>513</v>
      </c>
      <c r="E21" s="230"/>
      <c r="F21" s="230"/>
      <c r="G21" s="231"/>
      <c r="H21" s="232"/>
      <c r="I21" s="232"/>
      <c r="J21" s="233" t="s">
        <v>73</v>
      </c>
      <c r="K21" s="232"/>
    </row>
    <row r="22" spans="1:11">
      <c r="A22" s="56" t="s">
        <v>514</v>
      </c>
      <c r="B22" s="57"/>
      <c r="C22" s="57"/>
      <c r="D22" s="57"/>
      <c r="E22" s="57"/>
      <c r="F22" s="57"/>
      <c r="G22" s="57"/>
      <c r="H22" s="57"/>
      <c r="I22" s="57"/>
      <c r="J22" s="57"/>
      <c r="K22" s="58"/>
    </row>
    <row r="23" ht="52.8" spans="1:11">
      <c r="A23" s="228" t="s">
        <v>109</v>
      </c>
      <c r="B23" s="228" t="s">
        <v>515</v>
      </c>
      <c r="C23" s="228" t="s">
        <v>516</v>
      </c>
      <c r="D23" s="229" t="s">
        <v>517</v>
      </c>
      <c r="E23" s="230"/>
      <c r="F23" s="230"/>
      <c r="G23" s="231"/>
      <c r="H23" s="232"/>
      <c r="I23" s="232"/>
      <c r="J23" s="233" t="s">
        <v>73</v>
      </c>
      <c r="K23" s="232"/>
    </row>
    <row r="24" spans="1:11">
      <c r="A24" s="56" t="s">
        <v>518</v>
      </c>
      <c r="B24" s="57"/>
      <c r="C24" s="57"/>
      <c r="D24" s="57"/>
      <c r="E24" s="57"/>
      <c r="F24" s="57"/>
      <c r="G24" s="57"/>
      <c r="H24" s="57"/>
      <c r="I24" s="57"/>
      <c r="J24" s="57"/>
      <c r="K24" s="58"/>
    </row>
    <row r="25" ht="39.6" spans="1:11">
      <c r="A25" s="228" t="s">
        <v>114</v>
      </c>
      <c r="B25" s="228" t="s">
        <v>519</v>
      </c>
      <c r="C25" s="228" t="s">
        <v>520</v>
      </c>
      <c r="D25" s="229" t="s">
        <v>521</v>
      </c>
      <c r="E25" s="230"/>
      <c r="F25" s="230"/>
      <c r="G25" s="231"/>
      <c r="H25" s="232"/>
      <c r="I25" s="232"/>
      <c r="J25" s="233" t="s">
        <v>73</v>
      </c>
      <c r="K25" s="232"/>
    </row>
    <row r="26" spans="1:11">
      <c r="A26" s="56" t="s">
        <v>522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ht="39.6" spans="1:11">
      <c r="A27" s="228" t="s">
        <v>118</v>
      </c>
      <c r="B27" s="228" t="s">
        <v>523</v>
      </c>
      <c r="C27" s="228" t="s">
        <v>524</v>
      </c>
      <c r="D27" s="229" t="s">
        <v>525</v>
      </c>
      <c r="E27" s="230"/>
      <c r="F27" s="230"/>
      <c r="G27" s="231"/>
      <c r="H27" s="232"/>
      <c r="I27" s="232"/>
      <c r="J27" s="233" t="s">
        <v>73</v>
      </c>
      <c r="K27" s="232"/>
    </row>
    <row r="28" spans="1:11">
      <c r="A28" s="56" t="s">
        <v>526</v>
      </c>
      <c r="B28" s="57"/>
      <c r="C28" s="57"/>
      <c r="D28" s="57"/>
      <c r="E28" s="57"/>
      <c r="F28" s="57"/>
      <c r="G28" s="57"/>
      <c r="H28" s="57"/>
      <c r="I28" s="57"/>
      <c r="J28" s="57"/>
      <c r="K28" s="58"/>
    </row>
    <row r="29" ht="39.6" spans="1:11">
      <c r="A29" s="228" t="s">
        <v>123</v>
      </c>
      <c r="B29" s="228" t="s">
        <v>527</v>
      </c>
      <c r="C29" s="228" t="s">
        <v>528</v>
      </c>
      <c r="D29" s="229" t="s">
        <v>529</v>
      </c>
      <c r="E29" s="230"/>
      <c r="F29" s="230"/>
      <c r="G29" s="231"/>
      <c r="H29" s="232"/>
      <c r="I29" s="232"/>
      <c r="J29" s="233" t="s">
        <v>73</v>
      </c>
      <c r="K29" s="232"/>
    </row>
    <row r="30" spans="1:11">
      <c r="A30" s="56" t="s">
        <v>530</v>
      </c>
      <c r="B30" s="57"/>
      <c r="C30" s="57"/>
      <c r="D30" s="57"/>
      <c r="E30" s="57"/>
      <c r="F30" s="57"/>
      <c r="G30" s="57"/>
      <c r="H30" s="57"/>
      <c r="I30" s="57"/>
      <c r="J30" s="57"/>
      <c r="K30" s="58"/>
    </row>
    <row r="31" ht="52.8" spans="1:11">
      <c r="A31" s="228" t="s">
        <v>127</v>
      </c>
      <c r="B31" s="228" t="s">
        <v>531</v>
      </c>
      <c r="C31" s="228" t="s">
        <v>532</v>
      </c>
      <c r="D31" s="229" t="s">
        <v>533</v>
      </c>
      <c r="E31" s="230"/>
      <c r="F31" s="230"/>
      <c r="G31" s="231"/>
      <c r="H31" s="232"/>
      <c r="I31" s="232"/>
      <c r="J31" s="233" t="s">
        <v>73</v>
      </c>
      <c r="K31" s="232"/>
    </row>
    <row r="32" spans="1:11">
      <c r="A32" s="56" t="s">
        <v>534</v>
      </c>
      <c r="B32" s="57"/>
      <c r="C32" s="57"/>
      <c r="D32" s="57"/>
      <c r="E32" s="57"/>
      <c r="F32" s="57"/>
      <c r="G32" s="57"/>
      <c r="H32" s="57"/>
      <c r="I32" s="57"/>
      <c r="J32" s="57"/>
      <c r="K32" s="58"/>
    </row>
    <row r="33" ht="52.8" spans="1:11">
      <c r="A33" s="228" t="s">
        <v>131</v>
      </c>
      <c r="B33" s="228" t="s">
        <v>535</v>
      </c>
      <c r="C33" s="228" t="s">
        <v>536</v>
      </c>
      <c r="D33" s="229" t="s">
        <v>529</v>
      </c>
      <c r="E33" s="230"/>
      <c r="F33" s="230"/>
      <c r="G33" s="231"/>
      <c r="H33" s="232"/>
      <c r="I33" s="232"/>
      <c r="J33" s="233" t="s">
        <v>73</v>
      </c>
      <c r="K33" s="232"/>
    </row>
  </sheetData>
  <mergeCells count="35">
    <mergeCell ref="B3:D3"/>
    <mergeCell ref="B4:D4"/>
    <mergeCell ref="B5:D5"/>
    <mergeCell ref="A8:D8"/>
    <mergeCell ref="A11:K11"/>
    <mergeCell ref="A12:K12"/>
    <mergeCell ref="D13:G13"/>
    <mergeCell ref="A14:K14"/>
    <mergeCell ref="D15:G15"/>
    <mergeCell ref="A16:K16"/>
    <mergeCell ref="D17:G17"/>
    <mergeCell ref="A18:K18"/>
    <mergeCell ref="D19:G19"/>
    <mergeCell ref="A20:K20"/>
    <mergeCell ref="D21:G21"/>
    <mergeCell ref="A22:K22"/>
    <mergeCell ref="D23:G23"/>
    <mergeCell ref="A24:K24"/>
    <mergeCell ref="D25:G25"/>
    <mergeCell ref="A26:K26"/>
    <mergeCell ref="D27:G27"/>
    <mergeCell ref="A28:K28"/>
    <mergeCell ref="D29:G29"/>
    <mergeCell ref="A30:K30"/>
    <mergeCell ref="D31:G31"/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9"/>
  <sheetViews>
    <sheetView zoomScale="130" zoomScaleNormal="130" workbookViewId="0">
      <selection activeCell="H53" sqref="H53"/>
    </sheetView>
  </sheetViews>
  <sheetFormatPr defaultColWidth="8.75" defaultRowHeight="13.2"/>
  <cols>
    <col min="3" max="3" width="22.75" customWidth="1"/>
    <col min="7" max="7" width="18.6296296296296" customWidth="1"/>
    <col min="8" max="8" width="22.5" customWidth="1"/>
    <col min="9" max="9" width="47.75" customWidth="1"/>
  </cols>
  <sheetData>
    <row r="1" ht="22.2" spans="1:8">
      <c r="A1" s="125" t="s">
        <v>537</v>
      </c>
      <c r="B1" s="126"/>
      <c r="C1" s="127"/>
      <c r="D1" s="127"/>
      <c r="E1" s="127"/>
      <c r="F1" s="127"/>
      <c r="G1" s="128"/>
    </row>
    <row r="2" ht="14.25" customHeight="1" spans="1:8">
      <c r="A2" s="125"/>
      <c r="B2" s="126"/>
      <c r="C2" s="127"/>
      <c r="D2" s="127"/>
      <c r="E2" s="127"/>
      <c r="F2" s="127"/>
      <c r="G2" s="128"/>
    </row>
    <row r="3" spans="1:8">
      <c r="B3" s="7" t="s">
        <v>538</v>
      </c>
      <c r="C3" s="127"/>
      <c r="D3" s="127"/>
      <c r="E3" s="127"/>
      <c r="F3" s="127"/>
      <c r="G3" s="128"/>
    </row>
    <row r="4" spans="1:8">
      <c r="B4" s="7" t="s">
        <v>539</v>
      </c>
      <c r="C4" s="129"/>
      <c r="D4" s="7"/>
      <c r="E4" s="7"/>
      <c r="F4" s="7"/>
      <c r="G4" s="7"/>
    </row>
    <row r="5" spans="1:8">
      <c r="A5" s="7"/>
      <c r="B5" s="7"/>
      <c r="C5" s="7"/>
      <c r="D5" s="7"/>
      <c r="E5" s="7"/>
      <c r="F5" s="7"/>
      <c r="G5" s="7"/>
    </row>
    <row r="6" spans="1:8">
      <c r="A6" s="7"/>
      <c r="B6" s="7"/>
      <c r="C6" s="7"/>
      <c r="D6" s="7"/>
      <c r="E6" s="7"/>
      <c r="F6" s="7"/>
      <c r="G6" s="7"/>
    </row>
    <row r="7" ht="40.15" customHeight="1" spans="1:8">
      <c r="A7" s="7"/>
      <c r="B7" s="130" t="s">
        <v>540</v>
      </c>
      <c r="C7" s="131" t="s">
        <v>541</v>
      </c>
      <c r="D7" s="132" t="s">
        <v>72</v>
      </c>
      <c r="E7" s="131" t="s">
        <v>74</v>
      </c>
      <c r="F7" s="131" t="s">
        <v>73</v>
      </c>
      <c r="G7" s="133" t="s">
        <v>542</v>
      </c>
      <c r="H7" s="134"/>
    </row>
    <row r="8" s="124" customFormat="1" ht="40.15" customHeight="1" spans="1:8">
      <c r="A8" s="135"/>
      <c r="B8" s="136">
        <v>1</v>
      </c>
      <c r="C8" s="137" t="s">
        <v>543</v>
      </c>
      <c r="D8" s="136">
        <f>COUNTIF(Auth!J10:J29,"Pass")</f>
        <v>0</v>
      </c>
      <c r="E8" s="136">
        <f>COUNTIF(Auth!J10:J29,"Fail")</f>
        <v>0</v>
      </c>
      <c r="F8" s="136">
        <f>COUNTIF(Auth!J10:J29,"Pending")</f>
        <v>0</v>
      </c>
      <c r="G8" s="138">
        <f>Auth!D7</f>
        <v>26</v>
      </c>
      <c r="H8" s="139"/>
    </row>
    <row r="9" s="124" customFormat="1" ht="40.15" customHeight="1" spans="1:8">
      <c r="A9" s="135"/>
      <c r="B9" s="140">
        <v>2</v>
      </c>
      <c r="C9" s="141" t="s">
        <v>544</v>
      </c>
      <c r="D9" s="136">
        <f>COUNTIF(Home!J10:J29,"Pass")</f>
        <v>0</v>
      </c>
      <c r="E9" s="136">
        <f>COUNTIF(Home!J10:J29,"Fail")</f>
        <v>0</v>
      </c>
      <c r="F9" s="136">
        <f>COUNTIF(Home!J10:J29,"Pending")</f>
        <v>0</v>
      </c>
      <c r="G9" s="142">
        <f>Home!D7</f>
        <v>17</v>
      </c>
      <c r="H9" s="143"/>
    </row>
    <row r="10" s="124" customFormat="1" ht="40.15" customHeight="1" spans="1:8">
      <c r="A10" s="135"/>
      <c r="B10" s="136">
        <v>3</v>
      </c>
      <c r="C10" s="137" t="s">
        <v>545</v>
      </c>
      <c r="D10" s="136">
        <f>COUNTIF(Favorite!J10:J29,"Pass")</f>
        <v>0</v>
      </c>
      <c r="E10" s="136">
        <f>COUNTIF(Favorite!J10:J29,"Fail")</f>
        <v>0</v>
      </c>
      <c r="F10" s="136">
        <f>COUNTIF(Favorite!J10:J29,"Pending")</f>
        <v>8</v>
      </c>
      <c r="G10" s="138">
        <f>Favorite!D7</f>
        <v>8</v>
      </c>
      <c r="H10" s="139"/>
    </row>
    <row r="11" s="124" customFormat="1" ht="40.15" customHeight="1" spans="1:8">
      <c r="A11" s="135"/>
      <c r="B11" s="140">
        <v>4</v>
      </c>
      <c r="C11" s="141" t="s">
        <v>546</v>
      </c>
      <c r="D11" s="136">
        <f>COUNTIF(Booking!J10:J42,"Pass")</f>
        <v>0</v>
      </c>
      <c r="E11" s="136">
        <f>COUNTIF(Booking!J10:J42,"Fail")</f>
        <v>0</v>
      </c>
      <c r="F11" s="136">
        <f>COUNTIF(Booking!J10:J42,"Pending")</f>
        <v>23</v>
      </c>
      <c r="G11" s="142">
        <f>Booking!D7</f>
        <v>23</v>
      </c>
      <c r="H11" s="143"/>
    </row>
    <row r="12" s="124" customFormat="1" ht="40.15" customHeight="1" spans="1:8">
      <c r="A12" s="135"/>
      <c r="B12" s="136">
        <v>5</v>
      </c>
      <c r="C12" s="137" t="s">
        <v>547</v>
      </c>
      <c r="D12" s="136">
        <f>COUNTIF('Cancel Booking'!J10:J29,"Pass")</f>
        <v>0</v>
      </c>
      <c r="E12" s="136">
        <f>COUNTIF('Cancel Booking'!J10:J29,"Fail")</f>
        <v>0</v>
      </c>
      <c r="F12" s="136">
        <f>COUNTIF('Cancel Booking'!J10:J29,"Pending")</f>
        <v>12</v>
      </c>
      <c r="G12" s="138">
        <f>'Cancel Booking'!D7</f>
        <v>12</v>
      </c>
      <c r="H12" s="139"/>
    </row>
    <row r="13" s="124" customFormat="1" ht="40.15" customHeight="1" spans="1:8">
      <c r="A13" s="135"/>
      <c r="B13" s="140">
        <v>6</v>
      </c>
      <c r="C13" s="141" t="s">
        <v>548</v>
      </c>
      <c r="D13" s="136">
        <f>COUNTIF(Review!J10:J29,"Pass")</f>
        <v>0</v>
      </c>
      <c r="E13" s="136">
        <f>COUNTIF(Review!J10:J29,"Fail")</f>
        <v>0</v>
      </c>
      <c r="F13" s="136">
        <f>COUNTIF(Review!J10:J29,"Pending")</f>
        <v>10</v>
      </c>
      <c r="G13" s="142">
        <f>Review!D7</f>
        <v>10</v>
      </c>
      <c r="H13" s="143"/>
    </row>
    <row r="14" s="124" customFormat="1" ht="40.15" customHeight="1" spans="1:8">
      <c r="A14" s="135"/>
      <c r="B14" s="136">
        <v>7</v>
      </c>
      <c r="C14" s="137" t="s">
        <v>549</v>
      </c>
      <c r="D14" s="136">
        <f>COUNTIF(Admin!J10:J29,"Pass")</f>
        <v>0</v>
      </c>
      <c r="E14" s="136">
        <f>COUNTIF(Admin!J10:J29,"Fail")</f>
        <v>0</v>
      </c>
      <c r="F14" s="136">
        <f>COUNTIF(Admin!J10:J29,"Pending")</f>
        <v>0</v>
      </c>
      <c r="G14" s="138">
        <f>Admin!D7</f>
        <v>14</v>
      </c>
      <c r="H14" s="139"/>
    </row>
    <row r="15" ht="40.15" customHeight="1" spans="1:8">
      <c r="A15" s="7"/>
      <c r="B15" s="140">
        <v>8</v>
      </c>
      <c r="C15" s="141" t="s">
        <v>550</v>
      </c>
      <c r="D15" s="136">
        <f>COUNTIF(Venue!J10:J29,"Pass")</f>
        <v>0</v>
      </c>
      <c r="E15" s="136">
        <f>COUNTIF(Venue!J10:J29,"Fail")</f>
        <v>0</v>
      </c>
      <c r="F15" s="136">
        <f>COUNTIF(Venue!J10:J29,"Pending")</f>
        <v>6</v>
      </c>
      <c r="G15" s="142">
        <f>Venue!D7</f>
        <v>6</v>
      </c>
      <c r="H15" s="143"/>
    </row>
    <row r="16" ht="40.15" customHeight="1" spans="1:8">
      <c r="A16" s="7"/>
      <c r="B16" s="144"/>
      <c r="C16" s="145" t="s">
        <v>551</v>
      </c>
      <c r="D16" s="146">
        <f t="shared" ref="D16:F16" si="0">SUM(D8:D15)</f>
        <v>0</v>
      </c>
      <c r="E16" s="146">
        <f t="shared" si="0"/>
        <v>0</v>
      </c>
      <c r="F16" s="146">
        <f t="shared" si="0"/>
        <v>59</v>
      </c>
      <c r="G16" s="147">
        <f>SUM(G8:H15)</f>
        <v>116</v>
      </c>
      <c r="H16" s="148"/>
    </row>
    <row r="17" spans="1:9">
      <c r="A17" s="7"/>
      <c r="B17" s="149"/>
      <c r="C17" s="7"/>
      <c r="D17" s="150"/>
      <c r="E17" s="151"/>
      <c r="F17" s="151"/>
      <c r="G17" s="151"/>
    </row>
    <row r="18" spans="1:9">
      <c r="A18" s="7"/>
      <c r="B18" s="7"/>
      <c r="C18" s="7" t="s">
        <v>552</v>
      </c>
      <c r="D18" s="7"/>
      <c r="E18" s="152">
        <f>(D16+E16)*100/G16</f>
        <v>0</v>
      </c>
      <c r="F18" s="7" t="s">
        <v>553</v>
      </c>
      <c r="G18" s="153"/>
    </row>
    <row r="19" spans="1:9">
      <c r="A19" s="7"/>
      <c r="B19" s="7"/>
      <c r="C19" s="7" t="s">
        <v>554</v>
      </c>
      <c r="D19" s="7"/>
      <c r="E19" s="152">
        <f>D16*100/G16</f>
        <v>0</v>
      </c>
      <c r="F19" s="7" t="s">
        <v>553</v>
      </c>
      <c r="G19" s="153"/>
    </row>
    <row r="22" ht="22.2" spans="1:9">
      <c r="A22" s="125" t="s">
        <v>555</v>
      </c>
      <c r="B22" s="126"/>
      <c r="C22" s="127"/>
      <c r="D22" s="127"/>
      <c r="E22" s="127"/>
      <c r="F22" s="127"/>
      <c r="G22" s="127"/>
      <c r="H22" s="127"/>
      <c r="I22" s="127"/>
    </row>
    <row r="23" ht="22.2" spans="1:9">
      <c r="A23" s="125"/>
      <c r="B23" s="126"/>
      <c r="C23" s="127"/>
      <c r="D23" s="127"/>
      <c r="E23" s="127"/>
      <c r="F23" s="127"/>
      <c r="G23" s="127"/>
      <c r="H23" s="127"/>
      <c r="I23" s="127"/>
    </row>
    <row r="24" spans="1:9">
      <c r="B24" s="7" t="s">
        <v>538</v>
      </c>
      <c r="C24" s="127" t="s">
        <v>556</v>
      </c>
      <c r="D24" s="127"/>
      <c r="E24" s="127"/>
      <c r="F24" s="127"/>
      <c r="G24" s="127"/>
      <c r="H24" s="127"/>
      <c r="I24" s="127"/>
    </row>
    <row r="25" spans="1:9">
      <c r="B25" s="7"/>
      <c r="C25" s="154"/>
      <c r="D25" s="7"/>
      <c r="E25" s="155"/>
      <c r="F25" s="7"/>
      <c r="G25" s="7"/>
      <c r="H25" s="7"/>
      <c r="I25" s="7"/>
    </row>
    <row r="26" spans="1:9">
      <c r="B26" s="7"/>
      <c r="C26" s="154"/>
      <c r="D26" s="7"/>
      <c r="E26" s="7"/>
      <c r="F26" s="7"/>
      <c r="G26" s="7"/>
      <c r="H26" s="7"/>
      <c r="I26" s="7"/>
    </row>
    <row r="27" ht="15" spans="1:9">
      <c r="A27" s="7"/>
      <c r="B27" s="7"/>
      <c r="C27" s="7"/>
      <c r="D27" s="156"/>
      <c r="E27" s="156"/>
      <c r="F27" s="156"/>
      <c r="G27" s="156"/>
      <c r="H27" s="156"/>
      <c r="I27" s="156"/>
    </row>
    <row r="28" ht="15" spans="1:9">
      <c r="A28" s="7"/>
      <c r="B28" s="7"/>
      <c r="C28" s="7"/>
      <c r="D28" s="156"/>
      <c r="E28" s="156"/>
      <c r="F28" s="156"/>
      <c r="G28" s="156"/>
      <c r="H28" s="156"/>
      <c r="I28" s="156"/>
    </row>
    <row r="29" spans="1:9">
      <c r="A29" s="7"/>
      <c r="B29" s="157" t="s">
        <v>539</v>
      </c>
      <c r="C29" s="158" t="s">
        <v>557</v>
      </c>
      <c r="D29" s="159" t="s">
        <v>558</v>
      </c>
      <c r="E29" s="160" t="s">
        <v>559</v>
      </c>
      <c r="F29" s="160" t="s">
        <v>560</v>
      </c>
      <c r="G29" s="160" t="s">
        <v>561</v>
      </c>
      <c r="H29" s="161" t="s">
        <v>562</v>
      </c>
      <c r="I29" s="161"/>
    </row>
    <row r="30" spans="1:9">
      <c r="A30" s="7"/>
      <c r="B30" s="162" t="s">
        <v>44</v>
      </c>
      <c r="C30" s="163" t="s">
        <v>563</v>
      </c>
      <c r="D30" s="164">
        <v>12</v>
      </c>
      <c r="E30" s="165">
        <v>0</v>
      </c>
      <c r="F30" s="166">
        <v>1</v>
      </c>
      <c r="G30" s="167" t="s">
        <v>564</v>
      </c>
      <c r="H30" s="168" t="s">
        <v>564</v>
      </c>
      <c r="I30" s="169"/>
    </row>
    <row r="31" spans="1:9">
      <c r="A31" s="7"/>
      <c r="B31" s="170"/>
      <c r="C31" s="163" t="s">
        <v>565</v>
      </c>
      <c r="D31" s="171">
        <v>92</v>
      </c>
      <c r="E31" s="172">
        <v>4</v>
      </c>
      <c r="F31" s="173">
        <v>0.96</v>
      </c>
      <c r="G31" s="174" t="s">
        <v>566</v>
      </c>
      <c r="H31" s="175" t="s">
        <v>567</v>
      </c>
      <c r="I31" s="169"/>
    </row>
    <row r="32" ht="17.25" customHeight="1" spans="1:9">
      <c r="A32" s="7"/>
      <c r="B32" s="170"/>
      <c r="C32" s="163" t="s">
        <v>568</v>
      </c>
      <c r="D32" s="171">
        <v>137</v>
      </c>
      <c r="E32" s="176">
        <v>29</v>
      </c>
      <c r="F32" s="177">
        <v>0.79</v>
      </c>
      <c r="G32" s="178" t="s">
        <v>569</v>
      </c>
      <c r="H32" s="179" t="s">
        <v>570</v>
      </c>
      <c r="I32" s="169"/>
    </row>
    <row r="33" ht="17.25" customHeight="1" spans="1:9">
      <c r="A33" s="7"/>
      <c r="B33" s="170"/>
      <c r="C33" s="163" t="s">
        <v>571</v>
      </c>
      <c r="D33" s="171">
        <v>541</v>
      </c>
      <c r="E33" s="180">
        <v>123</v>
      </c>
      <c r="F33" s="181">
        <v>0.77</v>
      </c>
      <c r="G33" s="182" t="s">
        <v>572</v>
      </c>
      <c r="H33" s="183" t="s">
        <v>573</v>
      </c>
      <c r="I33" s="169"/>
    </row>
    <row r="34" ht="16.5" customHeight="1" spans="1:9">
      <c r="A34" s="7"/>
      <c r="B34" s="184"/>
      <c r="C34" s="185" t="s">
        <v>574</v>
      </c>
      <c r="D34" s="186">
        <v>167</v>
      </c>
      <c r="E34" s="187">
        <v>5</v>
      </c>
      <c r="F34" s="188">
        <v>0.97</v>
      </c>
      <c r="G34" s="189" t="s">
        <v>575</v>
      </c>
      <c r="H34" s="190" t="s">
        <v>576</v>
      </c>
      <c r="I34" s="191"/>
    </row>
    <row r="35" ht="16.5" customHeight="1" spans="1:9">
      <c r="A35" s="7"/>
      <c r="B35" s="192" t="s">
        <v>577</v>
      </c>
      <c r="C35" s="193" t="s">
        <v>563</v>
      </c>
      <c r="D35" s="194">
        <v>12</v>
      </c>
      <c r="E35" s="195">
        <v>0</v>
      </c>
      <c r="F35" s="196">
        <v>1</v>
      </c>
      <c r="G35" s="197" t="s">
        <v>564</v>
      </c>
      <c r="H35" s="198" t="s">
        <v>564</v>
      </c>
      <c r="I35" s="199"/>
    </row>
    <row r="36" ht="16.5" customHeight="1" spans="1:9">
      <c r="A36" s="7"/>
      <c r="B36" s="170"/>
      <c r="C36" s="200" t="s">
        <v>565</v>
      </c>
      <c r="D36" s="171">
        <v>92</v>
      </c>
      <c r="E36" s="172">
        <v>4</v>
      </c>
      <c r="F36" s="173">
        <v>0.96</v>
      </c>
      <c r="G36" s="174" t="s">
        <v>566</v>
      </c>
      <c r="H36" s="175" t="s">
        <v>567</v>
      </c>
      <c r="I36" s="169"/>
    </row>
    <row r="37" ht="16.5" customHeight="1" spans="1:9">
      <c r="A37" s="7"/>
      <c r="B37" s="170"/>
      <c r="C37" s="163" t="s">
        <v>568</v>
      </c>
      <c r="D37" s="171">
        <v>137</v>
      </c>
      <c r="E37" s="176">
        <v>29</v>
      </c>
      <c r="F37" s="177">
        <v>0.79</v>
      </c>
      <c r="G37" s="178" t="s">
        <v>578</v>
      </c>
      <c r="H37" s="179" t="s">
        <v>570</v>
      </c>
      <c r="I37" s="169"/>
    </row>
    <row r="38" ht="16.5" customHeight="1" spans="1:9">
      <c r="A38" s="7"/>
      <c r="B38" s="170"/>
      <c r="C38" s="163" t="s">
        <v>571</v>
      </c>
      <c r="D38" s="171">
        <v>541</v>
      </c>
      <c r="E38" s="180">
        <v>123</v>
      </c>
      <c r="F38" s="181">
        <v>0.83</v>
      </c>
      <c r="G38" s="182" t="s">
        <v>579</v>
      </c>
      <c r="H38" s="183" t="s">
        <v>580</v>
      </c>
      <c r="I38" s="169"/>
    </row>
    <row r="39" ht="16.5" customHeight="1" spans="1:9">
      <c r="A39" s="7"/>
      <c r="B39" s="184"/>
      <c r="C39" s="185" t="s">
        <v>574</v>
      </c>
      <c r="D39" s="186">
        <v>167</v>
      </c>
      <c r="E39" s="201">
        <v>5</v>
      </c>
      <c r="F39" s="188">
        <v>0.97</v>
      </c>
      <c r="G39" s="189" t="s">
        <v>575</v>
      </c>
      <c r="H39" s="190" t="s">
        <v>576</v>
      </c>
      <c r="I39" s="191"/>
    </row>
    <row r="40" ht="16.5" customHeight="1" spans="1:9">
      <c r="A40" s="7"/>
      <c r="B40" s="202" t="s">
        <v>581</v>
      </c>
      <c r="C40" s="203" t="s">
        <v>563</v>
      </c>
      <c r="D40" s="204">
        <v>12</v>
      </c>
      <c r="E40" s="205">
        <v>0</v>
      </c>
      <c r="F40" s="206">
        <v>1</v>
      </c>
      <c r="G40" s="207" t="s">
        <v>564</v>
      </c>
      <c r="H40" s="207" t="s">
        <v>564</v>
      </c>
      <c r="I40" s="208"/>
    </row>
    <row r="41" ht="16.5" customHeight="1" spans="1:9">
      <c r="A41" s="7"/>
      <c r="B41" s="209"/>
      <c r="C41" s="210" t="s">
        <v>565</v>
      </c>
      <c r="D41" s="171">
        <v>92</v>
      </c>
      <c r="E41" s="211">
        <v>0</v>
      </c>
      <c r="F41" s="212">
        <v>1</v>
      </c>
      <c r="G41" s="213" t="s">
        <v>564</v>
      </c>
      <c r="H41" s="213" t="s">
        <v>564</v>
      </c>
      <c r="I41" s="214"/>
    </row>
    <row r="42" ht="16.5" customHeight="1" spans="1:9">
      <c r="A42" s="7"/>
      <c r="B42" s="209"/>
      <c r="C42" s="210" t="s">
        <v>568</v>
      </c>
      <c r="D42" s="171">
        <v>137</v>
      </c>
      <c r="E42" s="211">
        <v>0</v>
      </c>
      <c r="F42" s="212">
        <v>1</v>
      </c>
      <c r="G42" s="213" t="s">
        <v>564</v>
      </c>
      <c r="H42" s="213" t="s">
        <v>564</v>
      </c>
      <c r="I42" s="214"/>
    </row>
    <row r="43" ht="16.5" customHeight="1" spans="1:9">
      <c r="A43" s="7"/>
      <c r="B43" s="209"/>
      <c r="C43" s="210" t="s">
        <v>571</v>
      </c>
      <c r="D43" s="171">
        <v>541</v>
      </c>
      <c r="E43" s="211">
        <v>3</v>
      </c>
      <c r="F43" s="212">
        <v>0.99</v>
      </c>
      <c r="G43" s="213" t="s">
        <v>582</v>
      </c>
      <c r="H43" s="213" t="s">
        <v>583</v>
      </c>
      <c r="I43" s="214"/>
    </row>
    <row r="44" ht="16.5" customHeight="1" spans="1:9">
      <c r="A44" s="7"/>
      <c r="B44" s="215"/>
      <c r="C44" s="216" t="s">
        <v>574</v>
      </c>
      <c r="D44" s="217">
        <v>167</v>
      </c>
      <c r="E44" s="211">
        <v>4</v>
      </c>
      <c r="F44" s="212">
        <v>0.98</v>
      </c>
      <c r="G44" s="213" t="s">
        <v>584</v>
      </c>
      <c r="H44" s="213" t="s">
        <v>585</v>
      </c>
      <c r="I44" s="214"/>
    </row>
    <row r="45" spans="1:9">
      <c r="A45" s="7"/>
      <c r="B45" s="218"/>
      <c r="C45" s="145" t="s">
        <v>551</v>
      </c>
      <c r="D45" s="219">
        <f>SUM(D28:D39)</f>
        <v>1898</v>
      </c>
      <c r="E45" s="146">
        <f>SUM(E28:E39)</f>
        <v>322</v>
      </c>
      <c r="F45" s="219"/>
      <c r="G45" s="220"/>
      <c r="H45" s="221"/>
      <c r="I45" s="222"/>
    </row>
    <row r="46" spans="1:9">
      <c r="A46" s="7"/>
      <c r="B46" s="149"/>
      <c r="C46" s="7"/>
      <c r="D46" s="150"/>
      <c r="E46" s="151"/>
      <c r="F46" s="151"/>
      <c r="G46" s="151"/>
      <c r="H46" s="151"/>
      <c r="I46" s="151"/>
    </row>
    <row r="49" spans="7:7">
      <c r="G49" s="223"/>
    </row>
  </sheetData>
  <mergeCells count="15">
    <mergeCell ref="G7:H7"/>
    <mergeCell ref="G8:H8"/>
    <mergeCell ref="G9:H9"/>
    <mergeCell ref="G10:H10"/>
    <mergeCell ref="G11:H11"/>
    <mergeCell ref="G12:H12"/>
    <mergeCell ref="G13:H13"/>
    <mergeCell ref="G14:H14"/>
    <mergeCell ref="G15:H15"/>
    <mergeCell ref="G16:H16"/>
    <mergeCell ref="B30:B34"/>
    <mergeCell ref="B35:B39"/>
    <mergeCell ref="B40:B44"/>
    <mergeCell ref="I30:I34"/>
    <mergeCell ref="I40:I44"/>
  </mergeCells>
  <pageMargins left="0.75" right="0.75" top="1" bottom="1" header="0.5" footer="0.5"/>
  <pageSetup paperSize="1" orientation="landscape"/>
  <headerFooter alignWithMargins="0">
    <oddFooter>&amp;L&amp;"Tahoma,Regular"&amp;8 02ae-BM/PM/HDCV/FSOFT v1/0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32"/>
  <sheetViews>
    <sheetView tabSelected="1" workbookViewId="0">
      <selection activeCell="G12" sqref="G12"/>
    </sheetView>
  </sheetViews>
  <sheetFormatPr defaultColWidth="8.88888888888889" defaultRowHeight="13.2"/>
  <cols>
    <col min="1" max="1" width="23.2685185185185" customWidth="1"/>
    <col min="2" max="2" width="50.0462962962963" customWidth="1"/>
  </cols>
  <sheetData>
    <row r="1" customFormat="1" spans="1:9">
      <c r="A1" s="76" t="s">
        <v>586</v>
      </c>
      <c r="B1" s="77"/>
      <c r="C1" s="77"/>
      <c r="D1" s="77"/>
      <c r="E1" s="77"/>
      <c r="F1" s="77"/>
      <c r="G1" s="77"/>
      <c r="H1" s="77"/>
      <c r="I1" s="77"/>
    </row>
    <row r="2" customFormat="1" spans="1:9">
      <c r="A2" s="77"/>
      <c r="B2" s="77"/>
      <c r="C2" s="77"/>
      <c r="D2" s="77"/>
      <c r="E2" s="77"/>
      <c r="F2" s="77"/>
      <c r="G2" s="77"/>
      <c r="H2" s="77"/>
      <c r="I2" s="77"/>
    </row>
    <row r="3" customFormat="1" ht="17.4" spans="1:9">
      <c r="A3" s="78" t="s">
        <v>587</v>
      </c>
      <c r="B3" s="79"/>
      <c r="C3" s="79"/>
      <c r="D3" s="79"/>
      <c r="E3" s="79"/>
      <c r="F3" s="79"/>
      <c r="G3" s="79"/>
      <c r="H3" s="79"/>
      <c r="I3" s="79"/>
    </row>
    <row r="4" customFormat="1" ht="17.4" spans="1:9">
      <c r="A4" s="80"/>
      <c r="B4" s="81"/>
      <c r="C4" s="81"/>
      <c r="D4" s="81"/>
      <c r="E4" s="81"/>
      <c r="F4" s="81"/>
      <c r="G4" s="81"/>
      <c r="H4" s="81"/>
      <c r="I4" s="81"/>
    </row>
    <row r="5" customFormat="1" ht="17.4" spans="1:9">
      <c r="A5" s="82" t="s">
        <v>588</v>
      </c>
      <c r="B5" s="83"/>
      <c r="C5" s="84"/>
      <c r="D5" s="84"/>
      <c r="E5" s="84"/>
      <c r="F5" s="84"/>
      <c r="G5" s="84"/>
      <c r="H5" s="84"/>
    </row>
    <row r="6" customFormat="1" ht="13.8" spans="1:9">
      <c r="A6" s="322" t="s">
        <v>589</v>
      </c>
      <c r="B6" s="86"/>
      <c r="C6" s="87"/>
      <c r="D6" s="87"/>
      <c r="E6" s="87"/>
      <c r="F6" s="87"/>
      <c r="G6" s="87"/>
      <c r="H6" s="87"/>
    </row>
    <row r="7" customFormat="1" ht="13.8" spans="1:9">
      <c r="A7" s="322" t="s">
        <v>590</v>
      </c>
      <c r="B7" s="86"/>
      <c r="C7" s="87"/>
      <c r="D7" s="87"/>
      <c r="E7" s="87"/>
      <c r="F7" s="87"/>
      <c r="G7" s="87"/>
      <c r="H7" s="87"/>
    </row>
    <row r="8" customFormat="1" ht="13.8" spans="1:9">
      <c r="A8" s="322" t="s">
        <v>591</v>
      </c>
      <c r="B8" s="86"/>
      <c r="C8" s="87"/>
      <c r="D8" s="87"/>
      <c r="E8" s="87"/>
      <c r="F8" s="87"/>
      <c r="G8" s="87"/>
      <c r="H8" s="87"/>
    </row>
    <row r="9" customFormat="1" ht="21" spans="1:9">
      <c r="A9" s="88"/>
      <c r="B9" s="88"/>
      <c r="C9" s="88"/>
      <c r="D9" s="88"/>
      <c r="E9" s="88"/>
      <c r="F9" s="88"/>
    </row>
    <row r="10" customFormat="1" ht="17.4" spans="1:9">
      <c r="A10" s="89" t="s">
        <v>592</v>
      </c>
      <c r="B10" s="89"/>
      <c r="C10" s="90"/>
      <c r="D10" s="90"/>
      <c r="E10" s="90"/>
      <c r="F10" s="90"/>
      <c r="G10" s="90"/>
      <c r="H10" s="90"/>
      <c r="I10" s="90"/>
    </row>
    <row r="11" customFormat="1" ht="19" customHeight="1" spans="1:9">
      <c r="A11" s="91" t="s">
        <v>593</v>
      </c>
      <c r="B11" s="91" t="s">
        <v>594</v>
      </c>
      <c r="C11" s="92"/>
      <c r="D11" s="93"/>
      <c r="E11" s="94"/>
      <c r="F11" s="94"/>
      <c r="G11" s="94"/>
      <c r="H11" s="94"/>
      <c r="I11" s="92"/>
    </row>
    <row r="12" customFormat="1" ht="17.4" spans="1:9">
      <c r="A12" s="95" t="s">
        <v>595</v>
      </c>
      <c r="B12" s="95" t="s">
        <v>596</v>
      </c>
      <c r="C12" s="96"/>
      <c r="D12" s="97"/>
      <c r="E12" s="98"/>
      <c r="F12" s="98"/>
      <c r="G12" s="98"/>
      <c r="H12" s="98"/>
      <c r="I12" s="96"/>
    </row>
    <row r="13" customFormat="1" ht="24" customHeight="1" spans="1:9">
      <c r="A13" s="95" t="s">
        <v>597</v>
      </c>
      <c r="B13" s="95" t="s">
        <v>598</v>
      </c>
      <c r="C13" s="96"/>
      <c r="D13" s="97"/>
      <c r="E13" s="98"/>
      <c r="F13" s="98"/>
      <c r="G13" s="98"/>
      <c r="H13" s="98"/>
      <c r="I13" s="96"/>
    </row>
    <row r="14" customFormat="1" ht="17.4" spans="1:9">
      <c r="A14" s="95" t="s">
        <v>599</v>
      </c>
      <c r="B14" s="95" t="s">
        <v>600</v>
      </c>
      <c r="C14" s="96"/>
      <c r="D14" s="97"/>
      <c r="E14" s="98"/>
      <c r="F14" s="98"/>
      <c r="G14" s="98"/>
      <c r="H14" s="98"/>
      <c r="I14" s="96"/>
    </row>
    <row r="15" customFormat="1" ht="21" customHeight="1" spans="1:9">
      <c r="A15" s="95" t="s">
        <v>601</v>
      </c>
      <c r="B15" s="95" t="s">
        <v>602</v>
      </c>
      <c r="C15" s="96"/>
      <c r="D15" s="97"/>
      <c r="E15" s="98"/>
      <c r="F15" s="98"/>
      <c r="G15" s="98"/>
      <c r="H15" s="98"/>
      <c r="I15" s="96"/>
    </row>
    <row r="16" customFormat="1" ht="17.4" spans="1:9">
      <c r="A16" s="95" t="s">
        <v>603</v>
      </c>
      <c r="B16" s="95" t="s">
        <v>604</v>
      </c>
      <c r="C16" s="99"/>
      <c r="D16" s="100"/>
      <c r="E16" s="101"/>
      <c r="F16" s="101"/>
      <c r="G16" s="101"/>
      <c r="H16" s="101"/>
      <c r="I16" s="99"/>
    </row>
    <row r="17" customFormat="1" ht="25" customHeight="1" spans="1:11">
      <c r="A17" s="95" t="s">
        <v>605</v>
      </c>
      <c r="B17" s="95" t="s">
        <v>606</v>
      </c>
    </row>
    <row r="20" customFormat="1" ht="17.4" spans="1:11">
      <c r="A20" s="102" t="s">
        <v>607</v>
      </c>
      <c r="B20" s="103"/>
    </row>
    <row r="21" customFormat="1" ht="17.4" spans="1:11">
      <c r="A21" s="85" t="s">
        <v>608</v>
      </c>
      <c r="B21" s="104"/>
      <c r="C21" s="105"/>
      <c r="D21" s="105"/>
      <c r="E21" s="105"/>
      <c r="F21" s="105"/>
      <c r="G21" s="105"/>
      <c r="H21" s="105"/>
      <c r="I21" s="105"/>
      <c r="J21" s="105"/>
      <c r="K21" s="105"/>
    </row>
    <row r="22" customFormat="1" ht="17.4" spans="1:11">
      <c r="A22" s="85" t="s">
        <v>609</v>
      </c>
      <c r="B22" s="106"/>
      <c r="C22" s="105"/>
      <c r="D22" s="105"/>
      <c r="E22" s="105"/>
      <c r="F22" s="105"/>
      <c r="G22" s="105"/>
      <c r="H22" s="105"/>
      <c r="I22" s="105"/>
      <c r="J22" s="105"/>
      <c r="K22" s="105"/>
    </row>
    <row r="23" customFormat="1" ht="17.4" spans="1:11">
      <c r="A23" s="85" t="s">
        <v>610</v>
      </c>
      <c r="B23" s="104"/>
      <c r="C23" s="105"/>
      <c r="D23" s="105"/>
      <c r="E23" s="105"/>
      <c r="F23" s="105"/>
      <c r="G23" s="105"/>
      <c r="H23" s="105"/>
      <c r="I23" s="105"/>
      <c r="J23" s="105"/>
      <c r="K23" s="105"/>
    </row>
    <row r="24" customFormat="1" ht="71" customHeight="1" spans="1:11">
      <c r="A24" s="107" t="s">
        <v>611</v>
      </c>
      <c r="B24" s="108"/>
      <c r="C24" s="105"/>
      <c r="D24" s="105"/>
      <c r="E24" s="105"/>
      <c r="F24" s="105"/>
      <c r="G24" s="105"/>
      <c r="H24" s="105"/>
      <c r="I24" s="105"/>
      <c r="J24" s="105"/>
      <c r="K24" s="105"/>
    </row>
    <row r="26" customFormat="1" ht="17.4" spans="1:11">
      <c r="A26" s="109" t="s">
        <v>612</v>
      </c>
      <c r="B26" s="109"/>
      <c r="C26" s="109"/>
      <c r="D26" s="109"/>
      <c r="E26" s="109"/>
      <c r="F26" s="109"/>
      <c r="G26" s="109"/>
      <c r="H26" s="109"/>
      <c r="I26" s="109"/>
    </row>
    <row r="27" customFormat="1" spans="1:11">
      <c r="A27" s="110" t="str">
        <f>_xlfn.DISPIMG("ID_56609A65DD6D4E769D5FF9730251EFEF",1)</f>
        <v>=DISPIMG("ID_56609A65DD6D4E769D5FF9730251EFEF",1)</v>
      </c>
      <c r="B27" s="110"/>
      <c r="C27" s="110"/>
      <c r="D27" s="110"/>
      <c r="E27" s="110"/>
      <c r="F27" s="110"/>
      <c r="G27" s="110"/>
      <c r="H27" s="110"/>
      <c r="I27" s="110"/>
    </row>
    <row r="28" customFormat="1" spans="1:11">
      <c r="A28" s="110"/>
      <c r="B28" s="110"/>
      <c r="C28" s="110"/>
      <c r="D28" s="110"/>
      <c r="E28" s="110"/>
      <c r="F28" s="110"/>
      <c r="G28" s="110"/>
      <c r="H28" s="110"/>
      <c r="I28" s="110"/>
    </row>
    <row r="29" customFormat="1" spans="1:11">
      <c r="A29" s="110"/>
      <c r="B29" s="110"/>
      <c r="C29" s="110"/>
      <c r="D29" s="110"/>
      <c r="E29" s="110"/>
      <c r="F29" s="110"/>
      <c r="G29" s="110"/>
      <c r="H29" s="110"/>
      <c r="I29" s="110"/>
    </row>
    <row r="30" customFormat="1" spans="1:11">
      <c r="A30" s="110"/>
      <c r="B30" s="110"/>
      <c r="C30" s="110"/>
      <c r="D30" s="110"/>
      <c r="E30" s="110"/>
      <c r="F30" s="110"/>
      <c r="G30" s="110"/>
      <c r="H30" s="110"/>
      <c r="I30" s="110"/>
    </row>
    <row r="31" customFormat="1" spans="1:11">
      <c r="A31" s="110"/>
      <c r="B31" s="110"/>
      <c r="C31" s="110"/>
      <c r="D31" s="110"/>
      <c r="E31" s="110"/>
      <c r="F31" s="110"/>
      <c r="G31" s="110"/>
      <c r="H31" s="110"/>
      <c r="I31" s="110"/>
    </row>
    <row r="32" customFormat="1" spans="1:11">
      <c r="A32" s="110"/>
      <c r="B32" s="110"/>
      <c r="C32" s="110"/>
      <c r="D32" s="110"/>
      <c r="E32" s="110"/>
      <c r="F32" s="110"/>
      <c r="G32" s="110"/>
      <c r="H32" s="110"/>
      <c r="I32" s="110"/>
    </row>
    <row r="33" customFormat="1" spans="1:9">
      <c r="A33" s="110"/>
      <c r="B33" s="110"/>
      <c r="C33" s="110"/>
      <c r="D33" s="110"/>
      <c r="E33" s="110"/>
      <c r="F33" s="110"/>
      <c r="G33" s="110"/>
      <c r="H33" s="110"/>
      <c r="I33" s="110"/>
    </row>
    <row r="34" customFormat="1" spans="1:9">
      <c r="A34" s="110"/>
      <c r="B34" s="110"/>
      <c r="C34" s="110"/>
      <c r="D34" s="110"/>
      <c r="E34" s="110"/>
      <c r="F34" s="110"/>
      <c r="G34" s="110"/>
      <c r="H34" s="110"/>
      <c r="I34" s="110"/>
    </row>
    <row r="35" customFormat="1" spans="1:9">
      <c r="A35" s="110"/>
      <c r="B35" s="110"/>
      <c r="C35" s="110"/>
      <c r="D35" s="110"/>
      <c r="E35" s="110"/>
      <c r="F35" s="110"/>
      <c r="G35" s="110"/>
      <c r="H35" s="110"/>
      <c r="I35" s="110"/>
    </row>
    <row r="36" customFormat="1" spans="1:9">
      <c r="A36" s="110"/>
      <c r="B36" s="110"/>
      <c r="C36" s="110"/>
      <c r="D36" s="110"/>
      <c r="E36" s="110"/>
      <c r="F36" s="110"/>
      <c r="G36" s="110"/>
      <c r="H36" s="110"/>
      <c r="I36" s="110"/>
    </row>
    <row r="37" customFormat="1" ht="17.4" spans="1:9">
      <c r="A37" s="111" t="s">
        <v>613</v>
      </c>
      <c r="B37" s="111"/>
      <c r="C37" s="111"/>
      <c r="D37" s="111"/>
      <c r="E37" s="111"/>
      <c r="F37" s="111"/>
      <c r="G37" s="111"/>
      <c r="H37" s="111"/>
      <c r="I37" s="111"/>
    </row>
    <row r="38" s="73" customFormat="1" ht="17.4" spans="1:9">
      <c r="A38" s="112"/>
      <c r="B38" s="112"/>
      <c r="C38" s="112"/>
      <c r="D38" s="112"/>
      <c r="E38" s="112"/>
      <c r="F38" s="112"/>
      <c r="G38" s="112"/>
      <c r="H38" s="112"/>
      <c r="I38" s="112"/>
    </row>
    <row r="39" customFormat="1" ht="17.4" spans="1:9">
      <c r="A39" s="109" t="s">
        <v>614</v>
      </c>
      <c r="B39" s="109"/>
      <c r="C39" s="109"/>
      <c r="D39" s="109"/>
      <c r="E39" s="109"/>
      <c r="F39" s="109"/>
      <c r="G39" s="109"/>
      <c r="H39" s="109"/>
      <c r="I39" s="109"/>
    </row>
    <row r="40" customFormat="1" spans="1:9">
      <c r="A40" s="110" t="str">
        <f>_xlfn.DISPIMG("ID_AD3CF0D36FBD4CFCB309D4C19DCE4AF8",1)</f>
        <v>=DISPIMG("ID_AD3CF0D36FBD4CFCB309D4C19DCE4AF8",1)</v>
      </c>
      <c r="B40" s="110"/>
      <c r="C40" s="110"/>
      <c r="D40" s="110"/>
      <c r="E40" s="110"/>
      <c r="F40" s="110"/>
      <c r="G40" s="110"/>
      <c r="H40" s="110"/>
      <c r="I40" s="110"/>
    </row>
    <row r="41" customFormat="1" spans="1:9">
      <c r="A41" s="110"/>
      <c r="B41" s="110"/>
      <c r="C41" s="110"/>
      <c r="D41" s="110"/>
      <c r="E41" s="110"/>
      <c r="F41" s="110"/>
      <c r="G41" s="110"/>
      <c r="H41" s="110"/>
      <c r="I41" s="110"/>
    </row>
    <row r="42" customFormat="1" spans="1:9">
      <c r="A42" s="110"/>
      <c r="B42" s="110"/>
      <c r="C42" s="110"/>
      <c r="D42" s="110"/>
      <c r="E42" s="110"/>
      <c r="F42" s="110"/>
      <c r="G42" s="110"/>
      <c r="H42" s="110"/>
      <c r="I42" s="110"/>
    </row>
    <row r="43" customFormat="1" spans="1:9">
      <c r="A43" s="110"/>
      <c r="B43" s="110"/>
      <c r="C43" s="110"/>
      <c r="D43" s="110"/>
      <c r="E43" s="110"/>
      <c r="F43" s="110"/>
      <c r="G43" s="110"/>
      <c r="H43" s="110"/>
      <c r="I43" s="110"/>
    </row>
    <row r="44" customFormat="1" spans="1:9">
      <c r="A44" s="110"/>
      <c r="B44" s="110"/>
      <c r="C44" s="110"/>
      <c r="D44" s="110"/>
      <c r="E44" s="110"/>
      <c r="F44" s="110"/>
      <c r="G44" s="110"/>
      <c r="H44" s="110"/>
      <c r="I44" s="110"/>
    </row>
    <row r="45" customFormat="1" spans="1:9">
      <c r="A45" s="110"/>
      <c r="B45" s="110"/>
      <c r="C45" s="110"/>
      <c r="D45" s="110"/>
      <c r="E45" s="110"/>
      <c r="F45" s="110"/>
      <c r="G45" s="110"/>
      <c r="H45" s="110"/>
      <c r="I45" s="110"/>
    </row>
    <row r="46" customFormat="1" spans="1:9">
      <c r="A46" s="110"/>
      <c r="B46" s="110"/>
      <c r="C46" s="110"/>
      <c r="D46" s="110"/>
      <c r="E46" s="110"/>
      <c r="F46" s="110"/>
      <c r="G46" s="110"/>
      <c r="H46" s="110"/>
      <c r="I46" s="110"/>
    </row>
    <row r="47" customFormat="1" spans="1:9">
      <c r="A47" s="110"/>
      <c r="B47" s="110"/>
      <c r="C47" s="110"/>
      <c r="D47" s="110"/>
      <c r="E47" s="110"/>
      <c r="F47" s="110"/>
      <c r="G47" s="110"/>
      <c r="H47" s="110"/>
      <c r="I47" s="110"/>
    </row>
    <row r="48" customFormat="1" spans="1:9">
      <c r="A48" s="110"/>
      <c r="B48" s="110"/>
      <c r="C48" s="110"/>
      <c r="D48" s="110"/>
      <c r="E48" s="110"/>
      <c r="F48" s="110"/>
      <c r="G48" s="110"/>
      <c r="H48" s="110"/>
      <c r="I48" s="110"/>
    </row>
    <row r="49" customFormat="1" spans="1:16">
      <c r="A49" s="110"/>
      <c r="B49" s="110"/>
      <c r="C49" s="110"/>
      <c r="D49" s="110"/>
      <c r="E49" s="110"/>
      <c r="F49" s="110"/>
      <c r="G49" s="110"/>
      <c r="H49" s="110"/>
      <c r="I49" s="110"/>
    </row>
    <row r="50" customFormat="1" ht="17.4" spans="1:16">
      <c r="A50" s="111" t="s">
        <v>615</v>
      </c>
      <c r="B50" s="111"/>
      <c r="C50" s="111"/>
      <c r="D50" s="111"/>
      <c r="E50" s="111"/>
      <c r="F50" s="111"/>
      <c r="G50" s="111"/>
      <c r="H50" s="111"/>
      <c r="I50" s="111"/>
    </row>
    <row r="51" s="74" customFormat="1" ht="17.4" spans="1:16">
      <c r="A51" s="113" t="s">
        <v>616</v>
      </c>
      <c r="B51" s="113"/>
      <c r="C51" s="113"/>
      <c r="D51" s="113"/>
      <c r="E51" s="113"/>
      <c r="F51" s="113"/>
      <c r="G51" s="113"/>
      <c r="H51" s="113"/>
      <c r="I51" s="113"/>
      <c r="J51" s="75"/>
      <c r="K51" s="75"/>
      <c r="L51" s="75"/>
      <c r="M51" s="75"/>
      <c r="N51" s="75"/>
      <c r="O51" s="75"/>
      <c r="P51" s="75"/>
    </row>
    <row r="52" s="74" customFormat="1" ht="17.4" spans="1:16">
      <c r="A52" s="114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</row>
    <row r="53" customFormat="1" ht="17.4" spans="1:16">
      <c r="A53" s="109" t="s">
        <v>617</v>
      </c>
      <c r="B53" s="109"/>
      <c r="C53" s="109"/>
      <c r="D53" s="109"/>
      <c r="E53" s="109"/>
      <c r="F53" s="109"/>
      <c r="G53" s="109"/>
      <c r="H53" s="109"/>
      <c r="I53" s="109"/>
    </row>
    <row r="54" customFormat="1" spans="1:16">
      <c r="A54" s="110" t="str">
        <f>_xlfn.DISPIMG("ID_D48FF730C4BD48868CED77E5A407A395",1)</f>
        <v>=DISPIMG("ID_D48FF730C4BD48868CED77E5A407A395",1)</v>
      </c>
      <c r="B54" s="110"/>
      <c r="C54" s="110"/>
      <c r="D54" s="110"/>
      <c r="E54" s="110"/>
      <c r="F54" s="110"/>
      <c r="G54" s="110"/>
      <c r="H54" s="110"/>
      <c r="I54" s="110"/>
    </row>
    <row r="55" customFormat="1" spans="1:16">
      <c r="A55" s="110"/>
      <c r="B55" s="110"/>
      <c r="C55" s="110"/>
      <c r="D55" s="110"/>
      <c r="E55" s="110"/>
      <c r="F55" s="110"/>
      <c r="G55" s="110"/>
      <c r="H55" s="110"/>
      <c r="I55" s="110"/>
    </row>
    <row r="56" customFormat="1" spans="1:16">
      <c r="A56" s="110"/>
      <c r="B56" s="110"/>
      <c r="C56" s="110"/>
      <c r="D56" s="110"/>
      <c r="E56" s="110"/>
      <c r="F56" s="110"/>
      <c r="G56" s="110"/>
      <c r="H56" s="110"/>
      <c r="I56" s="110"/>
    </row>
    <row r="57" customFormat="1" spans="1:16">
      <c r="A57" s="110"/>
      <c r="B57" s="110"/>
      <c r="C57" s="110"/>
      <c r="D57" s="110"/>
      <c r="E57" s="110"/>
      <c r="F57" s="110"/>
      <c r="G57" s="110"/>
      <c r="H57" s="110"/>
      <c r="I57" s="110"/>
    </row>
    <row r="58" customFormat="1" spans="1:16">
      <c r="A58" s="110"/>
      <c r="B58" s="110"/>
      <c r="C58" s="110"/>
      <c r="D58" s="110"/>
      <c r="E58" s="110"/>
      <c r="F58" s="110"/>
      <c r="G58" s="110"/>
      <c r="H58" s="110"/>
      <c r="I58" s="110"/>
    </row>
    <row r="59" customFormat="1" spans="1:16">
      <c r="A59" s="110"/>
      <c r="B59" s="110"/>
      <c r="C59" s="110"/>
      <c r="D59" s="110"/>
      <c r="E59" s="110"/>
      <c r="F59" s="110"/>
      <c r="G59" s="110"/>
      <c r="H59" s="110"/>
      <c r="I59" s="110"/>
    </row>
    <row r="60" customFormat="1" spans="1:16">
      <c r="A60" s="110"/>
      <c r="B60" s="110"/>
      <c r="C60" s="110"/>
      <c r="D60" s="110"/>
      <c r="E60" s="110"/>
      <c r="F60" s="110"/>
      <c r="G60" s="110"/>
      <c r="H60" s="110"/>
      <c r="I60" s="110"/>
    </row>
    <row r="61" customFormat="1" spans="1:16">
      <c r="A61" s="110"/>
      <c r="B61" s="110"/>
      <c r="C61" s="110"/>
      <c r="D61" s="110"/>
      <c r="E61" s="110"/>
      <c r="F61" s="110"/>
      <c r="G61" s="110"/>
      <c r="H61" s="110"/>
      <c r="I61" s="110"/>
    </row>
    <row r="62" customFormat="1" spans="1:16">
      <c r="A62" s="110"/>
      <c r="B62" s="110"/>
      <c r="C62" s="110"/>
      <c r="D62" s="110"/>
      <c r="E62" s="110"/>
      <c r="F62" s="110"/>
      <c r="G62" s="110"/>
      <c r="H62" s="110"/>
      <c r="I62" s="110"/>
    </row>
    <row r="63" customFormat="1" spans="1:16">
      <c r="A63" s="110"/>
      <c r="B63" s="110"/>
      <c r="C63" s="110"/>
      <c r="D63" s="110"/>
      <c r="E63" s="110"/>
      <c r="F63" s="110"/>
      <c r="G63" s="110"/>
      <c r="H63" s="110"/>
      <c r="I63" s="110"/>
    </row>
    <row r="64" customFormat="1" ht="17.4" spans="1:16">
      <c r="A64" s="111" t="s">
        <v>618</v>
      </c>
      <c r="B64" s="111"/>
      <c r="C64" s="111"/>
      <c r="D64" s="111"/>
      <c r="E64" s="111"/>
      <c r="F64" s="111"/>
      <c r="G64" s="111"/>
      <c r="H64" s="111"/>
      <c r="I64" s="111"/>
    </row>
    <row r="65" s="74" customFormat="1" ht="17.4" spans="1:9">
      <c r="A65" s="112"/>
      <c r="B65" s="112"/>
      <c r="C65" s="112"/>
      <c r="D65" s="112"/>
      <c r="E65" s="112"/>
      <c r="F65" s="112"/>
      <c r="G65" s="112"/>
      <c r="H65" s="112"/>
      <c r="I65" s="112"/>
    </row>
    <row r="66" customFormat="1" ht="17.4" spans="1:9">
      <c r="A66" s="109" t="s">
        <v>619</v>
      </c>
      <c r="B66" s="109"/>
      <c r="C66" s="109"/>
      <c r="D66" s="109"/>
      <c r="E66" s="109"/>
      <c r="F66" s="109"/>
      <c r="G66" s="109"/>
      <c r="H66" s="109"/>
      <c r="I66" s="109"/>
    </row>
    <row r="67" customFormat="1" spans="1:9">
      <c r="A67" s="110" t="str">
        <f>_xlfn.DISPIMG("ID_15D886B930CD47CDA32FF2C1D99A4D6E",1)</f>
        <v>=DISPIMG("ID_15D886B930CD47CDA32FF2C1D99A4D6E",1)</v>
      </c>
      <c r="B67" s="110"/>
      <c r="C67" s="110"/>
      <c r="D67" s="110"/>
      <c r="E67" s="110"/>
      <c r="F67" s="110"/>
      <c r="G67" s="110"/>
      <c r="H67" s="110"/>
      <c r="I67" s="110"/>
    </row>
    <row r="68" customFormat="1" spans="1:9">
      <c r="A68" s="110"/>
      <c r="B68" s="110"/>
      <c r="C68" s="110"/>
      <c r="D68" s="110"/>
      <c r="E68" s="110"/>
      <c r="F68" s="110"/>
      <c r="G68" s="110"/>
      <c r="H68" s="110"/>
      <c r="I68" s="110"/>
    </row>
    <row r="69" customFormat="1" spans="1:9">
      <c r="A69" s="110"/>
      <c r="B69" s="110"/>
      <c r="C69" s="110"/>
      <c r="D69" s="110"/>
      <c r="E69" s="110"/>
      <c r="F69" s="110"/>
      <c r="G69" s="110"/>
      <c r="H69" s="110"/>
      <c r="I69" s="110"/>
    </row>
    <row r="70" customFormat="1" spans="1:9">
      <c r="A70" s="110"/>
      <c r="B70" s="110"/>
      <c r="C70" s="110"/>
      <c r="D70" s="110"/>
      <c r="E70" s="110"/>
      <c r="F70" s="110"/>
      <c r="G70" s="110"/>
      <c r="H70" s="110"/>
      <c r="I70" s="110"/>
    </row>
    <row r="71" customFormat="1" spans="1:9">
      <c r="A71" s="110"/>
      <c r="B71" s="110"/>
      <c r="C71" s="110"/>
      <c r="D71" s="110"/>
      <c r="E71" s="110"/>
      <c r="F71" s="110"/>
      <c r="G71" s="110"/>
      <c r="H71" s="110"/>
      <c r="I71" s="110"/>
    </row>
    <row r="72" customFormat="1" spans="1:9">
      <c r="A72" s="110"/>
      <c r="B72" s="110"/>
      <c r="C72" s="110"/>
      <c r="D72" s="110"/>
      <c r="E72" s="110"/>
      <c r="F72" s="110"/>
      <c r="G72" s="110"/>
      <c r="H72" s="110"/>
      <c r="I72" s="110"/>
    </row>
    <row r="73" customFormat="1" spans="1:9">
      <c r="A73" s="110"/>
      <c r="B73" s="110"/>
      <c r="C73" s="110"/>
      <c r="D73" s="110"/>
      <c r="E73" s="110"/>
      <c r="F73" s="110"/>
      <c r="G73" s="110"/>
      <c r="H73" s="110"/>
      <c r="I73" s="110"/>
    </row>
    <row r="74" customFormat="1" spans="1:9">
      <c r="A74" s="110"/>
      <c r="B74" s="110"/>
      <c r="C74" s="110"/>
      <c r="D74" s="110"/>
      <c r="E74" s="110"/>
      <c r="F74" s="110"/>
      <c r="G74" s="110"/>
      <c r="H74" s="110"/>
      <c r="I74" s="110"/>
    </row>
    <row r="75" customFormat="1" spans="1:9">
      <c r="A75" s="110"/>
      <c r="B75" s="110"/>
      <c r="C75" s="110"/>
      <c r="D75" s="110"/>
      <c r="E75" s="110"/>
      <c r="F75" s="110"/>
      <c r="G75" s="110"/>
      <c r="H75" s="110"/>
      <c r="I75" s="110"/>
    </row>
    <row r="76" customFormat="1" spans="1:9">
      <c r="A76" s="110"/>
      <c r="B76" s="110"/>
      <c r="C76" s="110"/>
      <c r="D76" s="110"/>
      <c r="E76" s="110"/>
      <c r="F76" s="110"/>
      <c r="G76" s="110"/>
      <c r="H76" s="110"/>
      <c r="I76" s="110"/>
    </row>
    <row r="78" customFormat="1" ht="17.4" spans="1:9">
      <c r="A78" s="109" t="s">
        <v>620</v>
      </c>
      <c r="B78" s="109"/>
      <c r="C78" s="109"/>
      <c r="D78" s="109"/>
      <c r="E78" s="109"/>
      <c r="F78" s="109"/>
      <c r="G78" s="109"/>
      <c r="H78" s="109"/>
      <c r="I78" s="109"/>
    </row>
    <row r="79" customFormat="1" spans="1:9">
      <c r="A79" s="110" t="str">
        <f>_xlfn.DISPIMG("ID_8EF97571DA2D4A00A86C9F2F71BEC398",1)</f>
        <v>=DISPIMG("ID_8EF97571DA2D4A00A86C9F2F71BEC398",1)</v>
      </c>
      <c r="B79" s="110"/>
      <c r="C79" s="110"/>
      <c r="D79" s="110"/>
      <c r="E79" s="110"/>
      <c r="F79" s="110"/>
      <c r="G79" s="110"/>
      <c r="H79" s="110"/>
      <c r="I79" s="110"/>
    </row>
    <row r="80" customFormat="1" spans="1:9">
      <c r="A80" s="110"/>
      <c r="B80" s="110"/>
      <c r="C80" s="110"/>
      <c r="D80" s="110"/>
      <c r="E80" s="110"/>
      <c r="F80" s="110"/>
      <c r="G80" s="110"/>
      <c r="H80" s="110"/>
      <c r="I80" s="110"/>
    </row>
    <row r="81" customFormat="1" spans="1:9">
      <c r="A81" s="110"/>
      <c r="B81" s="110"/>
      <c r="C81" s="110"/>
      <c r="D81" s="110"/>
      <c r="E81" s="110"/>
      <c r="F81" s="110"/>
      <c r="G81" s="110"/>
      <c r="H81" s="110"/>
      <c r="I81" s="110"/>
    </row>
    <row r="82" customFormat="1" spans="1:9">
      <c r="A82" s="110"/>
      <c r="B82" s="110"/>
      <c r="C82" s="110"/>
      <c r="D82" s="110"/>
      <c r="E82" s="110"/>
      <c r="F82" s="110"/>
      <c r="G82" s="110"/>
      <c r="H82" s="110"/>
      <c r="I82" s="110"/>
    </row>
    <row r="83" customFormat="1" spans="1:9">
      <c r="A83" s="110"/>
      <c r="B83" s="110"/>
      <c r="C83" s="110"/>
      <c r="D83" s="110"/>
      <c r="E83" s="110"/>
      <c r="F83" s="110"/>
      <c r="G83" s="110"/>
      <c r="H83" s="110"/>
      <c r="I83" s="110"/>
    </row>
    <row r="84" customFormat="1" spans="1:9">
      <c r="A84" s="110"/>
      <c r="B84" s="110"/>
      <c r="C84" s="110"/>
      <c r="D84" s="110"/>
      <c r="E84" s="110"/>
      <c r="F84" s="110"/>
      <c r="G84" s="110"/>
      <c r="H84" s="110"/>
      <c r="I84" s="110"/>
    </row>
    <row r="85" customFormat="1" spans="1:9">
      <c r="A85" s="110"/>
      <c r="B85" s="110"/>
      <c r="C85" s="110"/>
      <c r="D85" s="110"/>
      <c r="E85" s="110"/>
      <c r="F85" s="110"/>
      <c r="G85" s="110"/>
      <c r="H85" s="110"/>
      <c r="I85" s="110"/>
    </row>
    <row r="86" customFormat="1" spans="1:9">
      <c r="A86" s="110"/>
      <c r="B86" s="110"/>
      <c r="C86" s="110"/>
      <c r="D86" s="110"/>
      <c r="E86" s="110"/>
      <c r="F86" s="110"/>
      <c r="G86" s="110"/>
      <c r="H86" s="110"/>
      <c r="I86" s="110"/>
    </row>
    <row r="87" customFormat="1" spans="1:9">
      <c r="A87" s="110"/>
      <c r="B87" s="110"/>
      <c r="C87" s="110"/>
      <c r="D87" s="110"/>
      <c r="E87" s="110"/>
      <c r="F87" s="110"/>
      <c r="G87" s="110"/>
      <c r="H87" s="110"/>
      <c r="I87" s="110"/>
    </row>
    <row r="88" customFormat="1" spans="1:9">
      <c r="A88" s="110"/>
      <c r="B88" s="110"/>
      <c r="C88" s="110"/>
      <c r="D88" s="110"/>
      <c r="E88" s="110"/>
      <c r="F88" s="110"/>
      <c r="G88" s="110"/>
      <c r="H88" s="110"/>
      <c r="I88" s="110"/>
    </row>
    <row r="89" customFormat="1" spans="1:9">
      <c r="A89" s="110" t="str">
        <f>_xlfn.DISPIMG("ID_902237845EDE4C72833E7364193D51C0",1)</f>
        <v>=DISPIMG("ID_902237845EDE4C72833E7364193D51C0",1)</v>
      </c>
      <c r="B89" s="110"/>
      <c r="C89" s="110"/>
      <c r="D89" s="110"/>
      <c r="E89" s="110"/>
      <c r="F89" s="110"/>
      <c r="G89" s="110"/>
      <c r="H89" s="110"/>
      <c r="I89" s="110"/>
    </row>
    <row r="90" customFormat="1" spans="1:9">
      <c r="A90" s="110"/>
      <c r="B90" s="110"/>
      <c r="C90" s="110"/>
      <c r="D90" s="110"/>
      <c r="E90" s="110"/>
      <c r="F90" s="110"/>
      <c r="G90" s="110"/>
      <c r="H90" s="110"/>
      <c r="I90" s="110"/>
    </row>
    <row r="91" customFormat="1" spans="1:9">
      <c r="A91" s="110"/>
      <c r="B91" s="110"/>
      <c r="C91" s="110"/>
      <c r="D91" s="110"/>
      <c r="E91" s="110"/>
      <c r="F91" s="110"/>
      <c r="G91" s="110"/>
      <c r="H91" s="110"/>
      <c r="I91" s="110"/>
    </row>
    <row r="92" customFormat="1" spans="1:9">
      <c r="A92" s="110"/>
      <c r="B92" s="110"/>
      <c r="C92" s="110"/>
      <c r="D92" s="110"/>
      <c r="E92" s="110"/>
      <c r="F92" s="110"/>
      <c r="G92" s="110"/>
      <c r="H92" s="110"/>
      <c r="I92" s="110"/>
    </row>
    <row r="93" customFormat="1" spans="1:9">
      <c r="A93" s="110"/>
      <c r="B93" s="110"/>
      <c r="C93" s="110"/>
      <c r="D93" s="110"/>
      <c r="E93" s="110"/>
      <c r="F93" s="110"/>
      <c r="G93" s="110"/>
      <c r="H93" s="110"/>
      <c r="I93" s="110"/>
    </row>
    <row r="94" customFormat="1" spans="1:9">
      <c r="A94" s="110"/>
      <c r="B94" s="110"/>
      <c r="C94" s="110"/>
      <c r="D94" s="110"/>
      <c r="E94" s="110"/>
      <c r="F94" s="110"/>
      <c r="G94" s="110"/>
      <c r="H94" s="110"/>
      <c r="I94" s="110"/>
    </row>
    <row r="95" customFormat="1" spans="1:9">
      <c r="A95" s="110"/>
      <c r="B95" s="110"/>
      <c r="C95" s="110"/>
      <c r="D95" s="110"/>
      <c r="E95" s="110"/>
      <c r="F95" s="110"/>
      <c r="G95" s="110"/>
      <c r="H95" s="110"/>
      <c r="I95" s="110"/>
    </row>
    <row r="96" customFormat="1" spans="1:9">
      <c r="A96" s="110"/>
      <c r="B96" s="110"/>
      <c r="C96" s="110"/>
      <c r="D96" s="110"/>
      <c r="E96" s="110"/>
      <c r="F96" s="110"/>
      <c r="G96" s="110"/>
      <c r="H96" s="110"/>
      <c r="I96" s="110"/>
    </row>
    <row r="97" customFormat="1" spans="1:21">
      <c r="A97" s="110"/>
      <c r="B97" s="110"/>
      <c r="C97" s="110"/>
      <c r="D97" s="110"/>
      <c r="E97" s="110"/>
      <c r="F97" s="110"/>
      <c r="G97" s="110"/>
      <c r="H97" s="110"/>
      <c r="I97" s="110"/>
    </row>
    <row r="98" customFormat="1" spans="1:21">
      <c r="A98" s="110"/>
      <c r="B98" s="110"/>
      <c r="C98" s="110"/>
      <c r="D98" s="110"/>
      <c r="E98" s="110"/>
      <c r="F98" s="110"/>
      <c r="G98" s="110"/>
      <c r="H98" s="110"/>
      <c r="I98" s="110"/>
    </row>
    <row r="99" customFormat="1" ht="17.4" spans="1:21">
      <c r="A99" s="111" t="s">
        <v>621</v>
      </c>
      <c r="B99" s="111"/>
      <c r="C99" s="111"/>
      <c r="D99" s="111"/>
      <c r="E99" s="111"/>
      <c r="F99" s="111"/>
      <c r="G99" s="111"/>
      <c r="H99" s="111"/>
      <c r="I99" s="111"/>
    </row>
    <row r="100" s="75" customFormat="1" ht="49" customHeight="1" spans="1:21">
      <c r="A100" s="115" t="s">
        <v>622</v>
      </c>
      <c r="B100" s="115"/>
      <c r="C100" s="115"/>
      <c r="D100" s="115"/>
      <c r="E100" s="115"/>
      <c r="F100" s="115"/>
      <c r="G100" s="115"/>
      <c r="H100" s="115"/>
      <c r="I100" s="115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</row>
    <row r="101" s="75" customFormat="1" ht="49" customHeight="1" spans="1:21">
      <c r="A101" s="115" t="s">
        <v>623</v>
      </c>
      <c r="B101" s="115"/>
      <c r="C101" s="115"/>
      <c r="D101" s="115"/>
      <c r="E101" s="115"/>
      <c r="F101" s="115"/>
      <c r="G101" s="115"/>
      <c r="H101" s="115"/>
      <c r="I101" s="115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</row>
    <row r="102" s="75" customFormat="1" ht="49" customHeight="1" spans="1:21">
      <c r="A102" s="117" t="s">
        <v>624</v>
      </c>
      <c r="B102" s="117"/>
      <c r="C102" s="117"/>
      <c r="D102" s="117"/>
      <c r="E102" s="117"/>
      <c r="F102" s="117"/>
      <c r="G102" s="117"/>
      <c r="H102" s="117"/>
      <c r="I102" s="117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</row>
    <row r="103" s="75" customFormat="1" ht="49" customHeight="1" spans="1:21">
      <c r="A103" s="115" t="s">
        <v>625</v>
      </c>
      <c r="B103" s="115"/>
      <c r="C103" s="115"/>
      <c r="D103" s="115"/>
      <c r="E103" s="115"/>
      <c r="F103" s="115"/>
      <c r="G103" s="115"/>
      <c r="H103" s="115"/>
      <c r="I103" s="115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</row>
    <row r="104" s="75" customFormat="1" ht="49" customHeight="1" spans="1:21">
      <c r="A104" s="115" t="s">
        <v>626</v>
      </c>
      <c r="B104" s="115"/>
      <c r="C104" s="115"/>
      <c r="D104" s="115"/>
      <c r="E104" s="115"/>
      <c r="F104" s="115"/>
      <c r="G104" s="115"/>
      <c r="H104" s="115"/>
      <c r="I104" s="115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</row>
    <row r="105" s="75" customFormat="1" ht="49" customHeight="1" spans="1:21">
      <c r="A105" s="118" t="s">
        <v>627</v>
      </c>
      <c r="B105" s="115"/>
      <c r="C105" s="115"/>
      <c r="D105" s="115"/>
      <c r="E105" s="115"/>
      <c r="F105" s="115"/>
      <c r="G105" s="115"/>
      <c r="H105" s="115"/>
      <c r="I105" s="115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</row>
    <row r="106" customFormat="1" ht="17.4" spans="1:21">
      <c r="A106" s="109" t="s">
        <v>628</v>
      </c>
      <c r="B106" s="109"/>
      <c r="C106" s="109"/>
      <c r="D106" s="109"/>
      <c r="E106" s="109"/>
      <c r="F106" s="109"/>
      <c r="G106" s="109"/>
      <c r="H106" s="109"/>
      <c r="I106" s="109"/>
    </row>
    <row r="107" customFormat="1" spans="1:21">
      <c r="A107" s="110" t="str">
        <f>_xlfn.DISPIMG("ID_6285E1E34AE0476A9860139AE9C9483F",1)</f>
        <v>=DISPIMG("ID_6285E1E34AE0476A9860139AE9C9483F",1)</v>
      </c>
      <c r="B107" s="110"/>
      <c r="C107" s="110"/>
      <c r="D107" s="110"/>
      <c r="E107" s="110"/>
      <c r="F107" s="110"/>
      <c r="G107" s="110"/>
      <c r="H107" s="110"/>
      <c r="I107" s="110"/>
    </row>
    <row r="108" customFormat="1" spans="1:21">
      <c r="A108" s="110"/>
      <c r="B108" s="110"/>
      <c r="C108" s="110"/>
      <c r="D108" s="110"/>
      <c r="E108" s="110"/>
      <c r="F108" s="110"/>
      <c r="G108" s="110"/>
      <c r="H108" s="110"/>
      <c r="I108" s="110"/>
    </row>
    <row r="109" customFormat="1" spans="1:21">
      <c r="A109" s="110"/>
      <c r="B109" s="110"/>
      <c r="C109" s="110"/>
      <c r="D109" s="110"/>
      <c r="E109" s="110"/>
      <c r="F109" s="110"/>
      <c r="G109" s="110"/>
      <c r="H109" s="110"/>
      <c r="I109" s="110"/>
    </row>
    <row r="110" customFormat="1" spans="1:21">
      <c r="A110" s="110"/>
      <c r="B110" s="110"/>
      <c r="C110" s="110"/>
      <c r="D110" s="110"/>
      <c r="E110" s="110"/>
      <c r="F110" s="110"/>
      <c r="G110" s="110"/>
      <c r="H110" s="110"/>
      <c r="I110" s="110"/>
    </row>
    <row r="111" customFormat="1" spans="1:21">
      <c r="A111" s="110"/>
      <c r="B111" s="110"/>
      <c r="C111" s="110"/>
      <c r="D111" s="110"/>
      <c r="E111" s="110"/>
      <c r="F111" s="110"/>
      <c r="G111" s="110"/>
      <c r="H111" s="110"/>
      <c r="I111" s="110"/>
    </row>
    <row r="112" customFormat="1" spans="1:21">
      <c r="A112" s="110"/>
      <c r="B112" s="110"/>
      <c r="C112" s="110"/>
      <c r="D112" s="110"/>
      <c r="E112" s="110"/>
      <c r="F112" s="110"/>
      <c r="G112" s="110"/>
      <c r="H112" s="110"/>
      <c r="I112" s="110"/>
    </row>
    <row r="113" customFormat="1" spans="1:9">
      <c r="A113" s="110"/>
      <c r="B113" s="110"/>
      <c r="C113" s="110"/>
      <c r="D113" s="110"/>
      <c r="E113" s="110"/>
      <c r="F113" s="110"/>
      <c r="G113" s="110"/>
      <c r="H113" s="110"/>
      <c r="I113" s="110"/>
    </row>
    <row r="114" customFormat="1" spans="1:9">
      <c r="A114" s="110"/>
      <c r="B114" s="110"/>
      <c r="C114" s="110"/>
      <c r="D114" s="110"/>
      <c r="E114" s="110"/>
      <c r="F114" s="110"/>
      <c r="G114" s="110"/>
      <c r="H114" s="110"/>
      <c r="I114" s="110"/>
    </row>
    <row r="115" customFormat="1" spans="1:9">
      <c r="A115" s="110"/>
      <c r="B115" s="110"/>
      <c r="C115" s="110"/>
      <c r="D115" s="110"/>
      <c r="E115" s="110"/>
      <c r="F115" s="110"/>
      <c r="G115" s="110"/>
      <c r="H115" s="110"/>
      <c r="I115" s="110"/>
    </row>
    <row r="116" customFormat="1" spans="1:9">
      <c r="A116" s="110" t="str">
        <f>_xlfn.DISPIMG("ID_B7BC953A76A14579A303CC4B014C2BAD",1)</f>
        <v>=DISPIMG("ID_B7BC953A76A14579A303CC4B014C2BAD",1)</v>
      </c>
      <c r="B116" s="110"/>
      <c r="C116" s="110"/>
      <c r="D116" s="110"/>
      <c r="E116" s="110"/>
      <c r="F116" s="110"/>
      <c r="G116" s="110"/>
      <c r="H116" s="110"/>
      <c r="I116" s="110"/>
    </row>
    <row r="117" customFormat="1" spans="1:9">
      <c r="A117" s="110"/>
      <c r="B117" s="110"/>
      <c r="C117" s="110"/>
      <c r="D117" s="110"/>
      <c r="E117" s="110"/>
      <c r="F117" s="110"/>
      <c r="G117" s="110"/>
      <c r="H117" s="110"/>
      <c r="I117" s="110"/>
    </row>
    <row r="118" customFormat="1" spans="1:9">
      <c r="A118" s="110"/>
      <c r="B118" s="110"/>
      <c r="C118" s="110"/>
      <c r="D118" s="110"/>
      <c r="E118" s="110"/>
      <c r="F118" s="110"/>
      <c r="G118" s="110"/>
      <c r="H118" s="110"/>
      <c r="I118" s="110"/>
    </row>
    <row r="119" customFormat="1" spans="1:9">
      <c r="A119" s="110"/>
      <c r="B119" s="110"/>
      <c r="C119" s="110"/>
      <c r="D119" s="110"/>
      <c r="E119" s="110"/>
      <c r="F119" s="110"/>
      <c r="G119" s="110"/>
      <c r="H119" s="110"/>
      <c r="I119" s="110"/>
    </row>
    <row r="120" customFormat="1" spans="1:9">
      <c r="A120" s="110"/>
      <c r="B120" s="110"/>
      <c r="C120" s="110"/>
      <c r="D120" s="110"/>
      <c r="E120" s="110"/>
      <c r="F120" s="110"/>
      <c r="G120" s="110"/>
      <c r="H120" s="110"/>
      <c r="I120" s="110"/>
    </row>
    <row r="121" customFormat="1" spans="1:9">
      <c r="A121" s="110"/>
      <c r="B121" s="110"/>
      <c r="C121" s="110"/>
      <c r="D121" s="110"/>
      <c r="E121" s="110"/>
      <c r="F121" s="110"/>
      <c r="G121" s="110"/>
      <c r="H121" s="110"/>
      <c r="I121" s="110"/>
    </row>
    <row r="122" customFormat="1" spans="1:9">
      <c r="A122" s="110"/>
      <c r="B122" s="110"/>
      <c r="C122" s="110"/>
      <c r="D122" s="110"/>
      <c r="E122" s="110"/>
      <c r="F122" s="110"/>
      <c r="G122" s="110"/>
      <c r="H122" s="110"/>
      <c r="I122" s="110"/>
    </row>
    <row r="123" customFormat="1" spans="1:9">
      <c r="A123" s="110"/>
      <c r="B123" s="110"/>
      <c r="C123" s="110"/>
      <c r="D123" s="110"/>
      <c r="E123" s="110"/>
      <c r="F123" s="110"/>
      <c r="G123" s="110"/>
      <c r="H123" s="110"/>
      <c r="I123" s="110"/>
    </row>
    <row r="124" customFormat="1" spans="1:9">
      <c r="A124" s="110"/>
      <c r="B124" s="110"/>
      <c r="C124" s="110"/>
      <c r="D124" s="110"/>
      <c r="E124" s="110"/>
      <c r="F124" s="110"/>
      <c r="G124" s="110"/>
      <c r="H124" s="110"/>
      <c r="I124" s="110"/>
    </row>
    <row r="125" customFormat="1" spans="1:9">
      <c r="A125" s="110"/>
      <c r="B125" s="110"/>
      <c r="C125" s="110"/>
      <c r="D125" s="110"/>
      <c r="E125" s="110"/>
      <c r="F125" s="110"/>
      <c r="G125" s="110"/>
      <c r="H125" s="110"/>
      <c r="I125" s="110"/>
    </row>
    <row r="126" customFormat="1" ht="17.4" spans="1:9">
      <c r="A126" s="111" t="s">
        <v>629</v>
      </c>
      <c r="B126" s="111"/>
      <c r="C126" s="111"/>
      <c r="D126" s="111"/>
      <c r="E126" s="111"/>
      <c r="F126" s="111"/>
      <c r="G126" s="111"/>
      <c r="H126" s="111"/>
      <c r="I126" s="111"/>
    </row>
    <row r="127" customFormat="1" ht="36" customHeight="1" spans="1:9">
      <c r="A127" s="119" t="s">
        <v>630</v>
      </c>
      <c r="B127" s="111"/>
      <c r="C127" s="111"/>
      <c r="D127" s="111"/>
      <c r="E127" s="111"/>
      <c r="F127" s="111"/>
      <c r="G127" s="111"/>
      <c r="H127" s="111"/>
      <c r="I127" s="111"/>
    </row>
    <row r="128" customFormat="1" ht="42" customHeight="1" spans="1:9">
      <c r="A128" s="119" t="s">
        <v>631</v>
      </c>
      <c r="B128" s="119"/>
      <c r="C128" s="119"/>
      <c r="D128" s="119"/>
      <c r="E128" s="119"/>
      <c r="F128" s="119"/>
      <c r="G128" s="119"/>
      <c r="H128" s="119"/>
      <c r="I128" s="119"/>
    </row>
    <row r="129" customFormat="1" ht="37" customHeight="1" spans="1:9">
      <c r="A129" s="119" t="s">
        <v>632</v>
      </c>
      <c r="B129" s="111"/>
      <c r="C129" s="111"/>
      <c r="D129" s="111"/>
      <c r="E129" s="111"/>
      <c r="F129" s="111"/>
      <c r="G129" s="111"/>
      <c r="H129" s="111"/>
      <c r="I129" s="111"/>
    </row>
    <row r="130" customFormat="1" ht="17.4" spans="1:9">
      <c r="A130" s="120" t="s">
        <v>633</v>
      </c>
      <c r="B130" s="120"/>
      <c r="C130" s="120"/>
      <c r="D130" s="120"/>
      <c r="E130" s="120"/>
      <c r="F130" s="120"/>
      <c r="G130" s="120"/>
      <c r="H130" s="120"/>
      <c r="I130" s="120"/>
    </row>
    <row r="131" customFormat="1" ht="39" customHeight="1" spans="1:9">
      <c r="A131" s="121" t="s">
        <v>634</v>
      </c>
      <c r="B131" s="122"/>
      <c r="C131" s="122"/>
      <c r="D131" s="122"/>
      <c r="E131" s="122"/>
      <c r="F131" s="122"/>
      <c r="G131" s="122"/>
      <c r="H131" s="122"/>
      <c r="I131" s="122"/>
    </row>
    <row r="132" customFormat="1" ht="18" spans="1:9">
      <c r="A132" s="123" t="s">
        <v>635</v>
      </c>
      <c r="B132" s="123"/>
      <c r="C132" s="123"/>
      <c r="D132" s="123"/>
      <c r="E132" s="123"/>
      <c r="F132" s="123"/>
      <c r="G132" s="123"/>
      <c r="H132" s="123"/>
      <c r="I132" s="123"/>
    </row>
  </sheetData>
  <mergeCells count="44">
    <mergeCell ref="A3:I3"/>
    <mergeCell ref="A5:B5"/>
    <mergeCell ref="A6:B6"/>
    <mergeCell ref="A7:B7"/>
    <mergeCell ref="A8:B8"/>
    <mergeCell ref="A10:B10"/>
    <mergeCell ref="A20:B20"/>
    <mergeCell ref="A21:B21"/>
    <mergeCell ref="A22:B22"/>
    <mergeCell ref="A23:B23"/>
    <mergeCell ref="A24:B24"/>
    <mergeCell ref="A26:I26"/>
    <mergeCell ref="A37:I37"/>
    <mergeCell ref="A39:I39"/>
    <mergeCell ref="A50:I50"/>
    <mergeCell ref="A51:I51"/>
    <mergeCell ref="A53:I53"/>
    <mergeCell ref="A64:I64"/>
    <mergeCell ref="A66:I66"/>
    <mergeCell ref="A78:I78"/>
    <mergeCell ref="A99:I99"/>
    <mergeCell ref="A100:I100"/>
    <mergeCell ref="A101:I101"/>
    <mergeCell ref="A102:I102"/>
    <mergeCell ref="A103:I103"/>
    <mergeCell ref="A104:I104"/>
    <mergeCell ref="A105:I105"/>
    <mergeCell ref="A106:I106"/>
    <mergeCell ref="A126:I126"/>
    <mergeCell ref="A127:I127"/>
    <mergeCell ref="A128:I128"/>
    <mergeCell ref="A129:I129"/>
    <mergeCell ref="A130:I130"/>
    <mergeCell ref="A131:I131"/>
    <mergeCell ref="A132:I132"/>
    <mergeCell ref="A1:I2"/>
    <mergeCell ref="A27:I36"/>
    <mergeCell ref="A40:I49"/>
    <mergeCell ref="A54:I63"/>
    <mergeCell ref="A67:I76"/>
    <mergeCell ref="A79:I88"/>
    <mergeCell ref="A89:I98"/>
    <mergeCell ref="A107:I115"/>
    <mergeCell ref="A116:I125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55"/>
  <sheetViews>
    <sheetView zoomScale="72" zoomScaleNormal="72" workbookViewId="0">
      <selection activeCell="H21" sqref="H21"/>
    </sheetView>
  </sheetViews>
  <sheetFormatPr defaultColWidth="8.75" defaultRowHeight="13.2"/>
  <cols>
    <col min="1" max="1" width="15.6296296296296" customWidth="1"/>
    <col min="2" max="2" width="18.1296296296296" customWidth="1"/>
    <col min="3" max="3" width="42.1296296296296" customWidth="1"/>
    <col min="6" max="6" width="23.6296296296296" customWidth="1"/>
    <col min="7" max="7" width="18.5" hidden="1" customWidth="1"/>
    <col min="8" max="8" width="38" customWidth="1"/>
    <col min="9" max="9" width="17.1296296296296" customWidth="1"/>
    <col min="10" max="10" width="9" style="7"/>
    <col min="11" max="11" width="18" customWidth="1"/>
  </cols>
  <sheetData>
    <row r="1" s="1" customFormat="1" ht="12.75" customHeight="1" spans="1:12">
      <c r="A1" s="8" t="s">
        <v>0</v>
      </c>
      <c r="B1" s="9"/>
      <c r="C1" s="9"/>
      <c r="D1" s="9"/>
      <c r="E1" s="10"/>
      <c r="F1" s="10"/>
      <c r="G1" s="10"/>
      <c r="H1" s="10"/>
      <c r="I1" s="10"/>
      <c r="J1" s="11"/>
      <c r="K1" s="10"/>
      <c r="L1" s="12"/>
    </row>
    <row r="2" s="1" customFormat="1" ht="11.25" customHeight="1" spans="1:12">
      <c r="A2" s="12"/>
      <c r="B2" s="13"/>
      <c r="C2" s="13"/>
      <c r="D2" s="13"/>
      <c r="E2" s="10"/>
      <c r="F2" s="10"/>
      <c r="G2" s="10"/>
      <c r="H2" s="10"/>
      <c r="I2" s="10"/>
      <c r="J2" s="11"/>
      <c r="K2" s="10"/>
      <c r="L2" s="12"/>
    </row>
    <row r="3" s="2" customFormat="1" ht="15" customHeight="1" spans="1:12">
      <c r="A3" s="14" t="s">
        <v>66</v>
      </c>
      <c r="B3" s="15" t="s">
        <v>636</v>
      </c>
      <c r="C3" s="15"/>
      <c r="D3" s="16"/>
      <c r="E3" s="17"/>
      <c r="F3" s="17"/>
      <c r="G3" s="17"/>
      <c r="H3" s="17"/>
      <c r="I3" s="18"/>
      <c r="J3" s="18"/>
      <c r="K3" s="18"/>
      <c r="L3" s="19"/>
    </row>
    <row r="4" s="2" customFormat="1" spans="1:12">
      <c r="A4" s="20" t="s">
        <v>68</v>
      </c>
      <c r="B4" s="21" t="s">
        <v>637</v>
      </c>
      <c r="C4" s="22"/>
      <c r="D4" s="23"/>
      <c r="E4" s="17"/>
      <c r="F4" s="17"/>
      <c r="G4" s="17"/>
      <c r="H4" s="17"/>
      <c r="I4" s="18"/>
      <c r="J4" s="18"/>
      <c r="K4" s="18"/>
      <c r="L4" s="19"/>
    </row>
    <row r="5" s="3" customFormat="1" ht="26.4" spans="1:12">
      <c r="A5" s="20" t="s">
        <v>70</v>
      </c>
      <c r="B5" s="24" t="s">
        <v>71</v>
      </c>
      <c r="C5" s="25"/>
      <c r="D5" s="26"/>
      <c r="E5" s="27"/>
      <c r="F5" s="27"/>
      <c r="G5" s="27"/>
      <c r="H5" s="27"/>
      <c r="I5" s="28"/>
      <c r="J5" s="28"/>
      <c r="K5" s="28"/>
      <c r="L5" s="29"/>
    </row>
    <row r="6" s="2" customFormat="1" ht="15" customHeight="1" spans="1:12">
      <c r="A6" s="30" t="s">
        <v>72</v>
      </c>
      <c r="B6" s="31">
        <f>COUNTIF(J12:J17,"Pass")</f>
        <v>3</v>
      </c>
      <c r="C6" s="32" t="s">
        <v>73</v>
      </c>
      <c r="D6" s="33">
        <f>COUNTIF(J10:J736,"Pending")</f>
        <v>0</v>
      </c>
      <c r="E6" s="18"/>
      <c r="F6" s="18"/>
      <c r="G6" s="18"/>
      <c r="H6" s="18"/>
      <c r="I6" s="18"/>
      <c r="J6" s="18"/>
      <c r="K6" s="18"/>
      <c r="L6" s="19"/>
    </row>
    <row r="7" s="2" customFormat="1" ht="15" customHeight="1" spans="1:12">
      <c r="A7" s="34" t="s">
        <v>74</v>
      </c>
      <c r="B7" s="35">
        <f>COUNTIF(J12:J17,"Fail")</f>
        <v>0</v>
      </c>
      <c r="C7" s="36" t="s">
        <v>75</v>
      </c>
      <c r="D7" s="37">
        <f>COUNTA(A12:A17)-15</f>
        <v>-9</v>
      </c>
      <c r="E7" s="38"/>
      <c r="F7" s="38"/>
      <c r="G7" s="38"/>
      <c r="H7" s="38"/>
      <c r="I7" s="18"/>
      <c r="J7" s="18"/>
      <c r="K7" s="18"/>
      <c r="L7" s="19"/>
    </row>
    <row r="8" s="2" customFormat="1" ht="15" customHeight="1" spans="1:12">
      <c r="A8" s="39"/>
      <c r="B8" s="39"/>
      <c r="C8" s="39"/>
      <c r="D8" s="39"/>
      <c r="E8" s="18"/>
      <c r="F8" s="18"/>
      <c r="G8" s="18"/>
      <c r="H8" s="18"/>
      <c r="I8" s="18"/>
      <c r="J8" s="40"/>
      <c r="K8" s="40"/>
      <c r="L8" s="19"/>
    </row>
    <row r="9" s="4" customFormat="1" ht="12" customHeight="1" spans="1:12">
      <c r="A9" s="41" t="s">
        <v>76</v>
      </c>
      <c r="B9" s="42" t="s">
        <v>77</v>
      </c>
      <c r="C9" s="41" t="s">
        <v>78</v>
      </c>
      <c r="D9" s="43" t="s">
        <v>79</v>
      </c>
      <c r="E9" s="44"/>
      <c r="F9" s="44"/>
      <c r="G9" s="45"/>
      <c r="H9" s="46" t="s">
        <v>80</v>
      </c>
      <c r="I9" s="47" t="s">
        <v>81</v>
      </c>
      <c r="J9" s="47" t="s">
        <v>82</v>
      </c>
      <c r="K9" s="47" t="s">
        <v>83</v>
      </c>
      <c r="L9" s="48"/>
    </row>
    <row r="10" s="2" customFormat="1" ht="12" customHeight="1" spans="1:12">
      <c r="A10" s="49"/>
      <c r="B10" s="50"/>
      <c r="C10" s="49"/>
      <c r="D10" s="51"/>
      <c r="E10" s="52"/>
      <c r="F10" s="52"/>
      <c r="G10" s="53"/>
      <c r="H10" s="41"/>
      <c r="I10" s="41"/>
      <c r="J10" s="41"/>
      <c r="K10" s="41"/>
      <c r="L10" s="19"/>
    </row>
    <row r="11" s="5" customFormat="1" ht="15" spans="1:12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5"/>
    </row>
    <row r="12" s="6" customFormat="1" spans="1:12">
      <c r="A12" s="56" t="s">
        <v>638</v>
      </c>
      <c r="B12" s="57"/>
      <c r="C12" s="57"/>
      <c r="D12" s="57"/>
      <c r="E12" s="57"/>
      <c r="F12" s="57"/>
      <c r="G12" s="57"/>
      <c r="H12" s="57"/>
      <c r="I12" s="57"/>
      <c r="J12" s="57"/>
      <c r="K12" s="58"/>
    </row>
    <row r="13" s="6" customFormat="1" ht="79.2" outlineLevel="1" spans="1:12">
      <c r="A13" s="59" t="s">
        <v>85</v>
      </c>
      <c r="B13" s="60" t="s">
        <v>639</v>
      </c>
      <c r="C13" s="61" t="s">
        <v>640</v>
      </c>
      <c r="D13" s="62" t="s">
        <v>641</v>
      </c>
      <c r="E13" s="63"/>
      <c r="F13" s="63"/>
      <c r="G13" s="64"/>
      <c r="H13" s="63"/>
      <c r="I13" s="65"/>
      <c r="J13" s="61" t="s">
        <v>72</v>
      </c>
      <c r="K13" s="61"/>
    </row>
    <row r="14" s="6" customFormat="1" outlineLevel="1" spans="1:12">
      <c r="A14" s="66" t="s">
        <v>642</v>
      </c>
      <c r="B14" s="67"/>
      <c r="C14" s="67"/>
      <c r="D14" s="57"/>
      <c r="E14" s="57"/>
      <c r="F14" s="57"/>
      <c r="G14" s="57"/>
      <c r="H14" s="57"/>
      <c r="I14" s="57"/>
      <c r="J14" s="57"/>
      <c r="K14" s="58"/>
    </row>
    <row r="15" s="6" customFormat="1" ht="63.75" customHeight="1" outlineLevel="1" spans="1:12">
      <c r="A15" s="59" t="s">
        <v>90</v>
      </c>
      <c r="B15" s="68" t="s">
        <v>643</v>
      </c>
      <c r="C15" s="69" t="s">
        <v>644</v>
      </c>
      <c r="D15" s="70" t="s">
        <v>645</v>
      </c>
      <c r="E15" s="63"/>
      <c r="F15" s="63"/>
      <c r="G15" s="64"/>
      <c r="H15" s="63"/>
      <c r="I15" s="62"/>
      <c r="J15" s="61" t="s">
        <v>72</v>
      </c>
      <c r="K15" s="61"/>
    </row>
    <row r="16" s="6" customFormat="1" outlineLevel="1" spans="1:12">
      <c r="A16" s="66" t="s">
        <v>646</v>
      </c>
      <c r="B16" s="67"/>
      <c r="C16" s="67"/>
      <c r="D16" s="57"/>
      <c r="E16" s="57"/>
      <c r="F16" s="57"/>
      <c r="G16" s="57"/>
      <c r="H16" s="57"/>
      <c r="I16" s="57"/>
      <c r="J16" s="57"/>
      <c r="K16" s="58"/>
    </row>
    <row r="17" s="6" customFormat="1" ht="63.75" customHeight="1" outlineLevel="1" spans="1:11">
      <c r="A17" s="59" t="s">
        <v>95</v>
      </c>
      <c r="B17" s="71" t="s">
        <v>643</v>
      </c>
      <c r="C17" s="61" t="s">
        <v>647</v>
      </c>
      <c r="D17" s="70" t="s">
        <v>648</v>
      </c>
      <c r="E17" s="72"/>
      <c r="F17" s="72"/>
      <c r="G17" s="64"/>
      <c r="H17" s="63"/>
      <c r="I17" s="62"/>
      <c r="J17" s="61" t="s">
        <v>72</v>
      </c>
      <c r="K17" s="61"/>
    </row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A14:C14"/>
    <mergeCell ref="D15:F15"/>
    <mergeCell ref="A16:C16"/>
    <mergeCell ref="D17:F17"/>
    <mergeCell ref="A9:A10"/>
    <mergeCell ref="B9:B10"/>
    <mergeCell ref="C9:C10"/>
    <mergeCell ref="H9:H10"/>
    <mergeCell ref="I9:I10"/>
    <mergeCell ref="J9:J10"/>
    <mergeCell ref="K9:K10"/>
    <mergeCell ref="B1:D2"/>
    <mergeCell ref="D9:G10"/>
  </mergeCells>
  <pageMargins left="0.75" right="0.75" top="1" bottom="1" header="0.5" footer="0.5"/>
  <pageSetup paperSize="1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Test Report</vt:lpstr>
      <vt:lpstr>LocustTest</vt:lpstr>
      <vt:lpstr>Samples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ngoot</cp:lastModifiedBy>
  <dcterms:created xsi:type="dcterms:W3CDTF">2002-07-27T17:17:00Z</dcterms:created>
  <cp:lastPrinted>2006-08-02T10:15:00Z</cp:lastPrinted>
  <dcterms:modified xsi:type="dcterms:W3CDTF">2026-04-29T09:02:17Z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