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D8F8F5D6-D829-4C4C-8D34-8368B5B09B28}" xr6:coauthVersionLast="47" xr6:coauthVersionMax="47" xr10:uidLastSave="{00000000-0000-0000-0000-000000000000}"/>
  <bookViews>
    <workbookView xWindow="1260" yWindow="31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5" l="1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B44" i="3"/>
  <c r="B43" i="3"/>
  <c r="B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2" i="5" l="1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6" i="2" l="1"/>
  <c r="C39" i="2"/>
  <c r="F39" i="2" s="1"/>
  <c r="G39" i="2" s="1"/>
  <c r="H39" i="2" s="1"/>
  <c r="C37" i="2"/>
  <c r="F37" i="2" s="1"/>
  <c r="G37" i="2" s="1"/>
  <c r="H37" i="2" s="1"/>
  <c r="C38" i="2"/>
  <c r="F38" i="2" s="1"/>
  <c r="G38" i="2" s="1"/>
  <c r="H38" i="2" s="1"/>
  <c r="C34" i="2"/>
  <c r="F34" i="2" s="1"/>
  <c r="G34" i="2" s="1"/>
  <c r="H34" i="2" s="1"/>
  <c r="C35" i="2"/>
  <c r="F35" i="2" s="1"/>
  <c r="G35" i="2" s="1"/>
  <c r="H35" i="2" s="1"/>
  <c r="F36" i="2"/>
  <c r="G36" i="2" s="1"/>
  <c r="H36" i="2" s="1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B41" i="2" l="1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<sst xmlns="http://schemas.openxmlformats.org/spreadsheetml/2006/main" count="65" uniqueCount="47">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</sst>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3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7" fillId="5" borderId="3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3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7">
        <v>12</v>
      </c>
      <c r="C2" s="57">
        <v>3</v>
      </c>
      <c r="D2" s="47"/>
      <c r="E2" s="57">
        <v>12</v>
      </c>
      <c r="F2" s="18">
        <v>7</v>
      </c>
      <c r="G2" s="44"/>
      <c r="H2" s="4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34">
        <f t="shared" ref="W2:W39" si="0">$W$41 * ( (SUM(B2:V2))/((SUM($B$45:$V$45))*$B$41) )</f>
        <v>0.56666666666666665</v>
      </c>
      <c r="X2"/>
    </row>
    <row r="3" spans="1:24" ht="29" customHeight="1" x14ac:dyDescent="0.15">
      <c r="A3" s="25">
        <v>54695</v>
      </c>
      <c r="B3" s="57">
        <v>0</v>
      </c>
      <c r="C3" s="57">
        <v>0</v>
      </c>
      <c r="D3" s="47"/>
      <c r="E3" s="57">
        <v>0</v>
      </c>
      <c r="F3" s="18">
        <v>0</v>
      </c>
      <c r="G3" s="44"/>
      <c r="H3" s="44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34">
        <f t="shared" si="0"/>
        <v>0</v>
      </c>
      <c r="X3"/>
    </row>
    <row r="4" spans="1:24" ht="29" customHeight="1" x14ac:dyDescent="0.15">
      <c r="A4" s="25">
        <v>54699</v>
      </c>
      <c r="B4" s="57">
        <v>15</v>
      </c>
      <c r="C4" s="57">
        <v>15</v>
      </c>
      <c r="D4" s="47"/>
      <c r="E4" s="57">
        <v>14</v>
      </c>
      <c r="F4" s="18">
        <v>15</v>
      </c>
      <c r="G4" s="44"/>
      <c r="H4" s="44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34">
        <f t="shared" si="0"/>
        <v>0.98333333333333328</v>
      </c>
      <c r="X4"/>
    </row>
    <row r="5" spans="1:24" ht="29" customHeight="1" x14ac:dyDescent="0.15">
      <c r="A5" s="25">
        <v>56054</v>
      </c>
      <c r="B5" s="57">
        <v>15</v>
      </c>
      <c r="C5" s="57">
        <v>9</v>
      </c>
      <c r="D5" s="47"/>
      <c r="E5" s="57">
        <v>7</v>
      </c>
      <c r="F5" s="18">
        <v>11</v>
      </c>
      <c r="G5" s="44"/>
      <c r="H5" s="44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34">
        <f t="shared" si="0"/>
        <v>0.7</v>
      </c>
      <c r="X5"/>
    </row>
    <row r="6" spans="1:24" ht="29" customHeight="1" x14ac:dyDescent="0.15">
      <c r="A6" s="25">
        <v>56196</v>
      </c>
      <c r="B6" s="57">
        <v>15</v>
      </c>
      <c r="C6" s="57">
        <v>15</v>
      </c>
      <c r="D6" s="47"/>
      <c r="E6" s="57">
        <v>14</v>
      </c>
      <c r="F6" s="18">
        <v>15</v>
      </c>
      <c r="G6" s="44"/>
      <c r="H6" s="44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34">
        <f t="shared" si="0"/>
        <v>0.98333333333333328</v>
      </c>
      <c r="X6"/>
    </row>
    <row r="7" spans="1:24" ht="29" customHeight="1" x14ac:dyDescent="0.15">
      <c r="A7" s="25">
        <v>58426</v>
      </c>
      <c r="B7" s="57">
        <v>15</v>
      </c>
      <c r="C7" s="57">
        <v>15</v>
      </c>
      <c r="D7" s="47"/>
      <c r="E7" s="57">
        <v>12</v>
      </c>
      <c r="F7" s="18">
        <v>15</v>
      </c>
      <c r="G7" s="44"/>
      <c r="H7" s="44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34">
        <f t="shared" si="0"/>
        <v>0.95</v>
      </c>
      <c r="X7"/>
    </row>
    <row r="8" spans="1:24" ht="29" customHeight="1" x14ac:dyDescent="0.15">
      <c r="A8" s="25">
        <v>63795</v>
      </c>
      <c r="B8" s="57">
        <v>15</v>
      </c>
      <c r="C8" s="57">
        <v>9</v>
      </c>
      <c r="D8" s="47"/>
      <c r="E8" s="57">
        <v>15</v>
      </c>
      <c r="F8" s="18">
        <v>15</v>
      </c>
      <c r="G8" s="44"/>
      <c r="H8" s="44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34">
        <f t="shared" si="0"/>
        <v>0.9</v>
      </c>
      <c r="X8"/>
    </row>
    <row r="9" spans="1:24" ht="29" customHeight="1" x14ac:dyDescent="0.15">
      <c r="A9" s="25">
        <v>66015</v>
      </c>
      <c r="B9" s="57">
        <v>3</v>
      </c>
      <c r="C9" s="57">
        <v>15</v>
      </c>
      <c r="D9" s="47"/>
      <c r="E9" s="57">
        <v>7</v>
      </c>
      <c r="F9" s="18">
        <v>15</v>
      </c>
      <c r="G9" s="44"/>
      <c r="H9" s="44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34">
        <f t="shared" si="0"/>
        <v>0.66666666666666663</v>
      </c>
      <c r="X9"/>
    </row>
    <row r="10" spans="1:24" ht="29" customHeight="1" x14ac:dyDescent="0.15">
      <c r="A10" s="25">
        <v>67210</v>
      </c>
      <c r="B10" s="57">
        <v>15</v>
      </c>
      <c r="C10" s="57">
        <v>15</v>
      </c>
      <c r="D10" s="47"/>
      <c r="E10" s="57">
        <v>7</v>
      </c>
      <c r="F10" s="18">
        <v>11</v>
      </c>
      <c r="G10" s="44"/>
      <c r="H10" s="44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34">
        <f t="shared" si="0"/>
        <v>0.8</v>
      </c>
      <c r="X10"/>
    </row>
    <row r="11" spans="1:24" ht="29" customHeight="1" x14ac:dyDescent="0.15">
      <c r="A11" s="25">
        <v>68473</v>
      </c>
      <c r="B11" s="57">
        <v>8</v>
      </c>
      <c r="C11" s="57">
        <v>0</v>
      </c>
      <c r="D11" s="47"/>
      <c r="E11" s="57">
        <v>8</v>
      </c>
      <c r="F11" s="18">
        <v>13</v>
      </c>
      <c r="G11" s="44"/>
      <c r="H11" s="44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34">
        <f t="shared" si="0"/>
        <v>0.48333333333333334</v>
      </c>
      <c r="X11"/>
    </row>
    <row r="12" spans="1:24" ht="29" customHeight="1" x14ac:dyDescent="0.15">
      <c r="A12" s="25">
        <v>69408</v>
      </c>
      <c r="B12" s="57">
        <v>15</v>
      </c>
      <c r="C12" s="57">
        <v>15</v>
      </c>
      <c r="D12" s="47"/>
      <c r="E12" s="57">
        <v>14</v>
      </c>
      <c r="F12" s="18">
        <v>13</v>
      </c>
      <c r="G12" s="44"/>
      <c r="H12" s="44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34">
        <f t="shared" si="0"/>
        <v>0.95</v>
      </c>
      <c r="X12"/>
    </row>
    <row r="13" spans="1:24" ht="29" customHeight="1" x14ac:dyDescent="0.15">
      <c r="A13" s="25">
        <v>69764</v>
      </c>
      <c r="B13" s="57">
        <v>15</v>
      </c>
      <c r="C13" s="57">
        <v>15</v>
      </c>
      <c r="D13" s="47"/>
      <c r="E13" s="57">
        <v>15</v>
      </c>
      <c r="F13" s="18">
        <v>15</v>
      </c>
      <c r="G13" s="44"/>
      <c r="H13" s="44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34">
        <f t="shared" si="0"/>
        <v>1</v>
      </c>
      <c r="X13"/>
    </row>
    <row r="14" spans="1:24" s="2" customFormat="1" ht="29" customHeight="1" x14ac:dyDescent="0.15">
      <c r="A14" s="25">
        <v>69810</v>
      </c>
      <c r="B14" s="57">
        <v>15</v>
      </c>
      <c r="C14" s="57">
        <v>15</v>
      </c>
      <c r="D14" s="47"/>
      <c r="E14" s="57">
        <v>12</v>
      </c>
      <c r="F14" s="18">
        <v>15</v>
      </c>
      <c r="G14" s="44"/>
      <c r="H14" s="44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34">
        <f t="shared" si="0"/>
        <v>0.95</v>
      </c>
    </row>
    <row r="15" spans="1:24" ht="29" customHeight="1" x14ac:dyDescent="0.15">
      <c r="A15" s="25">
        <v>69951</v>
      </c>
      <c r="B15" s="57">
        <v>3</v>
      </c>
      <c r="C15" s="57">
        <v>3</v>
      </c>
      <c r="D15" s="47"/>
      <c r="E15" s="57">
        <v>7</v>
      </c>
      <c r="F15" s="18">
        <v>0</v>
      </c>
      <c r="G15" s="44"/>
      <c r="H15" s="44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34">
        <f t="shared" si="0"/>
        <v>0.21666666666666667</v>
      </c>
      <c r="X15"/>
    </row>
    <row r="16" spans="1:24" ht="29" customHeight="1" x14ac:dyDescent="0.15">
      <c r="A16" s="25">
        <v>69999</v>
      </c>
      <c r="B16" s="57">
        <v>15</v>
      </c>
      <c r="C16" s="57">
        <v>15</v>
      </c>
      <c r="D16" s="47"/>
      <c r="E16" s="57">
        <v>15</v>
      </c>
      <c r="F16" s="18">
        <v>15</v>
      </c>
      <c r="G16" s="44"/>
      <c r="H16" s="44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34">
        <f t="shared" si="0"/>
        <v>1</v>
      </c>
      <c r="X16"/>
    </row>
    <row r="17" spans="1:24" ht="29" customHeight="1" x14ac:dyDescent="0.15">
      <c r="A17" s="25">
        <v>70050</v>
      </c>
      <c r="B17" s="57">
        <v>15</v>
      </c>
      <c r="C17" s="57">
        <v>0</v>
      </c>
      <c r="D17" s="47"/>
      <c r="E17" s="57">
        <v>9</v>
      </c>
      <c r="F17" s="18">
        <v>15</v>
      </c>
      <c r="G17" s="44"/>
      <c r="H17" s="44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34">
        <f t="shared" si="0"/>
        <v>0.65</v>
      </c>
      <c r="X17"/>
    </row>
    <row r="18" spans="1:24" ht="29" customHeight="1" x14ac:dyDescent="0.15">
      <c r="A18" s="25">
        <v>70065</v>
      </c>
      <c r="B18" s="57">
        <v>15</v>
      </c>
      <c r="C18" s="57">
        <v>9</v>
      </c>
      <c r="D18" s="47"/>
      <c r="E18" s="57">
        <v>12</v>
      </c>
      <c r="F18" s="18">
        <v>11</v>
      </c>
      <c r="G18" s="44"/>
      <c r="H18" s="44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34">
        <f t="shared" si="0"/>
        <v>0.78333333333333333</v>
      </c>
      <c r="X18"/>
    </row>
    <row r="19" spans="1:24" ht="29" customHeight="1" x14ac:dyDescent="0.15">
      <c r="A19" s="25">
        <v>70173</v>
      </c>
      <c r="B19" s="57">
        <v>8</v>
      </c>
      <c r="C19" s="57">
        <v>15</v>
      </c>
      <c r="D19" s="47"/>
      <c r="E19" s="57">
        <v>12</v>
      </c>
      <c r="F19" s="18">
        <v>15</v>
      </c>
      <c r="G19" s="44"/>
      <c r="H19" s="44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34">
        <f t="shared" si="0"/>
        <v>0.83333333333333337</v>
      </c>
      <c r="X19"/>
    </row>
    <row r="20" spans="1:24" ht="29" customHeight="1" x14ac:dyDescent="0.15">
      <c r="A20" s="25">
        <v>70179</v>
      </c>
      <c r="B20" s="57">
        <v>15</v>
      </c>
      <c r="C20" s="57">
        <v>9</v>
      </c>
      <c r="D20" s="47"/>
      <c r="E20" s="57">
        <v>15</v>
      </c>
      <c r="F20" s="18">
        <v>15</v>
      </c>
      <c r="G20" s="44"/>
      <c r="H20" s="44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34">
        <f t="shared" si="0"/>
        <v>0.9</v>
      </c>
      <c r="X20"/>
    </row>
    <row r="21" spans="1:24" ht="29" customHeight="1" x14ac:dyDescent="0.15">
      <c r="A21" s="25">
        <v>70267</v>
      </c>
      <c r="B21" s="57">
        <v>3</v>
      </c>
      <c r="C21" s="57">
        <v>0</v>
      </c>
      <c r="D21" s="47"/>
      <c r="E21" s="57">
        <v>12</v>
      </c>
      <c r="F21" s="18">
        <v>0</v>
      </c>
      <c r="G21" s="44"/>
      <c r="H21" s="44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34">
        <f t="shared" si="0"/>
        <v>0.25</v>
      </c>
      <c r="X21"/>
    </row>
    <row r="22" spans="1:24" ht="29" customHeight="1" x14ac:dyDescent="0.15">
      <c r="A22" s="25">
        <v>70299</v>
      </c>
      <c r="B22" s="57">
        <v>15</v>
      </c>
      <c r="C22" s="57">
        <v>15</v>
      </c>
      <c r="D22" s="47"/>
      <c r="E22" s="57">
        <v>15</v>
      </c>
      <c r="F22" s="18">
        <v>15</v>
      </c>
      <c r="G22" s="44"/>
      <c r="H22" s="44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34">
        <f t="shared" si="0"/>
        <v>1</v>
      </c>
      <c r="X22"/>
    </row>
    <row r="23" spans="1:24" ht="29" customHeight="1" x14ac:dyDescent="0.15">
      <c r="A23" s="25">
        <v>70339</v>
      </c>
      <c r="B23" s="57">
        <v>15</v>
      </c>
      <c r="C23" s="57">
        <v>15</v>
      </c>
      <c r="D23" s="47"/>
      <c r="E23" s="57">
        <v>12</v>
      </c>
      <c r="F23" s="18">
        <v>15</v>
      </c>
      <c r="G23" s="44"/>
      <c r="H23" s="44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34">
        <f t="shared" si="0"/>
        <v>0.95</v>
      </c>
      <c r="X23"/>
    </row>
    <row r="24" spans="1:24" ht="29" customHeight="1" x14ac:dyDescent="0.15">
      <c r="A24" s="25">
        <v>70503</v>
      </c>
      <c r="B24" s="57">
        <v>15</v>
      </c>
      <c r="C24" s="57">
        <v>9</v>
      </c>
      <c r="D24" s="47"/>
      <c r="E24" s="57">
        <v>8</v>
      </c>
      <c r="F24" s="18">
        <v>15</v>
      </c>
      <c r="G24" s="44"/>
      <c r="H24" s="44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34">
        <f t="shared" si="0"/>
        <v>0.78333333333333333</v>
      </c>
      <c r="X24"/>
    </row>
    <row r="25" spans="1:24" ht="29" customHeight="1" x14ac:dyDescent="0.15">
      <c r="A25" s="25">
        <v>70556</v>
      </c>
      <c r="B25" s="57">
        <v>3</v>
      </c>
      <c r="C25" s="57">
        <v>15</v>
      </c>
      <c r="D25" s="47"/>
      <c r="E25" s="57">
        <v>15</v>
      </c>
      <c r="F25" s="18">
        <v>15</v>
      </c>
      <c r="G25" s="44"/>
      <c r="H25" s="44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34">
        <f t="shared" si="0"/>
        <v>0.8</v>
      </c>
      <c r="X25"/>
    </row>
    <row r="26" spans="1:24" ht="29" customHeight="1" x14ac:dyDescent="0.15">
      <c r="A26" s="25">
        <v>70632</v>
      </c>
      <c r="B26" s="57">
        <v>8</v>
      </c>
      <c r="C26" s="57">
        <v>15</v>
      </c>
      <c r="D26" s="47"/>
      <c r="E26" s="57">
        <v>15</v>
      </c>
      <c r="F26" s="18">
        <v>15</v>
      </c>
      <c r="G26" s="44"/>
      <c r="H26" s="44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34">
        <f t="shared" si="0"/>
        <v>0.8833333333333333</v>
      </c>
      <c r="X26"/>
    </row>
    <row r="27" spans="1:24" ht="29" customHeight="1" x14ac:dyDescent="0.15">
      <c r="A27" s="25">
        <v>70734</v>
      </c>
      <c r="B27" s="57">
        <v>15</v>
      </c>
      <c r="C27" s="57">
        <v>9</v>
      </c>
      <c r="D27" s="47"/>
      <c r="E27" s="57">
        <v>12</v>
      </c>
      <c r="F27" s="18">
        <v>15</v>
      </c>
      <c r="G27" s="44"/>
      <c r="H27" s="44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34">
        <f t="shared" si="0"/>
        <v>0.85</v>
      </c>
      <c r="X27"/>
    </row>
    <row r="28" spans="1:24" ht="29" customHeight="1" x14ac:dyDescent="0.15">
      <c r="A28" s="25">
        <v>70896</v>
      </c>
      <c r="B28" s="57">
        <v>15</v>
      </c>
      <c r="C28" s="57">
        <v>9</v>
      </c>
      <c r="D28" s="47"/>
      <c r="E28" s="57">
        <v>0</v>
      </c>
      <c r="F28" s="18">
        <v>15</v>
      </c>
      <c r="G28" s="44"/>
      <c r="H28" s="44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34">
        <f t="shared" si="0"/>
        <v>0.65</v>
      </c>
      <c r="X28"/>
    </row>
    <row r="29" spans="1:24" ht="29" customHeight="1" x14ac:dyDescent="0.15">
      <c r="A29" s="25">
        <v>71032</v>
      </c>
      <c r="B29" s="57">
        <v>8</v>
      </c>
      <c r="C29" s="57">
        <v>9</v>
      </c>
      <c r="D29" s="47"/>
      <c r="E29" s="57">
        <v>9</v>
      </c>
      <c r="F29" s="18">
        <v>11</v>
      </c>
      <c r="G29" s="44"/>
      <c r="H29" s="44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34">
        <f t="shared" si="0"/>
        <v>0.6166666666666667</v>
      </c>
      <c r="X29"/>
    </row>
    <row r="30" spans="1:24" ht="29" customHeight="1" x14ac:dyDescent="0.15">
      <c r="A30" s="25">
        <v>71099</v>
      </c>
      <c r="B30" s="57">
        <v>6</v>
      </c>
      <c r="C30" s="57">
        <v>9</v>
      </c>
      <c r="D30" s="47"/>
      <c r="E30" s="57">
        <v>7</v>
      </c>
      <c r="F30" s="18">
        <v>15</v>
      </c>
      <c r="G30" s="44"/>
      <c r="H30" s="44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34">
        <f t="shared" si="0"/>
        <v>0.6166666666666667</v>
      </c>
      <c r="X30"/>
    </row>
    <row r="31" spans="1:24" ht="29" customHeight="1" x14ac:dyDescent="0.15">
      <c r="A31" s="25">
        <v>71304</v>
      </c>
      <c r="B31" s="57">
        <v>12</v>
      </c>
      <c r="C31" s="57">
        <v>9</v>
      </c>
      <c r="D31" s="47"/>
      <c r="E31" s="57">
        <v>12</v>
      </c>
      <c r="F31" s="18">
        <v>11</v>
      </c>
      <c r="G31" s="44"/>
      <c r="H31" s="44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34">
        <f t="shared" si="0"/>
        <v>0.73333333333333328</v>
      </c>
      <c r="X31"/>
    </row>
    <row r="32" spans="1:24" ht="29" customHeight="1" x14ac:dyDescent="0.15">
      <c r="A32" s="25">
        <v>71308</v>
      </c>
      <c r="B32" s="57">
        <v>15</v>
      </c>
      <c r="C32" s="57">
        <v>15</v>
      </c>
      <c r="D32" s="47"/>
      <c r="E32" s="57">
        <v>14</v>
      </c>
      <c r="F32" s="18">
        <v>7</v>
      </c>
      <c r="G32" s="44"/>
      <c r="H32" s="44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34">
        <f t="shared" si="0"/>
        <v>0.85</v>
      </c>
      <c r="X32"/>
    </row>
    <row r="33" spans="1:24" ht="29" customHeight="1" x14ac:dyDescent="0.15">
      <c r="A33" s="25">
        <v>71312</v>
      </c>
      <c r="B33" s="57">
        <v>3</v>
      </c>
      <c r="C33" s="57">
        <v>9</v>
      </c>
      <c r="D33" s="47"/>
      <c r="E33" s="57">
        <v>7</v>
      </c>
      <c r="F33" s="18">
        <v>15</v>
      </c>
      <c r="G33" s="44"/>
      <c r="H33" s="44"/>
      <c r="I33" s="18"/>
      <c r="J33" s="18"/>
      <c r="K33" s="18"/>
      <c r="L33" s="18"/>
      <c r="M33" s="18"/>
      <c r="N33" s="18"/>
      <c r="O33" s="44"/>
      <c r="P33" s="18"/>
      <c r="Q33" s="18"/>
      <c r="R33" s="18"/>
      <c r="S33" s="18"/>
      <c r="T33" s="18"/>
      <c r="U33" s="18"/>
      <c r="V33" s="18"/>
      <c r="W33" s="34">
        <f t="shared" si="0"/>
        <v>0.56666666666666665</v>
      </c>
      <c r="X33"/>
    </row>
    <row r="34" spans="1:24" ht="29" customHeight="1" x14ac:dyDescent="0.15">
      <c r="A34" s="25">
        <v>71340</v>
      </c>
      <c r="B34" s="57">
        <v>6</v>
      </c>
      <c r="C34" s="57">
        <v>15</v>
      </c>
      <c r="D34" s="47"/>
      <c r="E34" s="57">
        <v>9</v>
      </c>
      <c r="F34" s="18">
        <v>15</v>
      </c>
      <c r="G34" s="44"/>
      <c r="H34" s="44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34">
        <f t="shared" si="0"/>
        <v>0.75</v>
      </c>
      <c r="X34"/>
    </row>
    <row r="35" spans="1:24" ht="29" customHeight="1" x14ac:dyDescent="0.15">
      <c r="A35" s="25">
        <v>71428</v>
      </c>
      <c r="B35" s="57">
        <v>15</v>
      </c>
      <c r="C35" s="57">
        <v>15</v>
      </c>
      <c r="D35" s="47"/>
      <c r="E35" s="57">
        <v>15</v>
      </c>
      <c r="F35" s="18">
        <v>15</v>
      </c>
      <c r="G35" s="44"/>
      <c r="H35" s="44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34">
        <f t="shared" si="0"/>
        <v>1</v>
      </c>
      <c r="X35"/>
    </row>
    <row r="36" spans="1:24" ht="29" customHeight="1" x14ac:dyDescent="0.15">
      <c r="A36" s="25">
        <v>71431</v>
      </c>
      <c r="B36" s="57">
        <v>15</v>
      </c>
      <c r="C36" s="57">
        <v>15</v>
      </c>
      <c r="D36" s="47"/>
      <c r="E36" s="57">
        <v>12</v>
      </c>
      <c r="F36" s="18">
        <v>15</v>
      </c>
      <c r="G36" s="44"/>
      <c r="H36" s="44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34">
        <f t="shared" si="0"/>
        <v>0.95</v>
      </c>
      <c r="X36"/>
    </row>
    <row r="37" spans="1:24" ht="29" customHeight="1" x14ac:dyDescent="0.15">
      <c r="A37" s="25">
        <v>71474</v>
      </c>
      <c r="B37" s="57">
        <v>15</v>
      </c>
      <c r="C37" s="57">
        <v>15</v>
      </c>
      <c r="D37" s="47"/>
      <c r="E37" s="57">
        <v>3</v>
      </c>
      <c r="F37" s="18">
        <v>15</v>
      </c>
      <c r="G37" s="44"/>
      <c r="H37" s="44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34">
        <f t="shared" si="0"/>
        <v>0.8</v>
      </c>
      <c r="X37"/>
    </row>
    <row r="38" spans="1:24" ht="29" customHeight="1" x14ac:dyDescent="0.15">
      <c r="A38" s="25">
        <v>71553</v>
      </c>
      <c r="B38" s="57">
        <v>3</v>
      </c>
      <c r="C38" s="57">
        <v>9</v>
      </c>
      <c r="D38" s="47"/>
      <c r="E38" s="57">
        <v>0</v>
      </c>
      <c r="F38" s="18">
        <v>15</v>
      </c>
      <c r="G38" s="44"/>
      <c r="H38" s="44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34">
        <f t="shared" si="0"/>
        <v>0.45</v>
      </c>
      <c r="X38"/>
    </row>
    <row r="39" spans="1:24" ht="29" customHeight="1" x14ac:dyDescent="0.15">
      <c r="A39" s="25">
        <v>71671</v>
      </c>
      <c r="B39" s="57">
        <v>15</v>
      </c>
      <c r="C39" s="57">
        <v>9</v>
      </c>
      <c r="D39" s="47"/>
      <c r="E39" s="57">
        <v>12</v>
      </c>
      <c r="F39" s="18">
        <v>10</v>
      </c>
      <c r="G39" s="44"/>
      <c r="H39" s="44"/>
      <c r="I39" s="18"/>
      <c r="J39" s="18"/>
      <c r="K39" s="18"/>
      <c r="L39" s="18"/>
      <c r="M39" s="18"/>
      <c r="N39" s="18"/>
      <c r="O39" s="44"/>
      <c r="P39" s="18"/>
      <c r="Q39" s="18"/>
      <c r="R39" s="18"/>
      <c r="S39" s="18"/>
      <c r="T39" s="18"/>
      <c r="U39" s="18"/>
      <c r="V39" s="18"/>
      <c r="W39" s="34">
        <f t="shared" si="0"/>
        <v>0.76666666666666672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 t="e">
        <f t="shared" si="1"/>
        <v>#DIV/0!</v>
      </c>
      <c r="M42" s="30" t="e">
        <f t="shared" si="1"/>
        <v>#DIV/0!</v>
      </c>
      <c r="N42" s="30" t="e">
        <f t="shared" si="1"/>
        <v>#DIV/0!</v>
      </c>
      <c r="O42" s="30" t="e">
        <f t="shared" si="1"/>
        <v>#DIV/0!</v>
      </c>
      <c r="P42" s="30" t="e">
        <f t="shared" si="1"/>
        <v>#DIV/0!</v>
      </c>
      <c r="Q42" s="30" t="e">
        <f t="shared" si="1"/>
        <v>#DIV/0!</v>
      </c>
      <c r="R42" s="30" t="e">
        <f t="shared" si="1"/>
        <v>#DIV/0!</v>
      </c>
      <c r="S42" s="30" t="e">
        <f t="shared" si="1"/>
        <v>#DIV/0!</v>
      </c>
      <c r="T42" s="30" t="e">
        <f t="shared" si="1"/>
        <v>#DIV/0!</v>
      </c>
      <c r="U42" s="30" t="e">
        <f t="shared" si="1"/>
        <v>#DIV/0!</v>
      </c>
      <c r="V42" s="30" t="e">
        <f t="shared" si="1"/>
        <v>#DIV/0!</v>
      </c>
      <c r="W42" s="30">
        <f t="shared" si="1"/>
        <v>0.75219298245614052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 t="e">
        <f t="shared" si="2"/>
        <v>#DIV/0!</v>
      </c>
      <c r="M43" s="30" t="e">
        <f t="shared" si="2"/>
        <v>#DIV/0!</v>
      </c>
      <c r="N43" s="30" t="e">
        <f t="shared" si="2"/>
        <v>#DIV/0!</v>
      </c>
      <c r="O43" s="30" t="e">
        <f t="shared" si="2"/>
        <v>#DIV/0!</v>
      </c>
      <c r="P43" s="30" t="e">
        <f t="shared" si="2"/>
        <v>#DIV/0!</v>
      </c>
      <c r="Q43" s="30" t="e">
        <f t="shared" si="2"/>
        <v>#DIV/0!</v>
      </c>
      <c r="R43" s="30" t="e">
        <f t="shared" si="2"/>
        <v>#DIV/0!</v>
      </c>
      <c r="S43" s="30" t="e">
        <f t="shared" si="2"/>
        <v>#DIV/0!</v>
      </c>
      <c r="T43" s="30" t="e">
        <f t="shared" si="2"/>
        <v>#DIV/0!</v>
      </c>
      <c r="U43" s="30" t="e">
        <f t="shared" si="2"/>
        <v>#DIV/0!</v>
      </c>
      <c r="V43" s="30" t="e">
        <f t="shared" si="2"/>
        <v>#DIV/0!</v>
      </c>
      <c r="W43" s="30">
        <f t="shared" si="2"/>
        <v>0.23532518720529391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 t="e">
        <f t="shared" si="3"/>
        <v>#NUM!</v>
      </c>
      <c r="M44" s="30" t="e">
        <f t="shared" si="3"/>
        <v>#NUM!</v>
      </c>
      <c r="N44" s="30" t="e">
        <f t="shared" si="3"/>
        <v>#NUM!</v>
      </c>
      <c r="O44" s="30" t="e">
        <f t="shared" si="3"/>
        <v>#NUM!</v>
      </c>
      <c r="P44" s="30" t="e">
        <f t="shared" si="3"/>
        <v>#NUM!</v>
      </c>
      <c r="Q44" s="30" t="e">
        <f t="shared" si="3"/>
        <v>#NUM!</v>
      </c>
      <c r="R44" s="30" t="e">
        <f t="shared" si="3"/>
        <v>#NUM!</v>
      </c>
      <c r="S44" s="30" t="e">
        <f t="shared" si="3"/>
        <v>#NUM!</v>
      </c>
      <c r="T44" s="30" t="e">
        <f t="shared" si="3"/>
        <v>#NUM!</v>
      </c>
      <c r="U44" s="30" t="e">
        <f t="shared" si="3"/>
        <v>#NUM!</v>
      </c>
      <c r="V44" s="30" t="e">
        <f t="shared" si="3"/>
        <v>#NUM!</v>
      </c>
      <c r="W44" s="30">
        <f t="shared" si="3"/>
        <v>0.8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si="4"/>
        <v>0</v>
      </c>
      <c r="K45" s="33">
        <f t="shared" si="4"/>
        <v>0</v>
      </c>
      <c r="L45" s="33">
        <f t="shared" si="4"/>
        <v>0</v>
      </c>
      <c r="M45" s="33">
        <f t="shared" si="4"/>
        <v>0</v>
      </c>
      <c r="N45" s="33">
        <f t="shared" si="4"/>
        <v>0</v>
      </c>
      <c r="O45" s="33">
        <f t="shared" si="4"/>
        <v>0</v>
      </c>
      <c r="P45" s="33">
        <f t="shared" si="4"/>
        <v>0</v>
      </c>
      <c r="Q45" s="33">
        <f t="shared" si="4"/>
        <v>0</v>
      </c>
      <c r="R45" s="33">
        <f t="shared" si="4"/>
        <v>0</v>
      </c>
      <c r="S45" s="33">
        <f t="shared" si="4"/>
        <v>0</v>
      </c>
      <c r="T45" s="33">
        <f t="shared" si="4"/>
        <v>0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8">
        <v>49156</v>
      </c>
      <c r="B2" s="57">
        <v>0</v>
      </c>
      <c r="C2" s="52"/>
      <c r="D2" s="53"/>
      <c r="E2" s="57"/>
      <c r="F2" s="52"/>
      <c r="G2" s="52"/>
      <c r="H2" s="52"/>
      <c r="I2" s="52"/>
      <c r="J2" s="52"/>
      <c r="K2" s="52"/>
      <c r="L2" s="34">
        <f>IF(SUM($B$45:$I$45)&gt;0,1.5*(B2/$B$41+C2/$C$41+D2/$D$41+E2/$E$41+F2/$F$41+G2/$G$41+H2/$H$41+I2/$I$41+J2/$J$41+K2/$K$41)/SUM($B$45:$K$45),0)</f>
        <v>0</v>
      </c>
    </row>
    <row r="3" spans="1:12" ht="29" customHeight="1" x14ac:dyDescent="0.15">
      <c r="A3" s="59">
        <v>54695</v>
      </c>
      <c r="B3" s="57">
        <v>71.5</v>
      </c>
      <c r="C3" s="52"/>
      <c r="D3" s="54"/>
      <c r="E3" s="57"/>
      <c r="F3" s="52"/>
      <c r="G3" s="52"/>
      <c r="H3" s="52"/>
      <c r="I3" s="52"/>
      <c r="J3" s="52"/>
      <c r="K3" s="52"/>
      <c r="L3" s="34">
        <f t="shared" ref="L3:L39" si="0">IF(SUM($B$45:$I$45)&gt;0,1.5*(B3/$B$41+C3/$C$41+D3/$D$41+E3/$E$41+F3/$F$41+G3/$G$41+H3/$H$41+I3/$I$41+J3/$J$41+K3/$K$41)/SUM($B$45:$K$45),0)</f>
        <v>1.0725</v>
      </c>
    </row>
    <row r="4" spans="1:12" ht="29" customHeight="1" x14ac:dyDescent="0.15">
      <c r="A4" s="59">
        <v>54699</v>
      </c>
      <c r="B4" s="57">
        <v>96.5</v>
      </c>
      <c r="C4" s="52"/>
      <c r="D4" s="53"/>
      <c r="E4" s="57"/>
      <c r="F4" s="52"/>
      <c r="G4" s="52"/>
      <c r="H4" s="52"/>
      <c r="I4" s="52"/>
      <c r="J4" s="52"/>
      <c r="K4" s="52"/>
      <c r="L4" s="34">
        <f t="shared" si="0"/>
        <v>1.4475</v>
      </c>
    </row>
    <row r="5" spans="1:12" ht="29" customHeight="1" x14ac:dyDescent="0.15">
      <c r="A5" s="59">
        <v>56054</v>
      </c>
      <c r="B5" s="57">
        <v>68</v>
      </c>
      <c r="C5" s="52"/>
      <c r="D5" s="55"/>
      <c r="E5" s="57"/>
      <c r="F5" s="52"/>
      <c r="G5" s="52"/>
      <c r="H5" s="52"/>
      <c r="I5" s="52"/>
      <c r="J5" s="52"/>
      <c r="K5" s="52"/>
      <c r="L5" s="34">
        <f t="shared" si="0"/>
        <v>1.02</v>
      </c>
    </row>
    <row r="6" spans="1:12" ht="29" customHeight="1" x14ac:dyDescent="0.15">
      <c r="A6" s="59">
        <v>56196</v>
      </c>
      <c r="B6" s="57">
        <v>76</v>
      </c>
      <c r="C6" s="52"/>
      <c r="D6" s="54"/>
      <c r="E6" s="57"/>
      <c r="F6" s="52"/>
      <c r="G6" s="52"/>
      <c r="H6" s="52"/>
      <c r="I6" s="52"/>
      <c r="J6" s="52"/>
      <c r="K6" s="52"/>
      <c r="L6" s="34">
        <f t="shared" si="0"/>
        <v>1.1400000000000001</v>
      </c>
    </row>
    <row r="7" spans="1:12" ht="29" customHeight="1" x14ac:dyDescent="0.15">
      <c r="A7" s="59">
        <v>58426</v>
      </c>
      <c r="B7" s="57">
        <v>0</v>
      </c>
      <c r="C7" s="52"/>
      <c r="D7" s="18"/>
      <c r="E7" s="57"/>
      <c r="F7" s="52"/>
      <c r="G7" s="52"/>
      <c r="H7" s="52"/>
      <c r="I7" s="52"/>
      <c r="J7" s="52"/>
      <c r="K7" s="52"/>
      <c r="L7" s="34">
        <f t="shared" si="0"/>
        <v>0</v>
      </c>
    </row>
    <row r="8" spans="1:12" ht="29" customHeight="1" x14ac:dyDescent="0.15">
      <c r="A8" s="59">
        <v>63795</v>
      </c>
      <c r="B8" s="57">
        <v>97.5</v>
      </c>
      <c r="C8" s="52"/>
      <c r="D8" s="53"/>
      <c r="E8" s="57"/>
      <c r="F8" s="52"/>
      <c r="G8" s="52"/>
      <c r="H8" s="52"/>
      <c r="I8" s="52"/>
      <c r="J8" s="52"/>
      <c r="K8" s="52"/>
      <c r="L8" s="34">
        <f t="shared" si="0"/>
        <v>1.4624999999999999</v>
      </c>
    </row>
    <row r="9" spans="1:12" ht="29" customHeight="1" x14ac:dyDescent="0.15">
      <c r="A9" s="59">
        <v>66015</v>
      </c>
      <c r="B9" s="57">
        <v>99</v>
      </c>
      <c r="C9" s="52"/>
      <c r="D9" s="54"/>
      <c r="E9" s="57"/>
      <c r="F9" s="52"/>
      <c r="G9" s="52"/>
      <c r="H9" s="52"/>
      <c r="I9" s="52"/>
      <c r="J9" s="52"/>
      <c r="K9" s="52"/>
      <c r="L9" s="34">
        <f t="shared" si="0"/>
        <v>1.4849999999999999</v>
      </c>
    </row>
    <row r="10" spans="1:12" ht="29" customHeight="1" x14ac:dyDescent="0.15">
      <c r="A10" s="59">
        <v>67210</v>
      </c>
      <c r="B10" s="57">
        <v>89</v>
      </c>
      <c r="C10" s="52"/>
      <c r="D10" s="54"/>
      <c r="E10" s="18"/>
      <c r="F10" s="52"/>
      <c r="G10" s="52"/>
      <c r="H10" s="52"/>
      <c r="I10" s="52"/>
      <c r="J10" s="52"/>
      <c r="K10" s="52"/>
      <c r="L10" s="34">
        <f t="shared" si="0"/>
        <v>1.335</v>
      </c>
    </row>
    <row r="11" spans="1:12" ht="29" customHeight="1" x14ac:dyDescent="0.15">
      <c r="A11" s="59">
        <v>68473</v>
      </c>
      <c r="B11" s="57">
        <v>39</v>
      </c>
      <c r="C11" s="52"/>
      <c r="D11" s="53"/>
      <c r="E11" s="57"/>
      <c r="F11" s="52"/>
      <c r="G11" s="18"/>
      <c r="H11" s="52"/>
      <c r="I11" s="52"/>
      <c r="J11" s="52"/>
      <c r="K11" s="52"/>
      <c r="L11" s="34">
        <f t="shared" si="0"/>
        <v>0.58499999999999996</v>
      </c>
    </row>
    <row r="12" spans="1:12" ht="29" customHeight="1" x14ac:dyDescent="0.15">
      <c r="A12" s="59">
        <v>69408</v>
      </c>
      <c r="B12" s="57">
        <v>69.5</v>
      </c>
      <c r="C12" s="52"/>
      <c r="D12" s="53"/>
      <c r="E12" s="57"/>
      <c r="F12" s="52"/>
      <c r="G12" s="52"/>
      <c r="H12" s="52"/>
      <c r="I12" s="52"/>
      <c r="J12" s="52"/>
      <c r="K12" s="52"/>
      <c r="L12" s="34">
        <f t="shared" si="0"/>
        <v>1.0425</v>
      </c>
    </row>
    <row r="13" spans="1:12" ht="29" customHeight="1" x14ac:dyDescent="0.15">
      <c r="A13" s="59">
        <v>69764</v>
      </c>
      <c r="B13" s="57">
        <v>98.5</v>
      </c>
      <c r="C13" s="52"/>
      <c r="D13" s="54"/>
      <c r="E13" s="57"/>
      <c r="F13" s="52"/>
      <c r="G13" s="52"/>
      <c r="H13" s="52"/>
      <c r="I13" s="52"/>
      <c r="J13" s="52"/>
      <c r="K13" s="52"/>
      <c r="L13" s="34">
        <f t="shared" si="0"/>
        <v>1.4775</v>
      </c>
    </row>
    <row r="14" spans="1:12" ht="29" customHeight="1" x14ac:dyDescent="0.15">
      <c r="A14" s="59">
        <v>69810</v>
      </c>
      <c r="B14" s="57">
        <v>93.5</v>
      </c>
      <c r="C14" s="52"/>
      <c r="D14" s="54"/>
      <c r="E14" s="57"/>
      <c r="F14" s="52"/>
      <c r="G14" s="52"/>
      <c r="H14" s="52"/>
      <c r="I14" s="52"/>
      <c r="J14" s="52"/>
      <c r="K14" s="52"/>
      <c r="L14" s="34">
        <f t="shared" si="0"/>
        <v>1.4025000000000001</v>
      </c>
    </row>
    <row r="15" spans="1:12" ht="29" customHeight="1" x14ac:dyDescent="0.15">
      <c r="A15" s="59">
        <v>69951</v>
      </c>
      <c r="B15" s="57">
        <v>35.5</v>
      </c>
      <c r="C15" s="52"/>
      <c r="D15" s="54"/>
      <c r="E15" s="57"/>
      <c r="F15" s="52"/>
      <c r="G15" s="52"/>
      <c r="H15" s="52"/>
      <c r="I15" s="52"/>
      <c r="J15" s="52"/>
      <c r="K15" s="52"/>
      <c r="L15" s="34">
        <f t="shared" si="0"/>
        <v>0.53249999999999997</v>
      </c>
    </row>
    <row r="16" spans="1:12" ht="29" customHeight="1" x14ac:dyDescent="0.15">
      <c r="A16" s="59">
        <v>69999</v>
      </c>
      <c r="B16" s="57">
        <v>99</v>
      </c>
      <c r="C16" s="52"/>
      <c r="D16" s="53"/>
      <c r="E16" s="57"/>
      <c r="F16" s="52"/>
      <c r="G16" s="52"/>
      <c r="H16" s="52"/>
      <c r="I16" s="52"/>
      <c r="J16" s="52"/>
      <c r="K16" s="52"/>
      <c r="L16" s="34">
        <f t="shared" si="0"/>
        <v>1.4849999999999999</v>
      </c>
    </row>
    <row r="17" spans="1:12" ht="29" customHeight="1" x14ac:dyDescent="0.15">
      <c r="A17" s="59">
        <v>70050</v>
      </c>
      <c r="B17" s="57">
        <v>88.5</v>
      </c>
      <c r="C17" s="52"/>
      <c r="D17" s="54"/>
      <c r="E17" s="57"/>
      <c r="F17" s="52"/>
      <c r="G17" s="52"/>
      <c r="H17" s="52"/>
      <c r="I17" s="52"/>
      <c r="J17" s="52"/>
      <c r="K17" s="52"/>
      <c r="L17" s="34">
        <f t="shared" si="0"/>
        <v>1.3275000000000001</v>
      </c>
    </row>
    <row r="18" spans="1:12" ht="29" customHeight="1" x14ac:dyDescent="0.15">
      <c r="A18" s="59">
        <v>70065</v>
      </c>
      <c r="B18" s="57">
        <v>69.5</v>
      </c>
      <c r="C18" s="52"/>
      <c r="D18" s="53"/>
      <c r="E18" s="57"/>
      <c r="F18" s="52"/>
      <c r="G18" s="52"/>
      <c r="H18" s="52"/>
      <c r="I18" s="52"/>
      <c r="J18" s="52"/>
      <c r="K18" s="52"/>
      <c r="L18" s="34">
        <f t="shared" si="0"/>
        <v>1.0425</v>
      </c>
    </row>
    <row r="19" spans="1:12" ht="29" customHeight="1" x14ac:dyDescent="0.15">
      <c r="A19" s="59">
        <v>70173</v>
      </c>
      <c r="B19" s="57">
        <v>86</v>
      </c>
      <c r="C19" s="52"/>
      <c r="D19" s="54"/>
      <c r="E19" s="57"/>
      <c r="F19" s="52"/>
      <c r="G19" s="52"/>
      <c r="H19" s="52"/>
      <c r="I19" s="52"/>
      <c r="J19" s="52"/>
      <c r="K19" s="52"/>
      <c r="L19" s="34">
        <f t="shared" si="0"/>
        <v>1.29</v>
      </c>
    </row>
    <row r="20" spans="1:12" ht="29" customHeight="1" x14ac:dyDescent="0.15">
      <c r="A20" s="59">
        <v>70179</v>
      </c>
      <c r="B20" s="57">
        <v>91</v>
      </c>
      <c r="C20" s="52"/>
      <c r="D20" s="54"/>
      <c r="E20" s="57"/>
      <c r="F20" s="52"/>
      <c r="G20" s="52"/>
      <c r="H20" s="52"/>
      <c r="I20" s="52"/>
      <c r="J20" s="52"/>
      <c r="K20" s="52"/>
      <c r="L20" s="34">
        <f t="shared" si="0"/>
        <v>1.365</v>
      </c>
    </row>
    <row r="21" spans="1:12" ht="29" customHeight="1" x14ac:dyDescent="0.15">
      <c r="A21" s="59">
        <v>70267</v>
      </c>
      <c r="B21" s="57">
        <v>68.5</v>
      </c>
      <c r="C21" s="52"/>
      <c r="D21" s="54"/>
      <c r="E21" s="57"/>
      <c r="F21" s="52"/>
      <c r="G21" s="52"/>
      <c r="H21" s="52"/>
      <c r="I21" s="52"/>
      <c r="J21" s="52"/>
      <c r="K21" s="52"/>
      <c r="L21" s="34">
        <f t="shared" si="0"/>
        <v>1.0275000000000001</v>
      </c>
    </row>
    <row r="22" spans="1:12" ht="29" customHeight="1" x14ac:dyDescent="0.15">
      <c r="A22" s="59">
        <v>70299</v>
      </c>
      <c r="B22" s="57">
        <v>95.5</v>
      </c>
      <c r="C22" s="52"/>
      <c r="D22" s="54"/>
      <c r="E22" s="57"/>
      <c r="F22" s="52"/>
      <c r="G22" s="52"/>
      <c r="H22" s="52"/>
      <c r="I22" s="52"/>
      <c r="J22" s="52"/>
      <c r="K22" s="52"/>
      <c r="L22" s="34">
        <f t="shared" si="0"/>
        <v>1.4324999999999999</v>
      </c>
    </row>
    <row r="23" spans="1:12" ht="29" customHeight="1" x14ac:dyDescent="0.15">
      <c r="A23" s="59">
        <v>70339</v>
      </c>
      <c r="B23" s="57">
        <v>88</v>
      </c>
      <c r="C23" s="52"/>
      <c r="D23" s="53"/>
      <c r="E23" s="57"/>
      <c r="F23" s="52"/>
      <c r="G23" s="52"/>
      <c r="H23" s="52"/>
      <c r="I23" s="52"/>
      <c r="J23" s="52"/>
      <c r="K23" s="52"/>
      <c r="L23" s="34">
        <f t="shared" si="0"/>
        <v>1.32</v>
      </c>
    </row>
    <row r="24" spans="1:12" ht="29" customHeight="1" x14ac:dyDescent="0.15">
      <c r="A24" s="59">
        <v>70503</v>
      </c>
      <c r="B24" s="57">
        <v>78</v>
      </c>
      <c r="C24" s="52"/>
      <c r="D24" s="54"/>
      <c r="E24" s="57"/>
      <c r="F24" s="52"/>
      <c r="G24" s="52"/>
      <c r="H24" s="52"/>
      <c r="I24" s="52"/>
      <c r="J24" s="52"/>
      <c r="K24" s="52"/>
      <c r="L24" s="34">
        <f t="shared" si="0"/>
        <v>1.17</v>
      </c>
    </row>
    <row r="25" spans="1:12" ht="29" customHeight="1" x14ac:dyDescent="0.15">
      <c r="A25" s="59">
        <v>70556</v>
      </c>
      <c r="B25" s="57">
        <v>68</v>
      </c>
      <c r="C25" s="52"/>
      <c r="D25" s="53"/>
      <c r="E25" s="57"/>
      <c r="F25" s="52"/>
      <c r="G25" s="52"/>
      <c r="H25" s="52"/>
      <c r="I25" s="52"/>
      <c r="J25" s="52"/>
      <c r="K25" s="52"/>
      <c r="L25" s="34">
        <f t="shared" si="0"/>
        <v>1.02</v>
      </c>
    </row>
    <row r="26" spans="1:12" ht="29" customHeight="1" x14ac:dyDescent="0.15">
      <c r="A26" s="59">
        <v>70632</v>
      </c>
      <c r="B26" s="57">
        <v>56</v>
      </c>
      <c r="C26" s="52"/>
      <c r="D26" s="54"/>
      <c r="E26" s="18"/>
      <c r="F26" s="52"/>
      <c r="G26" s="52"/>
      <c r="H26" s="52"/>
      <c r="I26" s="52"/>
      <c r="J26" s="52"/>
      <c r="K26" s="52"/>
      <c r="L26" s="34">
        <f t="shared" si="0"/>
        <v>0.84000000000000008</v>
      </c>
    </row>
    <row r="27" spans="1:12" ht="29" customHeight="1" x14ac:dyDescent="0.15">
      <c r="A27" s="59">
        <v>70734</v>
      </c>
      <c r="B27" s="57">
        <v>61</v>
      </c>
      <c r="C27" s="52"/>
      <c r="D27" s="54"/>
      <c r="E27" s="57"/>
      <c r="F27" s="52"/>
      <c r="G27" s="52"/>
      <c r="H27" s="52"/>
      <c r="I27" s="52"/>
      <c r="J27" s="52"/>
      <c r="K27" s="52"/>
      <c r="L27" s="34">
        <f t="shared" si="0"/>
        <v>0.91500000000000004</v>
      </c>
    </row>
    <row r="28" spans="1:12" ht="29" customHeight="1" x14ac:dyDescent="0.15">
      <c r="A28" s="59">
        <v>70896</v>
      </c>
      <c r="B28" s="57">
        <v>41.5</v>
      </c>
      <c r="C28" s="52"/>
      <c r="D28" s="53"/>
      <c r="E28" s="57"/>
      <c r="F28" s="52"/>
      <c r="G28" s="52"/>
      <c r="H28" s="52"/>
      <c r="I28" s="52"/>
      <c r="J28" s="52"/>
      <c r="K28" s="52"/>
      <c r="L28" s="34">
        <f t="shared" si="0"/>
        <v>0.62249999999999994</v>
      </c>
    </row>
    <row r="29" spans="1:12" ht="29" customHeight="1" x14ac:dyDescent="0.15">
      <c r="A29" s="59">
        <v>71032</v>
      </c>
      <c r="B29" s="57">
        <v>53</v>
      </c>
      <c r="C29" s="52"/>
      <c r="D29" s="18"/>
      <c r="E29" s="57"/>
      <c r="F29" s="52"/>
      <c r="G29" s="52"/>
      <c r="H29" s="52"/>
      <c r="I29" s="52"/>
      <c r="J29" s="52"/>
      <c r="K29" s="52"/>
      <c r="L29" s="34">
        <f t="shared" si="0"/>
        <v>0.79500000000000004</v>
      </c>
    </row>
    <row r="30" spans="1:12" ht="29" customHeight="1" x14ac:dyDescent="0.15">
      <c r="A30" s="59">
        <v>71099</v>
      </c>
      <c r="B30" s="57">
        <v>72</v>
      </c>
      <c r="C30" s="52"/>
      <c r="D30" s="54"/>
      <c r="E30" s="57"/>
      <c r="F30" s="52"/>
      <c r="G30" s="52"/>
      <c r="H30" s="52"/>
      <c r="I30" s="52"/>
      <c r="J30" s="52"/>
      <c r="K30" s="52"/>
      <c r="L30" s="34">
        <f t="shared" si="0"/>
        <v>1.08</v>
      </c>
    </row>
    <row r="31" spans="1:12" ht="29" customHeight="1" x14ac:dyDescent="0.15">
      <c r="A31" s="59">
        <v>71304</v>
      </c>
      <c r="B31" s="57">
        <v>88</v>
      </c>
      <c r="C31" s="52"/>
      <c r="D31" s="53"/>
      <c r="E31" s="57"/>
      <c r="F31" s="52"/>
      <c r="G31" s="52"/>
      <c r="H31" s="52"/>
      <c r="I31" s="52"/>
      <c r="J31" s="52"/>
      <c r="K31" s="52"/>
      <c r="L31" s="34">
        <f t="shared" si="0"/>
        <v>1.32</v>
      </c>
    </row>
    <row r="32" spans="1:12" ht="29" customHeight="1" x14ac:dyDescent="0.15">
      <c r="A32" s="59">
        <v>71308</v>
      </c>
      <c r="B32" s="57">
        <v>87</v>
      </c>
      <c r="C32" s="52"/>
      <c r="D32" s="53"/>
      <c r="E32" s="57"/>
      <c r="F32" s="52"/>
      <c r="G32" s="52"/>
      <c r="H32" s="52"/>
      <c r="I32" s="52"/>
      <c r="J32" s="52"/>
      <c r="K32" s="52"/>
      <c r="L32" s="34">
        <f t="shared" si="0"/>
        <v>1.3049999999999999</v>
      </c>
    </row>
    <row r="33" spans="1:24" ht="29" customHeight="1" x14ac:dyDescent="0.15">
      <c r="A33" s="59">
        <v>71312</v>
      </c>
      <c r="B33" s="57">
        <v>62</v>
      </c>
      <c r="C33" s="52"/>
      <c r="D33" s="18"/>
      <c r="E33" s="57"/>
      <c r="F33" s="52"/>
      <c r="G33" s="52"/>
      <c r="H33" s="52"/>
      <c r="I33" s="52"/>
      <c r="J33" s="52"/>
      <c r="K33" s="52"/>
      <c r="L33" s="34">
        <f t="shared" si="0"/>
        <v>0.92999999999999994</v>
      </c>
    </row>
    <row r="34" spans="1:24" ht="29" customHeight="1" x14ac:dyDescent="0.15">
      <c r="A34" s="59">
        <v>71340</v>
      </c>
      <c r="B34" s="57">
        <v>99</v>
      </c>
      <c r="C34" s="52"/>
      <c r="D34" s="53"/>
      <c r="E34" s="57"/>
      <c r="F34" s="52"/>
      <c r="G34" s="52"/>
      <c r="H34" s="52"/>
      <c r="I34" s="52"/>
      <c r="J34" s="52"/>
      <c r="K34" s="52"/>
      <c r="L34" s="34">
        <f t="shared" si="0"/>
        <v>1.4849999999999999</v>
      </c>
    </row>
    <row r="35" spans="1:24" ht="29" customHeight="1" x14ac:dyDescent="0.15">
      <c r="A35" s="59">
        <v>71428</v>
      </c>
      <c r="B35" s="57">
        <v>99</v>
      </c>
      <c r="C35" s="52"/>
      <c r="D35" s="18"/>
      <c r="E35" s="57"/>
      <c r="F35" s="52"/>
      <c r="G35" s="52"/>
      <c r="H35" s="52"/>
      <c r="I35" s="52"/>
      <c r="J35" s="52"/>
      <c r="K35" s="52"/>
      <c r="L35" s="34">
        <f t="shared" si="0"/>
        <v>1.4849999999999999</v>
      </c>
    </row>
    <row r="36" spans="1:24" ht="29" customHeight="1" x14ac:dyDescent="0.15">
      <c r="A36" s="59">
        <v>71431</v>
      </c>
      <c r="B36" s="57">
        <v>64</v>
      </c>
      <c r="C36" s="52"/>
      <c r="D36" s="54"/>
      <c r="E36" s="57"/>
      <c r="F36" s="52"/>
      <c r="G36" s="52"/>
      <c r="H36" s="52"/>
      <c r="I36" s="52"/>
      <c r="J36" s="52"/>
      <c r="K36" s="52"/>
      <c r="L36" s="34">
        <f t="shared" si="0"/>
        <v>0.96</v>
      </c>
    </row>
    <row r="37" spans="1:24" ht="29" customHeight="1" x14ac:dyDescent="0.15">
      <c r="A37" s="59">
        <v>71474</v>
      </c>
      <c r="B37" s="57">
        <v>72.5</v>
      </c>
      <c r="C37" s="52"/>
      <c r="D37" s="53"/>
      <c r="E37" s="57"/>
      <c r="F37" s="52"/>
      <c r="G37" s="52"/>
      <c r="H37" s="52"/>
      <c r="I37" s="52"/>
      <c r="J37" s="52"/>
      <c r="K37" s="52"/>
      <c r="L37" s="34">
        <f t="shared" si="0"/>
        <v>1.0874999999999999</v>
      </c>
    </row>
    <row r="38" spans="1:24" ht="29" customHeight="1" x14ac:dyDescent="0.15">
      <c r="A38" s="59">
        <v>71553</v>
      </c>
      <c r="B38" s="57">
        <v>0</v>
      </c>
      <c r="C38" s="52"/>
      <c r="D38" s="53"/>
      <c r="E38" s="57"/>
      <c r="F38" s="52"/>
      <c r="G38" s="52"/>
      <c r="H38" s="52"/>
      <c r="I38" s="52"/>
      <c r="J38" s="52"/>
      <c r="K38" s="52"/>
      <c r="L38" s="34">
        <f t="shared" si="0"/>
        <v>0</v>
      </c>
    </row>
    <row r="39" spans="1:24" ht="29" customHeight="1" x14ac:dyDescent="0.15">
      <c r="A39" s="59">
        <v>71671</v>
      </c>
      <c r="B39" s="57">
        <v>45</v>
      </c>
      <c r="C39" s="52"/>
      <c r="D39" s="18"/>
      <c r="E39" s="57"/>
      <c r="F39" s="52"/>
      <c r="G39" s="52"/>
      <c r="H39" s="52"/>
      <c r="I39" s="52"/>
      <c r="J39" s="52"/>
      <c r="K39" s="52"/>
      <c r="L39" s="34">
        <f t="shared" si="0"/>
        <v>0.67500000000000004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70.14473684210526</v>
      </c>
      <c r="C42" s="30" t="e">
        <f t="shared" ref="C42:L42" si="1">AVERAGE(C$2:C$39)</f>
        <v>#DIV/0!</v>
      </c>
      <c r="D42" s="30" t="e">
        <f t="shared" si="1"/>
        <v>#DIV/0!</v>
      </c>
      <c r="E42" s="30" t="e">
        <f t="shared" si="1"/>
        <v>#DIV/0!</v>
      </c>
      <c r="F42" s="30" t="e">
        <f t="shared" si="1"/>
        <v>#DIV/0!</v>
      </c>
      <c r="G42" s="30" t="e">
        <f t="shared" si="1"/>
        <v>#DIV/0!</v>
      </c>
      <c r="H42" s="30" t="e">
        <f t="shared" si="1"/>
        <v>#DIV/0!</v>
      </c>
      <c r="I42" s="30" t="e">
        <f t="shared" si="1"/>
        <v>#DIV/0!</v>
      </c>
      <c r="J42" s="30" t="e">
        <f t="shared" si="1"/>
        <v>#DIV/0!</v>
      </c>
      <c r="K42" s="30" t="e">
        <f t="shared" si="1"/>
        <v>#DIV/0!</v>
      </c>
      <c r="L42" s="30">
        <f t="shared" si="1"/>
        <v>1.0521710526315788</v>
      </c>
    </row>
    <row r="43" spans="1:24" ht="29" customHeight="1" x14ac:dyDescent="0.15">
      <c r="A43" s="31" t="s">
        <v>34</v>
      </c>
      <c r="B43" s="30">
        <f>STDEV(B$2:B$39)</f>
        <v>27.632459343828515</v>
      </c>
      <c r="C43" s="30" t="e">
        <f t="shared" ref="C43:L43" si="2">STDEV(C$2:C$39)</f>
        <v>#DIV/0!</v>
      </c>
      <c r="D43" s="30" t="e">
        <f t="shared" si="2"/>
        <v>#DIV/0!</v>
      </c>
      <c r="E43" s="30" t="e">
        <f t="shared" si="2"/>
        <v>#DIV/0!</v>
      </c>
      <c r="F43" s="30" t="e">
        <f t="shared" si="2"/>
        <v>#DIV/0!</v>
      </c>
      <c r="G43" s="30" t="e">
        <f t="shared" si="2"/>
        <v>#DIV/0!</v>
      </c>
      <c r="H43" s="30" t="e">
        <f t="shared" si="2"/>
        <v>#DIV/0!</v>
      </c>
      <c r="I43" s="30" t="e">
        <f t="shared" si="2"/>
        <v>#DIV/0!</v>
      </c>
      <c r="J43" s="30" t="e">
        <f t="shared" si="2"/>
        <v>#DIV/0!</v>
      </c>
      <c r="K43" s="30" t="e">
        <f t="shared" si="2"/>
        <v>#DIV/0!</v>
      </c>
      <c r="L43" s="30">
        <f t="shared" si="2"/>
        <v>0.41448689015742751</v>
      </c>
    </row>
    <row r="44" spans="1:24" ht="29" customHeight="1" x14ac:dyDescent="0.15">
      <c r="A44" s="31" t="s">
        <v>35</v>
      </c>
      <c r="B44" s="30">
        <f>MEDIAN(B$2:B$39)</f>
        <v>72.25</v>
      </c>
      <c r="C44" s="30" t="e">
        <f t="shared" ref="C44:L44" si="3">MEDIAN(C$2:C$39)</f>
        <v>#NUM!</v>
      </c>
      <c r="D44" s="30" t="e">
        <f t="shared" si="3"/>
        <v>#NUM!</v>
      </c>
      <c r="E44" s="30" t="e">
        <f t="shared" si="3"/>
        <v>#NUM!</v>
      </c>
      <c r="F44" s="30" t="e">
        <f t="shared" si="3"/>
        <v>#NUM!</v>
      </c>
      <c r="G44" s="30" t="e">
        <f t="shared" si="3"/>
        <v>#NUM!</v>
      </c>
      <c r="H44" s="30" t="e">
        <f t="shared" si="3"/>
        <v>#NUM!</v>
      </c>
      <c r="I44" s="30" t="e">
        <f t="shared" si="3"/>
        <v>#NUM!</v>
      </c>
      <c r="J44" s="30" t="e">
        <f t="shared" si="3"/>
        <v>#NUM!</v>
      </c>
      <c r="K44" s="30" t="e">
        <f t="shared" si="3"/>
        <v>#NUM!</v>
      </c>
      <c r="L44" s="30">
        <f t="shared" si="3"/>
        <v>1.08375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0</v>
      </c>
      <c r="D45" s="33">
        <f t="shared" si="4"/>
        <v>0</v>
      </c>
      <c r="E45" s="33">
        <f t="shared" si="4"/>
        <v>0</v>
      </c>
      <c r="F45" s="33">
        <f t="shared" si="4"/>
        <v>0</v>
      </c>
      <c r="G45" s="33">
        <f t="shared" si="4"/>
        <v>0</v>
      </c>
      <c r="H45" s="33">
        <f t="shared" si="4"/>
        <v>0</v>
      </c>
      <c r="I45" s="33">
        <f t="shared" si="4"/>
        <v>0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8">
        <v>49156</v>
      </c>
      <c r="B2" s="43"/>
      <c r="C2" s="18"/>
      <c r="D2" s="19"/>
      <c r="F2" s="19"/>
      <c r="G2" s="19"/>
    </row>
    <row r="3" spans="1:13" ht="29" customHeight="1" x14ac:dyDescent="0.15">
      <c r="A3" s="59">
        <v>54695</v>
      </c>
      <c r="B3" s="43"/>
      <c r="C3" s="18"/>
      <c r="D3" s="19"/>
      <c r="F3" s="19"/>
      <c r="G3" s="19"/>
    </row>
    <row r="4" spans="1:13" ht="29" customHeight="1" x14ac:dyDescent="0.15">
      <c r="A4" s="59">
        <v>54699</v>
      </c>
      <c r="B4" s="43"/>
      <c r="C4" s="18"/>
      <c r="D4" s="19"/>
      <c r="F4" s="19"/>
      <c r="G4" s="19"/>
    </row>
    <row r="5" spans="1:13" ht="29" customHeight="1" x14ac:dyDescent="0.15">
      <c r="A5" s="59">
        <v>56054</v>
      </c>
      <c r="B5" s="43"/>
      <c r="C5" s="18"/>
      <c r="D5" s="19"/>
      <c r="F5" s="19"/>
      <c r="G5" s="19"/>
    </row>
    <row r="6" spans="1:13" ht="29" customHeight="1" x14ac:dyDescent="0.15">
      <c r="A6" s="59">
        <v>56196</v>
      </c>
      <c r="B6" s="43"/>
      <c r="C6" s="18"/>
      <c r="D6" s="19"/>
      <c r="F6" s="19"/>
      <c r="G6" s="19"/>
    </row>
    <row r="7" spans="1:13" ht="29" customHeight="1" x14ac:dyDescent="0.15">
      <c r="A7" s="59">
        <v>58426</v>
      </c>
      <c r="B7" s="43"/>
      <c r="C7" s="18"/>
      <c r="D7" s="19"/>
      <c r="F7" s="19"/>
      <c r="G7" s="19"/>
    </row>
    <row r="8" spans="1:13" ht="29" customHeight="1" x14ac:dyDescent="0.15">
      <c r="A8" s="59">
        <v>63795</v>
      </c>
      <c r="B8" s="43"/>
      <c r="C8" s="18"/>
      <c r="D8" s="19"/>
      <c r="F8" s="19"/>
      <c r="G8" s="19"/>
    </row>
    <row r="9" spans="1:13" ht="29" customHeight="1" x14ac:dyDescent="0.15">
      <c r="A9" s="59">
        <v>66015</v>
      </c>
      <c r="B9" s="43"/>
      <c r="C9" s="18"/>
      <c r="D9" s="19"/>
      <c r="F9" s="19"/>
      <c r="G9" s="19"/>
    </row>
    <row r="10" spans="1:13" ht="29" customHeight="1" x14ac:dyDescent="0.15">
      <c r="A10" s="59">
        <v>67210</v>
      </c>
      <c r="B10" s="43"/>
      <c r="C10" s="18"/>
      <c r="D10" s="19"/>
      <c r="F10" s="19"/>
      <c r="G10" s="19"/>
    </row>
    <row r="11" spans="1:13" ht="29" customHeight="1" x14ac:dyDescent="0.15">
      <c r="A11" s="59">
        <v>68473</v>
      </c>
      <c r="B11" s="43"/>
      <c r="C11" s="18"/>
      <c r="D11" s="19"/>
      <c r="F11" s="19"/>
      <c r="G11" s="19"/>
    </row>
    <row r="12" spans="1:13" ht="29" customHeight="1" x14ac:dyDescent="0.15">
      <c r="A12" s="59">
        <v>69408</v>
      </c>
      <c r="B12" s="43"/>
      <c r="C12" s="18"/>
      <c r="D12" s="19"/>
      <c r="F12" s="19"/>
      <c r="G12" s="19"/>
    </row>
    <row r="13" spans="1:13" ht="29" customHeight="1" x14ac:dyDescent="0.15">
      <c r="A13" s="59">
        <v>69764</v>
      </c>
      <c r="B13" s="43"/>
      <c r="C13" s="18"/>
      <c r="D13" s="19"/>
      <c r="F13" s="19"/>
      <c r="G13" s="19"/>
    </row>
    <row r="14" spans="1:13" ht="29" customHeight="1" x14ac:dyDescent="0.15">
      <c r="A14" s="59">
        <v>69810</v>
      </c>
      <c r="B14" s="43"/>
      <c r="C14" s="18"/>
      <c r="D14" s="19"/>
      <c r="F14" s="19"/>
      <c r="G14" s="19"/>
    </row>
    <row r="15" spans="1:13" ht="29" customHeight="1" x14ac:dyDescent="0.15">
      <c r="A15" s="59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9">
        <v>69999</v>
      </c>
      <c r="B16" s="43"/>
      <c r="C16" s="18"/>
      <c r="D16" s="19"/>
      <c r="F16" s="19"/>
      <c r="G16" s="19"/>
    </row>
    <row r="17" spans="1:7" ht="29" customHeight="1" x14ac:dyDescent="0.15">
      <c r="A17" s="59">
        <v>70050</v>
      </c>
      <c r="B17" s="43"/>
      <c r="C17" s="18"/>
      <c r="D17" s="19"/>
      <c r="F17" s="19"/>
      <c r="G17" s="19"/>
    </row>
    <row r="18" spans="1:7" ht="29" customHeight="1" x14ac:dyDescent="0.15">
      <c r="A18" s="59">
        <v>70065</v>
      </c>
      <c r="B18" s="43"/>
      <c r="C18" s="18"/>
      <c r="D18" s="19"/>
    </row>
    <row r="19" spans="1:7" ht="29" customHeight="1" x14ac:dyDescent="0.15">
      <c r="A19" s="59">
        <v>70173</v>
      </c>
      <c r="B19" s="43"/>
      <c r="C19" s="18"/>
      <c r="D19" s="19"/>
    </row>
    <row r="20" spans="1:7" ht="29" customHeight="1" x14ac:dyDescent="0.15">
      <c r="A20" s="59">
        <v>70179</v>
      </c>
      <c r="B20" s="43"/>
      <c r="C20" s="18"/>
      <c r="D20" s="19"/>
    </row>
    <row r="21" spans="1:7" ht="29" customHeight="1" x14ac:dyDescent="0.15">
      <c r="A21" s="59">
        <v>70267</v>
      </c>
      <c r="B21" s="43"/>
      <c r="C21" s="18"/>
      <c r="D21" s="19"/>
    </row>
    <row r="22" spans="1:7" ht="29" customHeight="1" x14ac:dyDescent="0.15">
      <c r="A22" s="59">
        <v>70299</v>
      </c>
      <c r="B22" s="43"/>
      <c r="C22" s="18"/>
      <c r="D22" s="19"/>
    </row>
    <row r="23" spans="1:7" ht="29" customHeight="1" x14ac:dyDescent="0.15">
      <c r="A23" s="59">
        <v>70339</v>
      </c>
      <c r="B23" s="43"/>
      <c r="C23" s="18"/>
      <c r="D23" s="19"/>
    </row>
    <row r="24" spans="1:7" ht="29" customHeight="1" x14ac:dyDescent="0.15">
      <c r="A24" s="59">
        <v>70503</v>
      </c>
      <c r="B24" s="43"/>
      <c r="C24" s="18"/>
      <c r="D24" s="19"/>
    </row>
    <row r="25" spans="1:7" ht="29" customHeight="1" x14ac:dyDescent="0.15">
      <c r="A25" s="59">
        <v>70556</v>
      </c>
      <c r="B25" s="43"/>
      <c r="C25" s="18"/>
      <c r="D25" s="19"/>
    </row>
    <row r="26" spans="1:7" ht="29" customHeight="1" x14ac:dyDescent="0.15">
      <c r="A26" s="59">
        <v>70632</v>
      </c>
      <c r="B26" s="43"/>
      <c r="C26" s="18"/>
      <c r="D26" s="19"/>
    </row>
    <row r="27" spans="1:7" ht="29" customHeight="1" x14ac:dyDescent="0.15">
      <c r="A27" s="59">
        <v>70734</v>
      </c>
      <c r="B27" s="43"/>
      <c r="C27" s="18"/>
      <c r="D27" s="19"/>
    </row>
    <row r="28" spans="1:7" ht="29" customHeight="1" x14ac:dyDescent="0.15">
      <c r="A28" s="59">
        <v>70896</v>
      </c>
      <c r="B28" s="43"/>
      <c r="C28" s="18"/>
      <c r="D28" s="19"/>
    </row>
    <row r="29" spans="1:7" ht="29" customHeight="1" x14ac:dyDescent="0.15">
      <c r="A29" s="59">
        <v>71032</v>
      </c>
      <c r="B29" s="43"/>
      <c r="C29" s="18"/>
      <c r="D29" s="19"/>
    </row>
    <row r="30" spans="1:7" ht="29" customHeight="1" x14ac:dyDescent="0.15">
      <c r="A30" s="59">
        <v>71099</v>
      </c>
      <c r="B30" s="43"/>
      <c r="C30" s="18"/>
      <c r="D30" s="19"/>
    </row>
    <row r="31" spans="1:7" ht="29" customHeight="1" x14ac:dyDescent="0.15">
      <c r="A31" s="59">
        <v>71304</v>
      </c>
      <c r="B31" s="43"/>
      <c r="C31" s="18"/>
      <c r="D31" s="19"/>
    </row>
    <row r="32" spans="1:7" ht="29" customHeight="1" x14ac:dyDescent="0.15">
      <c r="A32" s="59">
        <v>71308</v>
      </c>
      <c r="B32" s="43"/>
      <c r="C32" s="18"/>
      <c r="D32" s="19"/>
    </row>
    <row r="33" spans="1:25" ht="29" customHeight="1" x14ac:dyDescent="0.15">
      <c r="A33" s="59">
        <v>71312</v>
      </c>
      <c r="B33" s="43"/>
      <c r="C33" s="18"/>
      <c r="D33" s="19"/>
    </row>
    <row r="34" spans="1:25" ht="29" customHeight="1" x14ac:dyDescent="0.15">
      <c r="A34" s="59">
        <v>71340</v>
      </c>
      <c r="B34" s="43"/>
      <c r="C34" s="18"/>
      <c r="D34" s="19"/>
    </row>
    <row r="35" spans="1:25" ht="29" customHeight="1" x14ac:dyDescent="0.15">
      <c r="A35" s="59">
        <v>71428</v>
      </c>
      <c r="B35" s="43"/>
      <c r="C35" s="18"/>
      <c r="D35" s="19"/>
    </row>
    <row r="36" spans="1:25" ht="29" customHeight="1" x14ac:dyDescent="0.15">
      <c r="A36" s="59">
        <v>71431</v>
      </c>
      <c r="B36" s="43"/>
      <c r="C36" s="18"/>
      <c r="D36" s="19"/>
    </row>
    <row r="37" spans="1:25" ht="29" customHeight="1" x14ac:dyDescent="0.15">
      <c r="A37" s="59">
        <v>71474</v>
      </c>
      <c r="B37" s="43"/>
      <c r="C37" s="18"/>
      <c r="D37" s="19"/>
    </row>
    <row r="38" spans="1:25" ht="29" customHeight="1" x14ac:dyDescent="0.15">
      <c r="A38" s="59">
        <v>71553</v>
      </c>
      <c r="B38" s="43"/>
      <c r="C38" s="18"/>
      <c r="D38" s="19"/>
    </row>
    <row r="39" spans="1:25" ht="29" customHeight="1" x14ac:dyDescent="0.15">
      <c r="A39" s="59">
        <v>71671</v>
      </c>
      <c r="B39" s="43"/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100</v>
      </c>
      <c r="C41" s="41">
        <v>200</v>
      </c>
      <c r="D41" s="19"/>
    </row>
    <row r="42" spans="1:25" ht="29" customHeight="1" x14ac:dyDescent="0.15">
      <c r="A42" s="29" t="s">
        <v>33</v>
      </c>
      <c r="B42" s="42" t="e">
        <f>AVERAGE(B$2:B$39)</f>
        <v>#DIV/0!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 t="e">
        <f>STDEV(B$2:B$39)</f>
        <v>#DIV/0!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 t="e">
        <f>MEDIAN(B$2:B$39)</f>
        <v>#NUM!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6"/>
    </row>
    <row r="2" spans="1:9" ht="29" customHeight="1" x14ac:dyDescent="0.15">
      <c r="A2" s="25">
        <v>49156</v>
      </c>
      <c r="B2" s="34">
        <f>Quiz!W2</f>
        <v>0.56666666666666665</v>
      </c>
      <c r="C2" s="50">
        <f>Homework!L2</f>
        <v>0</v>
      </c>
      <c r="D2" s="43">
        <f>Exams!B2</f>
        <v>0</v>
      </c>
      <c r="E2" s="44">
        <f>Exams!C2</f>
        <v>0</v>
      </c>
      <c r="F2" s="34">
        <f t="shared" ref="F2:F17" si="0">$B2+$C2+($D2/$D$41)*3+($E2/$E$41)*4.5</f>
        <v>0.56666666666666665</v>
      </c>
      <c r="G2" s="34">
        <f>0.5*INT(F2/0.5)+INT( ((F2-INT(F2/0.5)*0.5)/0.25))*0.5</f>
        <v>0.5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</v>
      </c>
      <c r="C3" s="50">
        <f>Homework!L3</f>
        <v>1.0725</v>
      </c>
      <c r="D3" s="43">
        <f>Exams!B3</f>
        <v>0</v>
      </c>
      <c r="E3" s="44">
        <f>Exams!C3</f>
        <v>0</v>
      </c>
      <c r="F3" s="34">
        <f t="shared" si="0"/>
        <v>1.0725</v>
      </c>
      <c r="G3" s="34">
        <f t="shared" ref="G3:G19" si="1">0.5*INT(F3/0.5)+INT( ((F3-INT(F3/0.5)*0.5)/0.25))*0.5</f>
        <v>1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0.98333333333333328</v>
      </c>
      <c r="C4" s="50">
        <f>Homework!L4</f>
        <v>1.4475</v>
      </c>
      <c r="D4" s="43">
        <f>Exams!B4</f>
        <v>0</v>
      </c>
      <c r="E4" s="44">
        <f>Exams!C4</f>
        <v>0</v>
      </c>
      <c r="F4" s="34">
        <f t="shared" si="0"/>
        <v>2.4308333333333332</v>
      </c>
      <c r="G4" s="34">
        <f t="shared" si="1"/>
        <v>2.5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0.7</v>
      </c>
      <c r="C5" s="50">
        <f>Homework!L5</f>
        <v>1.02</v>
      </c>
      <c r="D5" s="43">
        <f>Exams!B5</f>
        <v>0</v>
      </c>
      <c r="E5" s="44">
        <f>Exams!C5</f>
        <v>0</v>
      </c>
      <c r="F5" s="34">
        <f t="shared" si="0"/>
        <v>1.72</v>
      </c>
      <c r="G5" s="34">
        <f t="shared" si="1"/>
        <v>1.5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0.98333333333333328</v>
      </c>
      <c r="C6" s="50">
        <f>Homework!L6</f>
        <v>1.1400000000000001</v>
      </c>
      <c r="D6" s="43">
        <f>Exams!B6</f>
        <v>0</v>
      </c>
      <c r="E6" s="44">
        <f>Exams!C6</f>
        <v>0</v>
      </c>
      <c r="F6" s="34">
        <f t="shared" si="0"/>
        <v>2.1233333333333335</v>
      </c>
      <c r="G6" s="34">
        <f t="shared" si="1"/>
        <v>2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0.95</v>
      </c>
      <c r="C7" s="50">
        <f>Homework!L7</f>
        <v>0</v>
      </c>
      <c r="D7" s="43">
        <f>Exams!B7</f>
        <v>0</v>
      </c>
      <c r="E7" s="44">
        <f>Exams!C7</f>
        <v>0</v>
      </c>
      <c r="F7" s="34">
        <f t="shared" si="0"/>
        <v>0.95</v>
      </c>
      <c r="G7" s="34">
        <f t="shared" si="1"/>
        <v>1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0.9</v>
      </c>
      <c r="C8" s="50">
        <f>Homework!L8</f>
        <v>1.4624999999999999</v>
      </c>
      <c r="D8" s="43">
        <f>Exams!B8</f>
        <v>0</v>
      </c>
      <c r="E8" s="44">
        <f>Exams!C8</f>
        <v>0</v>
      </c>
      <c r="F8" s="34">
        <f t="shared" si="0"/>
        <v>2.3624999999999998</v>
      </c>
      <c r="G8" s="34">
        <f t="shared" si="1"/>
        <v>2.5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0.66666666666666663</v>
      </c>
      <c r="C9" s="50">
        <f>Homework!L9</f>
        <v>1.4849999999999999</v>
      </c>
      <c r="D9" s="43">
        <f>Exams!B9</f>
        <v>0</v>
      </c>
      <c r="E9" s="44">
        <f>Exams!C9</f>
        <v>0</v>
      </c>
      <c r="F9" s="34">
        <f t="shared" si="0"/>
        <v>2.1516666666666664</v>
      </c>
      <c r="G9" s="34">
        <f t="shared" si="1"/>
        <v>2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0.8</v>
      </c>
      <c r="C10" s="50">
        <f>Homework!L10</f>
        <v>1.335</v>
      </c>
      <c r="D10" s="43">
        <f>Exams!B10</f>
        <v>0</v>
      </c>
      <c r="E10" s="44">
        <f>Exams!C10</f>
        <v>0</v>
      </c>
      <c r="F10" s="34">
        <f t="shared" si="0"/>
        <v>2.1349999999999998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0.48333333333333334</v>
      </c>
      <c r="C11" s="50">
        <f>Homework!L11</f>
        <v>0.58499999999999996</v>
      </c>
      <c r="D11" s="43">
        <f>Exams!B11</f>
        <v>0</v>
      </c>
      <c r="E11" s="44">
        <f>Exams!C11</f>
        <v>0</v>
      </c>
      <c r="F11" s="34">
        <f t="shared" si="0"/>
        <v>1.0683333333333334</v>
      </c>
      <c r="G11" s="34">
        <f t="shared" si="1"/>
        <v>1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0.95</v>
      </c>
      <c r="C12" s="50">
        <f>Homework!L12</f>
        <v>1.0425</v>
      </c>
      <c r="D12" s="43">
        <f>Exams!B12</f>
        <v>0</v>
      </c>
      <c r="E12" s="44">
        <f>Exams!C12</f>
        <v>0</v>
      </c>
      <c r="F12" s="34">
        <f t="shared" si="0"/>
        <v>1.9924999999999999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1</v>
      </c>
      <c r="C13" s="50">
        <f>Homework!L13</f>
        <v>1.4775</v>
      </c>
      <c r="D13" s="43">
        <f>Exams!B13</f>
        <v>0</v>
      </c>
      <c r="E13" s="44">
        <f>Exams!C13</f>
        <v>0</v>
      </c>
      <c r="F13" s="34">
        <f t="shared" si="0"/>
        <v>2.4775</v>
      </c>
      <c r="G13" s="34">
        <f t="shared" si="1"/>
        <v>2.5</v>
      </c>
      <c r="H13" s="51">
        <f t="shared" si="2"/>
        <v>0</v>
      </c>
    </row>
    <row r="14" spans="1:9" ht="29" customHeight="1" x14ac:dyDescent="0.15">
      <c r="A14" s="25">
        <v>69810</v>
      </c>
      <c r="B14" s="34">
        <f>Quiz!W14</f>
        <v>0.95</v>
      </c>
      <c r="C14" s="50">
        <f>Homework!L14</f>
        <v>1.4025000000000001</v>
      </c>
      <c r="D14" s="43">
        <f>Exams!B14</f>
        <v>0</v>
      </c>
      <c r="E14" s="44">
        <f>Exams!C14</f>
        <v>0</v>
      </c>
      <c r="F14" s="34">
        <f t="shared" si="0"/>
        <v>2.3525</v>
      </c>
      <c r="G14" s="34">
        <f t="shared" si="1"/>
        <v>2.5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0.21666666666666667</v>
      </c>
      <c r="C15" s="50">
        <f>Homework!L15</f>
        <v>0.53249999999999997</v>
      </c>
      <c r="D15" s="43">
        <f>Exams!B15</f>
        <v>0</v>
      </c>
      <c r="E15" s="44">
        <f>Exams!C15</f>
        <v>0</v>
      </c>
      <c r="F15" s="34">
        <f t="shared" si="0"/>
        <v>0.74916666666666665</v>
      </c>
      <c r="G15" s="34">
        <f t="shared" si="1"/>
        <v>0.5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1</v>
      </c>
      <c r="C16" s="50">
        <f>Homework!L16</f>
        <v>1.4849999999999999</v>
      </c>
      <c r="D16" s="43">
        <f>Exams!B16</f>
        <v>0</v>
      </c>
      <c r="E16" s="44">
        <f>Exams!C16</f>
        <v>0</v>
      </c>
      <c r="F16" s="34">
        <f t="shared" si="0"/>
        <v>2.4849999999999999</v>
      </c>
      <c r="G16" s="34">
        <f t="shared" si="1"/>
        <v>2.5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0.65</v>
      </c>
      <c r="C17" s="50">
        <f>Homework!L17</f>
        <v>1.3275000000000001</v>
      </c>
      <c r="D17" s="43">
        <f>Exams!B17</f>
        <v>0</v>
      </c>
      <c r="E17" s="44">
        <f>Exams!C17</f>
        <v>0</v>
      </c>
      <c r="F17" s="34">
        <f t="shared" si="0"/>
        <v>1.9775</v>
      </c>
      <c r="G17" s="34">
        <f t="shared" si="1"/>
        <v>2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0.78333333333333333</v>
      </c>
      <c r="C18" s="50">
        <f>Homework!L18</f>
        <v>1.0425</v>
      </c>
      <c r="D18" s="43">
        <f>Exams!B18</f>
        <v>0</v>
      </c>
      <c r="E18" s="44">
        <f>Exams!C18</f>
        <v>0</v>
      </c>
      <c r="F18" s="34">
        <f>$B18+$C18+($D18/100)*3+($E18/$E$41)*4.5</f>
        <v>1.8258333333333332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0.83333333333333337</v>
      </c>
      <c r="C19" s="50">
        <f>Homework!L19</f>
        <v>1.29</v>
      </c>
      <c r="D19" s="43">
        <f>Exams!B19</f>
        <v>0</v>
      </c>
      <c r="E19" s="44">
        <f>Exams!C19</f>
        <v>0</v>
      </c>
      <c r="F19" s="34">
        <f t="shared" ref="F19:F39" si="3">$B19+$C19+($D19/$D$41)*3+($E19/$E$41)*4.5</f>
        <v>2.1233333333333335</v>
      </c>
      <c r="G19" s="34">
        <f t="shared" si="1"/>
        <v>2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0.9</v>
      </c>
      <c r="C20" s="50">
        <f>Homework!L20</f>
        <v>1.365</v>
      </c>
      <c r="D20" s="43">
        <f>Exams!B20</f>
        <v>0</v>
      </c>
      <c r="E20" s="44">
        <f>Exams!C20</f>
        <v>0</v>
      </c>
      <c r="F20" s="34">
        <f t="shared" si="3"/>
        <v>2.2650000000000001</v>
      </c>
      <c r="G20" s="34">
        <f t="shared" ref="G20:G25" si="4">0.5*INT(F20/0.5)+INT( ((F20-INT(F20/0.5)*0.5)/0.25))*0.5</f>
        <v>2.5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0.25</v>
      </c>
      <c r="C21" s="50">
        <f>Homework!L21</f>
        <v>1.0275000000000001</v>
      </c>
      <c r="D21" s="43">
        <f>Exams!B21</f>
        <v>0</v>
      </c>
      <c r="E21" s="44">
        <f>Exams!C21</f>
        <v>0</v>
      </c>
      <c r="F21" s="34">
        <f t="shared" si="3"/>
        <v>1.2775000000000001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1</v>
      </c>
      <c r="C22" s="50">
        <f>Homework!L22</f>
        <v>1.4324999999999999</v>
      </c>
      <c r="D22" s="43">
        <f>Exams!B22</f>
        <v>0</v>
      </c>
      <c r="E22" s="44">
        <f>Exams!C22</f>
        <v>0</v>
      </c>
      <c r="F22" s="34">
        <f t="shared" si="3"/>
        <v>2.4325000000000001</v>
      </c>
      <c r="G22" s="34">
        <f t="shared" si="4"/>
        <v>2.5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0.95</v>
      </c>
      <c r="C23" s="50">
        <f>Homework!L23</f>
        <v>1.32</v>
      </c>
      <c r="D23" s="43">
        <f>Exams!B23</f>
        <v>0</v>
      </c>
      <c r="E23" s="44">
        <f>Exams!C23</f>
        <v>0</v>
      </c>
      <c r="F23" s="34">
        <f t="shared" si="3"/>
        <v>2.27</v>
      </c>
      <c r="G23" s="34">
        <f t="shared" si="4"/>
        <v>2.5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0.78333333333333333</v>
      </c>
      <c r="C24" s="50">
        <f>Homework!L24</f>
        <v>1.17</v>
      </c>
      <c r="D24" s="43">
        <f>Exams!B24</f>
        <v>0</v>
      </c>
      <c r="E24" s="44">
        <f>Exams!C24</f>
        <v>0</v>
      </c>
      <c r="F24" s="34">
        <f t="shared" si="3"/>
        <v>1.9533333333333331</v>
      </c>
      <c r="G24" s="34">
        <f t="shared" si="4"/>
        <v>2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0.8</v>
      </c>
      <c r="C25" s="50">
        <f>Homework!L25</f>
        <v>1.02</v>
      </c>
      <c r="D25" s="43">
        <f>Exams!B25</f>
        <v>0</v>
      </c>
      <c r="E25" s="44">
        <f>Exams!C25</f>
        <v>0</v>
      </c>
      <c r="F25" s="34">
        <f t="shared" si="3"/>
        <v>1.82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0.8833333333333333</v>
      </c>
      <c r="C26" s="50">
        <f>Homework!L26</f>
        <v>0.84000000000000008</v>
      </c>
      <c r="D26" s="43">
        <f>Exams!B26</f>
        <v>0</v>
      </c>
      <c r="E26" s="44">
        <f>Exams!C26</f>
        <v>0</v>
      </c>
      <c r="F26" s="34">
        <f t="shared" si="3"/>
        <v>1.7233333333333334</v>
      </c>
      <c r="G26" s="34">
        <f t="shared" ref="G26:G39" si="6">0.5*INT(F26/0.5)+INT( ((F26-INT(F26/0.5)*0.5)/0.25))*0.5</f>
        <v>1.5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0.85</v>
      </c>
      <c r="C27" s="50">
        <f>Homework!L27</f>
        <v>0.91500000000000004</v>
      </c>
      <c r="D27" s="43">
        <f>Exams!B27</f>
        <v>0</v>
      </c>
      <c r="E27" s="44">
        <f>Exams!C27</f>
        <v>0</v>
      </c>
      <c r="F27" s="34">
        <f t="shared" si="3"/>
        <v>1.7650000000000001</v>
      </c>
      <c r="G27" s="34">
        <f t="shared" si="6"/>
        <v>2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0.65</v>
      </c>
      <c r="C28" s="50">
        <f>Homework!L28</f>
        <v>0.62249999999999994</v>
      </c>
      <c r="D28" s="43">
        <f>Exams!B28</f>
        <v>0</v>
      </c>
      <c r="E28" s="44">
        <f>Exams!C28</f>
        <v>0</v>
      </c>
      <c r="F28" s="34">
        <f t="shared" si="3"/>
        <v>1.2725</v>
      </c>
      <c r="G28" s="34">
        <f t="shared" si="6"/>
        <v>1.5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0.6166666666666667</v>
      </c>
      <c r="C29" s="50">
        <f>Homework!L29</f>
        <v>0.79500000000000004</v>
      </c>
      <c r="D29" s="43">
        <f>Exams!B29</f>
        <v>0</v>
      </c>
      <c r="E29" s="44">
        <f>Exams!C29</f>
        <v>0</v>
      </c>
      <c r="F29" s="34">
        <f t="shared" si="3"/>
        <v>1.4116666666666666</v>
      </c>
      <c r="G29" s="34">
        <f t="shared" si="6"/>
        <v>1.5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0.6166666666666667</v>
      </c>
      <c r="C30" s="50">
        <f>Homework!L30</f>
        <v>1.08</v>
      </c>
      <c r="D30" s="43">
        <f>Exams!B30</f>
        <v>0</v>
      </c>
      <c r="E30" s="44">
        <f>Exams!C30</f>
        <v>0</v>
      </c>
      <c r="F30" s="34">
        <f t="shared" si="3"/>
        <v>1.6966666666666668</v>
      </c>
      <c r="G30" s="34">
        <f t="shared" si="6"/>
        <v>1.5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0.73333333333333328</v>
      </c>
      <c r="C31" s="50">
        <f>Homework!L31</f>
        <v>1.32</v>
      </c>
      <c r="D31" s="43">
        <f>Exams!B31</f>
        <v>0</v>
      </c>
      <c r="E31" s="44">
        <f>Exams!C31</f>
        <v>0</v>
      </c>
      <c r="F31" s="34">
        <f t="shared" si="3"/>
        <v>2.0533333333333332</v>
      </c>
      <c r="G31" s="34">
        <f t="shared" si="6"/>
        <v>2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0.85</v>
      </c>
      <c r="C32" s="50">
        <f>Homework!L32</f>
        <v>1.3049999999999999</v>
      </c>
      <c r="D32" s="43">
        <f>Exams!B32</f>
        <v>0</v>
      </c>
      <c r="E32" s="44">
        <f>Exams!C32</f>
        <v>0</v>
      </c>
      <c r="F32" s="34">
        <f t="shared" si="3"/>
        <v>2.1549999999999998</v>
      </c>
      <c r="G32" s="34">
        <f t="shared" si="6"/>
        <v>2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0.56666666666666665</v>
      </c>
      <c r="C33" s="50">
        <f>Homework!L33</f>
        <v>0.92999999999999994</v>
      </c>
      <c r="D33" s="43">
        <f>Exams!B33</f>
        <v>0</v>
      </c>
      <c r="E33" s="44">
        <f>Exams!C33</f>
        <v>0</v>
      </c>
      <c r="F33" s="34">
        <f t="shared" si="3"/>
        <v>1.4966666666666666</v>
      </c>
      <c r="G33" s="34">
        <f t="shared" si="6"/>
        <v>1.5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0.75</v>
      </c>
      <c r="C34" s="50">
        <f>Homework!L34</f>
        <v>1.4849999999999999</v>
      </c>
      <c r="D34" s="43">
        <f>Exams!B34</f>
        <v>0</v>
      </c>
      <c r="E34" s="44">
        <f>Exams!C34</f>
        <v>0</v>
      </c>
      <c r="F34" s="34">
        <f t="shared" si="3"/>
        <v>2.2349999999999999</v>
      </c>
      <c r="G34" s="34">
        <f t="shared" si="6"/>
        <v>2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1</v>
      </c>
      <c r="C35" s="50">
        <f>Homework!L35</f>
        <v>1.4849999999999999</v>
      </c>
      <c r="D35" s="43">
        <f>Exams!B35</f>
        <v>0</v>
      </c>
      <c r="E35" s="44">
        <f>Exams!C35</f>
        <v>0</v>
      </c>
      <c r="F35" s="34">
        <f t="shared" si="3"/>
        <v>2.4849999999999999</v>
      </c>
      <c r="G35" s="34">
        <f t="shared" si="6"/>
        <v>2.5</v>
      </c>
      <c r="H35" s="51">
        <f t="shared" si="8"/>
        <v>0</v>
      </c>
    </row>
    <row r="36" spans="1:8" ht="29" customHeight="1" x14ac:dyDescent="0.15">
      <c r="A36" s="25">
        <v>71431</v>
      </c>
      <c r="B36" s="34">
        <f>Quiz!W36</f>
        <v>0.95</v>
      </c>
      <c r="C36" s="50">
        <f>Homework!L36</f>
        <v>0.96</v>
      </c>
      <c r="D36" s="43">
        <f>Exams!B36</f>
        <v>0</v>
      </c>
      <c r="E36" s="44">
        <f>Exams!C36</f>
        <v>0</v>
      </c>
      <c r="F36" s="34">
        <f t="shared" si="3"/>
        <v>1.91</v>
      </c>
      <c r="G36" s="34">
        <f t="shared" si="6"/>
        <v>2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0.8</v>
      </c>
      <c r="C37" s="50">
        <f>Homework!L37</f>
        <v>1.0874999999999999</v>
      </c>
      <c r="D37" s="43">
        <f>Exams!B37</f>
        <v>0</v>
      </c>
      <c r="E37" s="44">
        <f>Exams!C37</f>
        <v>0</v>
      </c>
      <c r="F37" s="34">
        <f t="shared" si="3"/>
        <v>1.8875</v>
      </c>
      <c r="G37" s="34">
        <f t="shared" si="6"/>
        <v>2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0.45</v>
      </c>
      <c r="C38" s="50">
        <f>Homework!L38</f>
        <v>0</v>
      </c>
      <c r="D38" s="43">
        <f>Exams!B38</f>
        <v>0</v>
      </c>
      <c r="E38" s="44">
        <f>Exams!C38</f>
        <v>0</v>
      </c>
      <c r="F38" s="34">
        <f t="shared" si="3"/>
        <v>0.45</v>
      </c>
      <c r="G38" s="34">
        <f t="shared" si="6"/>
        <v>0.5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0.76666666666666672</v>
      </c>
      <c r="C39" s="50">
        <f>Homework!L39</f>
        <v>0.67500000000000004</v>
      </c>
      <c r="D39" s="43">
        <f>Exams!B39</f>
        <v>0</v>
      </c>
      <c r="E39" s="44">
        <f>Exams!C39</f>
        <v>0</v>
      </c>
      <c r="F39" s="34">
        <f t="shared" si="3"/>
        <v>1.4416666666666669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100</v>
      </c>
      <c r="E41" s="40">
        <v>200</v>
      </c>
      <c r="F41" s="40">
        <v>10</v>
      </c>
      <c r="G41" s="40">
        <v>10</v>
      </c>
      <c r="H41" s="40">
        <f>SUM(H2:H33)</f>
        <v>0</v>
      </c>
    </row>
    <row r="42" spans="1:8" ht="29" customHeight="1" x14ac:dyDescent="0.15">
      <c r="A42" s="29" t="s">
        <v>33</v>
      </c>
      <c r="B42" s="30">
        <f>AVERAGE(B$2:B$39)</f>
        <v>0.75219298245614052</v>
      </c>
      <c r="C42" s="30">
        <f t="shared" ref="C42:H42" si="9">AVERAGE(C$2:C$39)</f>
        <v>1.0521710526315788</v>
      </c>
      <c r="D42" s="30">
        <f t="shared" si="9"/>
        <v>0</v>
      </c>
      <c r="E42" s="30">
        <f t="shared" si="9"/>
        <v>0</v>
      </c>
      <c r="F42" s="30">
        <f t="shared" si="9"/>
        <v>1.8043640350877197</v>
      </c>
      <c r="G42" s="30">
        <f t="shared" si="9"/>
        <v>1.8157894736842106</v>
      </c>
      <c r="H42" s="30">
        <f t="shared" si="9"/>
        <v>0</v>
      </c>
    </row>
    <row r="43" spans="1:8" ht="29" customHeight="1" x14ac:dyDescent="0.15">
      <c r="A43" s="31" t="s">
        <v>34</v>
      </c>
      <c r="B43" s="30">
        <f>STDEV(B$2:B$39)</f>
        <v>0.23532518720529391</v>
      </c>
      <c r="C43" s="30">
        <f t="shared" ref="C43:H43" si="10">STDEV(C$2:C$39)</f>
        <v>0.41448689015742751</v>
      </c>
      <c r="D43" s="30">
        <f t="shared" si="10"/>
        <v>0</v>
      </c>
      <c r="E43" s="30">
        <f t="shared" si="10"/>
        <v>0</v>
      </c>
      <c r="F43" s="30">
        <f t="shared" si="10"/>
        <v>0.55440372678686856</v>
      </c>
      <c r="G43" s="30">
        <f t="shared" si="10"/>
        <v>0.58611239388412573</v>
      </c>
      <c r="H43" s="30">
        <f t="shared" si="10"/>
        <v>0</v>
      </c>
    </row>
    <row r="44" spans="1:8" ht="29" customHeight="1" x14ac:dyDescent="0.15">
      <c r="A44" s="31" t="s">
        <v>35</v>
      </c>
      <c r="B44" s="30">
        <f>MEDIAN(B$2:B$39)</f>
        <v>0.8</v>
      </c>
      <c r="C44" s="30">
        <f t="shared" ref="C44:H44" si="11">MEDIAN(C$2:C$39)</f>
        <v>1.08375</v>
      </c>
      <c r="D44" s="30">
        <f t="shared" si="11"/>
        <v>0</v>
      </c>
      <c r="E44" s="30">
        <f t="shared" si="11"/>
        <v>0</v>
      </c>
      <c r="F44" s="30">
        <f t="shared" si="11"/>
        <v>1.9316666666666666</v>
      </c>
      <c r="G44" s="30">
        <f t="shared" si="11"/>
        <v>2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2024-09-27T04:31:00Z</dcterms:modified>
</cp:coreProperties>
</file>