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F73C7D39-B3D1-B34E-9D70-165481F98CCF}" xr6:coauthVersionLast="47" xr6:coauthVersionMax="47" xr10:uidLastSave="{00000000-0000-0000-0000-000000000000}"/>
  <bookViews>
    <workbookView xWindow="2920" yWindow="194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<sst xmlns="http://schemas.openxmlformats.org/spreadsheetml/2006/main" count="65" uniqueCount="47">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</sst>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C1" zoomScaleNormal="100" workbookViewId="0">
      <selection activeCell="X1" sqref="X1"/>
    </sheetView>
  </sheetViews>
  <sheetFormatPr baseColWidth="10" defaultRowHeight="16" x14ac:dyDescent="0.15"/>
  <cols>
    <col min="1" max="1" width="20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>
        <v>3</v>
      </c>
      <c r="P2" s="18">
        <v>9</v>
      </c>
      <c r="Q2" s="18">
        <v>6</v>
      </c>
      <c r="R2" s="18">
        <v>3</v>
      </c>
      <c r="S2" s="18">
        <v>9</v>
      </c>
      <c r="T2" s="18"/>
      <c r="U2" s="18"/>
      <c r="V2" s="18"/>
      <c r="W2" s="34">
        <f t="shared" ref="W2:W39" si="0">$W$41 * ( (SUM(B2:V2))/((SUM($B$45:$V$45))*$B$41) )</f>
        <v>0.45098039215686275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15</v>
      </c>
      <c r="Q3" s="18">
        <v>0</v>
      </c>
      <c r="R3" s="18">
        <v>0</v>
      </c>
      <c r="S3" s="18">
        <v>0</v>
      </c>
      <c r="T3" s="18"/>
      <c r="U3" s="18"/>
      <c r="V3" s="18"/>
      <c r="W3" s="34">
        <f t="shared" si="0"/>
        <v>0.10588235294117647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>
        <v>3</v>
      </c>
      <c r="P4" s="18">
        <v>3</v>
      </c>
      <c r="Q4" s="18">
        <v>12</v>
      </c>
      <c r="R4" s="18">
        <v>3</v>
      </c>
      <c r="S4" s="18">
        <v>9</v>
      </c>
      <c r="T4" s="18"/>
      <c r="U4" s="18"/>
      <c r="V4" s="18"/>
      <c r="W4" s="34">
        <f t="shared" si="0"/>
        <v>0.50196078431372548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>
        <v>3</v>
      </c>
      <c r="P5" s="18">
        <v>3</v>
      </c>
      <c r="Q5" s="18">
        <v>6</v>
      </c>
      <c r="R5" s="18">
        <v>3</v>
      </c>
      <c r="S5" s="18">
        <v>0</v>
      </c>
      <c r="T5" s="18"/>
      <c r="U5" s="18"/>
      <c r="V5" s="18"/>
      <c r="W5" s="34">
        <f t="shared" si="0"/>
        <v>0.52549019607843139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>
        <v>3</v>
      </c>
      <c r="P6" s="18">
        <v>3</v>
      </c>
      <c r="Q6" s="18">
        <v>9</v>
      </c>
      <c r="R6" s="18">
        <v>9</v>
      </c>
      <c r="S6" s="18">
        <v>9</v>
      </c>
      <c r="T6" s="18"/>
      <c r="U6" s="18"/>
      <c r="V6" s="18"/>
      <c r="W6" s="34">
        <f t="shared" si="0"/>
        <v>0.52156862745098043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/>
      <c r="U7" s="18"/>
      <c r="V7" s="18"/>
      <c r="W7" s="34">
        <f t="shared" si="0"/>
        <v>0.38823529411764707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>
        <v>3</v>
      </c>
      <c r="P8" s="18">
        <v>3</v>
      </c>
      <c r="Q8" s="18">
        <v>5</v>
      </c>
      <c r="R8" s="18">
        <v>3</v>
      </c>
      <c r="S8" s="18">
        <v>3</v>
      </c>
      <c r="T8" s="18"/>
      <c r="U8" s="18"/>
      <c r="V8" s="18"/>
      <c r="W8" s="34">
        <f t="shared" si="0"/>
        <v>0.48627450980392156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>
        <v>3</v>
      </c>
      <c r="P9" s="18">
        <v>3</v>
      </c>
      <c r="Q9" s="18">
        <v>8</v>
      </c>
      <c r="R9" s="18">
        <v>9</v>
      </c>
      <c r="S9" s="18">
        <v>9</v>
      </c>
      <c r="T9" s="18"/>
      <c r="U9" s="18"/>
      <c r="V9" s="18"/>
      <c r="W9" s="34">
        <f t="shared" si="0"/>
        <v>0.49019607843137253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>
        <v>3</v>
      </c>
      <c r="P10" s="18">
        <v>3</v>
      </c>
      <c r="Q10" s="18">
        <v>4</v>
      </c>
      <c r="R10" s="18">
        <v>15</v>
      </c>
      <c r="S10" s="18">
        <v>3</v>
      </c>
      <c r="T10" s="18"/>
      <c r="U10" s="18"/>
      <c r="V10" s="18"/>
      <c r="W10" s="34">
        <f t="shared" si="0"/>
        <v>0.4823529411764706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>
        <v>3</v>
      </c>
      <c r="P11" s="18">
        <v>0</v>
      </c>
      <c r="Q11" s="18">
        <v>0</v>
      </c>
      <c r="R11" s="18">
        <v>0</v>
      </c>
      <c r="S11" s="18">
        <v>0</v>
      </c>
      <c r="T11" s="18"/>
      <c r="U11" s="18"/>
      <c r="V11" s="18"/>
      <c r="W11" s="34">
        <f t="shared" si="0"/>
        <v>0.17254901960784313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>
        <v>3</v>
      </c>
      <c r="P12" s="18">
        <v>3</v>
      </c>
      <c r="Q12" s="18">
        <v>9</v>
      </c>
      <c r="R12" s="18">
        <v>9</v>
      </c>
      <c r="S12" s="18">
        <v>3</v>
      </c>
      <c r="T12" s="18"/>
      <c r="U12" s="18"/>
      <c r="V12" s="18"/>
      <c r="W12" s="34">
        <f t="shared" si="0"/>
        <v>0.53725490196078429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>
        <v>15</v>
      </c>
      <c r="P13" s="18">
        <v>15</v>
      </c>
      <c r="Q13" s="18">
        <v>15</v>
      </c>
      <c r="R13" s="18">
        <v>15</v>
      </c>
      <c r="S13" s="18">
        <v>15</v>
      </c>
      <c r="T13" s="18"/>
      <c r="U13" s="18"/>
      <c r="V13" s="18"/>
      <c r="W13" s="34">
        <f t="shared" si="0"/>
        <v>0.92941176470588238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>
        <v>15</v>
      </c>
      <c r="P14" s="18">
        <v>9</v>
      </c>
      <c r="Q14" s="18">
        <v>12</v>
      </c>
      <c r="R14" s="18">
        <v>15</v>
      </c>
      <c r="S14" s="18">
        <v>15</v>
      </c>
      <c r="T14" s="18"/>
      <c r="U14" s="18"/>
      <c r="V14" s="18"/>
      <c r="W14" s="34">
        <f t="shared" si="0"/>
        <v>0.83529411764705885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/>
      <c r="U15" s="18"/>
      <c r="V15" s="18"/>
      <c r="W15" s="34">
        <f t="shared" si="0"/>
        <v>5.0980392156862744E-2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>
        <v>15</v>
      </c>
      <c r="P16" s="18">
        <v>15</v>
      </c>
      <c r="Q16" s="18">
        <v>15</v>
      </c>
      <c r="R16" s="18">
        <v>15</v>
      </c>
      <c r="S16" s="18">
        <v>15</v>
      </c>
      <c r="T16" s="18"/>
      <c r="U16" s="18"/>
      <c r="V16" s="18"/>
      <c r="W16" s="34">
        <f t="shared" si="0"/>
        <v>0.84705882352941175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>
        <v>9</v>
      </c>
      <c r="P17" s="18">
        <v>3</v>
      </c>
      <c r="Q17" s="18">
        <v>6</v>
      </c>
      <c r="R17" s="18">
        <v>12</v>
      </c>
      <c r="S17" s="18">
        <v>3</v>
      </c>
      <c r="T17" s="18"/>
      <c r="U17" s="18"/>
      <c r="V17" s="18"/>
      <c r="W17" s="34">
        <f t="shared" si="0"/>
        <v>0.47843137254901963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>
        <v>9</v>
      </c>
      <c r="P18" s="18">
        <v>9</v>
      </c>
      <c r="Q18" s="18">
        <v>15</v>
      </c>
      <c r="R18" s="18">
        <v>9</v>
      </c>
      <c r="S18" s="18">
        <v>3</v>
      </c>
      <c r="T18" s="18"/>
      <c r="U18" s="18"/>
      <c r="V18" s="18"/>
      <c r="W18" s="34">
        <f t="shared" si="0"/>
        <v>0.52549019607843139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>
        <v>15</v>
      </c>
      <c r="P19" s="18">
        <v>12</v>
      </c>
      <c r="Q19" s="18">
        <v>9</v>
      </c>
      <c r="R19" s="18">
        <v>15</v>
      </c>
      <c r="S19" s="18">
        <v>10</v>
      </c>
      <c r="T19" s="18"/>
      <c r="U19" s="18"/>
      <c r="V19" s="18"/>
      <c r="W19" s="34">
        <f t="shared" si="0"/>
        <v>0.76078431372549016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>
        <v>15</v>
      </c>
      <c r="P20" s="18">
        <v>9</v>
      </c>
      <c r="Q20" s="18">
        <v>12</v>
      </c>
      <c r="R20" s="18">
        <v>15</v>
      </c>
      <c r="S20" s="18">
        <v>12</v>
      </c>
      <c r="T20" s="18"/>
      <c r="U20" s="18"/>
      <c r="V20" s="18"/>
      <c r="W20" s="34">
        <f t="shared" si="0"/>
        <v>0.78431372549019607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/>
      <c r="U21" s="18"/>
      <c r="V21" s="18"/>
      <c r="W21" s="34">
        <f t="shared" si="0"/>
        <v>0.17647058823529413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>
        <v>15</v>
      </c>
      <c r="P22" s="18">
        <v>15</v>
      </c>
      <c r="Q22" s="18">
        <v>13</v>
      </c>
      <c r="R22" s="18">
        <v>15</v>
      </c>
      <c r="S22" s="18">
        <v>15</v>
      </c>
      <c r="T22" s="18"/>
      <c r="U22" s="18"/>
      <c r="V22" s="18"/>
      <c r="W22" s="34">
        <f t="shared" si="0"/>
        <v>0.89803921568627454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>
        <v>15</v>
      </c>
      <c r="P23" s="18">
        <v>9</v>
      </c>
      <c r="Q23" s="18">
        <v>12</v>
      </c>
      <c r="R23" s="18">
        <v>15</v>
      </c>
      <c r="S23" s="18">
        <v>10</v>
      </c>
      <c r="T23" s="18"/>
      <c r="U23" s="18"/>
      <c r="V23" s="18"/>
      <c r="W23" s="34">
        <f t="shared" si="0"/>
        <v>0.80392156862745101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>
        <v>15</v>
      </c>
      <c r="P24" s="18">
        <v>3</v>
      </c>
      <c r="Q24" s="18">
        <v>11</v>
      </c>
      <c r="R24" s="18">
        <v>12</v>
      </c>
      <c r="S24" s="18">
        <v>3</v>
      </c>
      <c r="T24" s="18"/>
      <c r="U24" s="18"/>
      <c r="V24" s="18"/>
      <c r="W24" s="34">
        <f t="shared" si="0"/>
        <v>0.58431372549019611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>
        <v>15</v>
      </c>
      <c r="P25" s="18">
        <v>15</v>
      </c>
      <c r="Q25" s="18">
        <v>0</v>
      </c>
      <c r="R25" s="18">
        <v>9</v>
      </c>
      <c r="S25" s="18">
        <v>10</v>
      </c>
      <c r="T25" s="18"/>
      <c r="U25" s="18"/>
      <c r="V25" s="18"/>
      <c r="W25" s="34">
        <f t="shared" si="0"/>
        <v>0.60392156862745094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>
        <v>3</v>
      </c>
      <c r="P26" s="18">
        <v>9</v>
      </c>
      <c r="Q26" s="18">
        <v>9</v>
      </c>
      <c r="R26" s="18">
        <v>15</v>
      </c>
      <c r="S26" s="18">
        <v>9</v>
      </c>
      <c r="T26" s="18"/>
      <c r="U26" s="18"/>
      <c r="V26" s="18"/>
      <c r="W26" s="34">
        <f t="shared" si="0"/>
        <v>0.61568627450980395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>
        <v>9</v>
      </c>
      <c r="P27" s="18">
        <v>9</v>
      </c>
      <c r="Q27" s="18">
        <v>9</v>
      </c>
      <c r="R27" s="18">
        <v>12</v>
      </c>
      <c r="S27" s="18">
        <v>10</v>
      </c>
      <c r="T27" s="18"/>
      <c r="U27" s="18"/>
      <c r="V27" s="18"/>
      <c r="W27" s="34">
        <f t="shared" si="0"/>
        <v>0.58039215686274515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>
        <v>9</v>
      </c>
      <c r="P28" s="18">
        <v>6</v>
      </c>
      <c r="Q28" s="18">
        <v>6</v>
      </c>
      <c r="R28" s="18">
        <v>12</v>
      </c>
      <c r="S28" s="18">
        <v>0</v>
      </c>
      <c r="T28" s="18"/>
      <c r="U28" s="18"/>
      <c r="V28" s="18"/>
      <c r="W28" s="34">
        <f t="shared" si="0"/>
        <v>0.45490196078431372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>
        <v>3</v>
      </c>
      <c r="P29" s="18">
        <v>0</v>
      </c>
      <c r="Q29" s="18">
        <v>4</v>
      </c>
      <c r="R29" s="18">
        <v>3</v>
      </c>
      <c r="S29" s="18">
        <v>9</v>
      </c>
      <c r="T29" s="18"/>
      <c r="U29" s="18"/>
      <c r="V29" s="18"/>
      <c r="W29" s="34">
        <f t="shared" si="0"/>
        <v>0.45098039215686275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>
        <v>9</v>
      </c>
      <c r="P30" s="18">
        <v>6</v>
      </c>
      <c r="Q30" s="18">
        <v>6</v>
      </c>
      <c r="R30" s="18">
        <v>9</v>
      </c>
      <c r="S30" s="18">
        <v>9</v>
      </c>
      <c r="T30" s="18"/>
      <c r="U30" s="18"/>
      <c r="V30" s="18"/>
      <c r="W30" s="34">
        <f t="shared" si="0"/>
        <v>0.4823529411764706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>
        <v>9</v>
      </c>
      <c r="P31" s="18">
        <v>9</v>
      </c>
      <c r="Q31" s="18">
        <v>0</v>
      </c>
      <c r="R31" s="18">
        <v>9</v>
      </c>
      <c r="S31" s="18">
        <v>3</v>
      </c>
      <c r="T31" s="18"/>
      <c r="U31" s="18"/>
      <c r="V31" s="18"/>
      <c r="W31" s="34">
        <f t="shared" si="0"/>
        <v>0.46666666666666667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>
        <v>3</v>
      </c>
      <c r="P32" s="18">
        <v>9</v>
      </c>
      <c r="Q32" s="18">
        <v>9</v>
      </c>
      <c r="R32" s="18">
        <v>9</v>
      </c>
      <c r="S32" s="18">
        <v>10</v>
      </c>
      <c r="T32" s="18"/>
      <c r="U32" s="18"/>
      <c r="V32" s="18"/>
      <c r="W32" s="34">
        <f t="shared" si="0"/>
        <v>0.6588235294117647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18">
        <v>3</v>
      </c>
      <c r="P33" s="18">
        <v>3</v>
      </c>
      <c r="Q33" s="18">
        <v>6</v>
      </c>
      <c r="R33" s="18">
        <v>9</v>
      </c>
      <c r="S33" s="18">
        <v>9</v>
      </c>
      <c r="T33" s="18"/>
      <c r="U33" s="18"/>
      <c r="V33" s="18"/>
      <c r="W33" s="34">
        <f t="shared" si="0"/>
        <v>0.42352941176470588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>
        <v>15</v>
      </c>
      <c r="P34" s="18">
        <v>13</v>
      </c>
      <c r="Q34" s="18">
        <v>15</v>
      </c>
      <c r="R34" s="18">
        <v>15</v>
      </c>
      <c r="S34" s="18">
        <v>7</v>
      </c>
      <c r="T34" s="18"/>
      <c r="U34" s="18"/>
      <c r="V34" s="18"/>
      <c r="W34" s="34">
        <f t="shared" si="0"/>
        <v>0.71372549019607845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>
        <v>15</v>
      </c>
      <c r="P35" s="18">
        <v>15</v>
      </c>
      <c r="Q35" s="18">
        <v>15</v>
      </c>
      <c r="R35" s="18">
        <v>15</v>
      </c>
      <c r="S35" s="18">
        <v>15</v>
      </c>
      <c r="T35" s="18"/>
      <c r="U35" s="18"/>
      <c r="V35" s="18"/>
      <c r="W35" s="34">
        <f t="shared" si="0"/>
        <v>0.9137254901960784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>
        <v>15</v>
      </c>
      <c r="P36" s="18">
        <v>9</v>
      </c>
      <c r="Q36" s="18">
        <v>12</v>
      </c>
      <c r="R36" s="18">
        <v>15</v>
      </c>
      <c r="S36" s="18">
        <v>0</v>
      </c>
      <c r="T36" s="18"/>
      <c r="U36" s="18"/>
      <c r="V36" s="18"/>
      <c r="W36" s="34">
        <f t="shared" si="0"/>
        <v>0.56470588235294117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>
        <v>9</v>
      </c>
      <c r="P37" s="18">
        <v>9</v>
      </c>
      <c r="Q37" s="18">
        <v>6</v>
      </c>
      <c r="R37" s="18">
        <v>15</v>
      </c>
      <c r="S37" s="18">
        <v>9</v>
      </c>
      <c r="T37" s="18"/>
      <c r="U37" s="18"/>
      <c r="V37" s="18"/>
      <c r="W37" s="34">
        <f t="shared" si="0"/>
        <v>0.68627450980392157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>
        <v>3</v>
      </c>
      <c r="P38" s="18">
        <v>6</v>
      </c>
      <c r="Q38" s="18">
        <v>9</v>
      </c>
      <c r="R38" s="18">
        <v>9</v>
      </c>
      <c r="S38" s="18">
        <v>3</v>
      </c>
      <c r="T38" s="18"/>
      <c r="U38" s="18"/>
      <c r="V38" s="18"/>
      <c r="W38" s="34">
        <f t="shared" si="0"/>
        <v>0.29411764705882354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18">
        <v>15</v>
      </c>
      <c r="P39" s="18">
        <v>0</v>
      </c>
      <c r="Q39" s="18">
        <v>6</v>
      </c>
      <c r="R39" s="18">
        <v>9</v>
      </c>
      <c r="S39" s="18">
        <v>0</v>
      </c>
      <c r="T39" s="18"/>
      <c r="U39" s="18"/>
      <c r="V39" s="18"/>
      <c r="W39" s="34">
        <f t="shared" si="0"/>
        <v>0.38823529411764707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>
        <f t="shared" si="1"/>
        <v>9.0789473684210531</v>
      </c>
      <c r="O42" s="30">
        <f t="shared" si="1"/>
        <v>7.8947368421052628</v>
      </c>
      <c r="P42" s="30">
        <f t="shared" si="1"/>
        <v>6.8947368421052628</v>
      </c>
      <c r="Q42" s="30">
        <f t="shared" si="1"/>
        <v>7.6578947368421053</v>
      </c>
      <c r="R42" s="30">
        <f t="shared" si="1"/>
        <v>9.3947368421052637</v>
      </c>
      <c r="S42" s="30">
        <f t="shared" si="1"/>
        <v>6.5526315789473681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0.54303405572755425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>
        <f t="shared" si="2"/>
        <v>6.0197044865394469</v>
      </c>
      <c r="O43" s="30">
        <f t="shared" si="2"/>
        <v>5.8114029272569203</v>
      </c>
      <c r="P43" s="30">
        <f t="shared" si="2"/>
        <v>5.0553128258015922</v>
      </c>
      <c r="Q43" s="30">
        <f t="shared" si="2"/>
        <v>4.8839301619144839</v>
      </c>
      <c r="R43" s="30">
        <f t="shared" si="2"/>
        <v>5.4103977656850981</v>
      </c>
      <c r="S43" s="30">
        <f t="shared" si="2"/>
        <v>5.1658827163395626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0.21559421235528914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>
        <f t="shared" si="3"/>
        <v>9</v>
      </c>
      <c r="O44" s="30">
        <f t="shared" si="3"/>
        <v>9</v>
      </c>
      <c r="P44" s="30">
        <f t="shared" si="3"/>
        <v>7.5</v>
      </c>
      <c r="Q44" s="30">
        <f t="shared" si="3"/>
        <v>8.5</v>
      </c>
      <c r="R44" s="30">
        <f t="shared" si="3"/>
        <v>9</v>
      </c>
      <c r="S44" s="30">
        <f t="shared" si="3"/>
        <v>9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0.52352941176470591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1</v>
      </c>
      <c r="O45" s="33">
        <f t="shared" si="4"/>
        <v>1</v>
      </c>
      <c r="P45" s="33">
        <f t="shared" si="4"/>
        <v>1</v>
      </c>
      <c r="Q45" s="33">
        <f t="shared" si="4"/>
        <v>1</v>
      </c>
      <c r="R45" s="33">
        <f t="shared" si="4"/>
        <v>1</v>
      </c>
      <c r="S45" s="33">
        <f t="shared" si="4"/>
        <v>1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4">
        <v>96</v>
      </c>
      <c r="I2" s="54">
        <v>89</v>
      </c>
      <c r="J2" s="52"/>
      <c r="K2" s="52"/>
      <c r="L2" s="34">
        <f>IF(SUM($B$45:$I$45)&gt;0,1.5*(B2/$B$41+C2/$C$41+D2/$D$41+E2/$E$41+F2/$F$41+G2/$G$41+H2/$H$41+I2/$I$41+J2/$J$41+K2/$K$41)/SUM($B$45:$K$45),0)</f>
        <v>1.2468750000000002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4">
        <v>56</v>
      </c>
      <c r="I3" s="54">
        <v>0</v>
      </c>
      <c r="J3" s="52"/>
      <c r="K3" s="52"/>
      <c r="L3" s="34">
        <f t="shared" ref="L3:L39" si="0">IF(SUM($B$45:$I$45)&gt;0,1.5*(B3/$B$41+C3/$C$41+D3/$D$41+E3/$E$41+F3/$F$41+G3/$G$41+H3/$H$41+I3/$I$41+J3/$J$41+K3/$K$41)/SUM($B$45:$K$45),0)</f>
        <v>0.60468750000000004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4">
        <v>97.5</v>
      </c>
      <c r="I4" s="54">
        <v>94</v>
      </c>
      <c r="J4" s="52"/>
      <c r="K4" s="52"/>
      <c r="L4" s="34">
        <f t="shared" si="0"/>
        <v>1.2224999999999999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4">
        <v>76.5</v>
      </c>
      <c r="I5" s="54">
        <v>42</v>
      </c>
      <c r="J5" s="52"/>
      <c r="K5" s="52"/>
      <c r="L5" s="34">
        <f t="shared" si="0"/>
        <v>0.89437499999999992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4">
        <v>99.5</v>
      </c>
      <c r="I6" s="54">
        <v>95</v>
      </c>
      <c r="J6" s="52"/>
      <c r="K6" s="52"/>
      <c r="L6" s="34">
        <f t="shared" si="0"/>
        <v>1.2168749999999999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4">
        <v>83.5</v>
      </c>
      <c r="I7" s="54">
        <v>80</v>
      </c>
      <c r="J7" s="52"/>
      <c r="K7" s="52"/>
      <c r="L7" s="34">
        <f t="shared" si="0"/>
        <v>0.41531249999999997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4">
        <v>99</v>
      </c>
      <c r="I8" s="54">
        <v>78</v>
      </c>
      <c r="J8" s="52"/>
      <c r="K8" s="52"/>
      <c r="L8" s="34">
        <f t="shared" si="0"/>
        <v>1.3021875000000001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4">
        <v>99.5</v>
      </c>
      <c r="I9" s="54">
        <v>100</v>
      </c>
      <c r="J9" s="52"/>
      <c r="K9" s="52"/>
      <c r="L9" s="34">
        <f t="shared" si="0"/>
        <v>1.4540625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4">
        <v>96</v>
      </c>
      <c r="I10" s="54">
        <v>47</v>
      </c>
      <c r="J10" s="52"/>
      <c r="K10" s="52"/>
      <c r="L10" s="34">
        <f t="shared" si="0"/>
        <v>1.2131250000000002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4">
        <v>28.5</v>
      </c>
      <c r="I11" s="54">
        <v>53</v>
      </c>
      <c r="J11" s="52"/>
      <c r="K11" s="52"/>
      <c r="L11" s="34">
        <f t="shared" si="0"/>
        <v>0.35718749999999999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4">
        <v>41</v>
      </c>
      <c r="I12" s="54">
        <v>10</v>
      </c>
      <c r="J12" s="52"/>
      <c r="K12" s="52"/>
      <c r="L12" s="34">
        <f t="shared" si="0"/>
        <v>0.49125000000000002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4">
        <v>99</v>
      </c>
      <c r="I13" s="54">
        <v>96</v>
      </c>
      <c r="J13" s="52"/>
      <c r="K13" s="52"/>
      <c r="L13" s="34">
        <f t="shared" si="0"/>
        <v>1.42875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4">
        <v>92</v>
      </c>
      <c r="I14" s="54">
        <v>88</v>
      </c>
      <c r="J14" s="52"/>
      <c r="K14" s="52"/>
      <c r="L14" s="34">
        <f t="shared" si="0"/>
        <v>1.254375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2"/>
      <c r="K15" s="52"/>
      <c r="L15" s="34">
        <f t="shared" si="0"/>
        <v>6.6562499999999997E-2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4">
        <v>98.5</v>
      </c>
      <c r="I16" s="54">
        <v>94</v>
      </c>
      <c r="J16" s="52"/>
      <c r="K16" s="52"/>
      <c r="L16" s="34">
        <f t="shared" si="0"/>
        <v>1.4203124999999999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4">
        <v>94</v>
      </c>
      <c r="I17" s="54">
        <v>93</v>
      </c>
      <c r="J17" s="52"/>
      <c r="K17" s="52"/>
      <c r="L17" s="34">
        <f t="shared" si="0"/>
        <v>1.2599999999999998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4">
        <v>39</v>
      </c>
      <c r="I18" s="54">
        <v>67</v>
      </c>
      <c r="J18" s="52"/>
      <c r="K18" s="52"/>
      <c r="L18" s="34">
        <f t="shared" si="0"/>
        <v>0.85125000000000006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4">
        <v>98.5</v>
      </c>
      <c r="I19" s="54">
        <v>100</v>
      </c>
      <c r="J19" s="52"/>
      <c r="K19" s="52"/>
      <c r="L19" s="34">
        <f t="shared" si="0"/>
        <v>1.3190624999999998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4">
        <v>99.5</v>
      </c>
      <c r="I20" s="54">
        <v>100</v>
      </c>
      <c r="J20" s="52"/>
      <c r="K20" s="52"/>
      <c r="L20" s="34">
        <f t="shared" si="0"/>
        <v>1.3190625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4">
        <v>0</v>
      </c>
      <c r="I21" s="54">
        <v>0</v>
      </c>
      <c r="J21" s="52"/>
      <c r="K21" s="52"/>
      <c r="L21" s="34">
        <f t="shared" si="0"/>
        <v>0.45843749999999994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4">
        <v>99.5</v>
      </c>
      <c r="I22" s="54">
        <v>93</v>
      </c>
      <c r="J22" s="52"/>
      <c r="K22" s="52"/>
      <c r="L22" s="34">
        <f t="shared" si="0"/>
        <v>1.4015624999999998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4">
        <v>77.5</v>
      </c>
      <c r="I23" s="54">
        <v>90</v>
      </c>
      <c r="J23" s="52"/>
      <c r="K23" s="52"/>
      <c r="L23" s="34">
        <f t="shared" si="0"/>
        <v>1.21875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4">
        <v>50</v>
      </c>
      <c r="I24" s="54">
        <v>0</v>
      </c>
      <c r="J24" s="52"/>
      <c r="K24" s="52"/>
      <c r="L24" s="34">
        <f t="shared" si="0"/>
        <v>0.55593749999999997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4">
        <v>51</v>
      </c>
      <c r="I25" s="54">
        <v>61</v>
      </c>
      <c r="J25" s="52"/>
      <c r="K25" s="52"/>
      <c r="L25" s="34">
        <f t="shared" si="0"/>
        <v>0.9375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4">
        <v>69.5</v>
      </c>
      <c r="I26" s="54">
        <v>71</v>
      </c>
      <c r="J26" s="52"/>
      <c r="K26" s="52"/>
      <c r="L26" s="34">
        <f t="shared" si="0"/>
        <v>0.81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4">
        <v>67.5</v>
      </c>
      <c r="I27" s="54">
        <v>75</v>
      </c>
      <c r="J27" s="52"/>
      <c r="K27" s="52"/>
      <c r="L27" s="34">
        <f t="shared" si="0"/>
        <v>0.95343749999999994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4">
        <v>67.5</v>
      </c>
      <c r="I28" s="54">
        <v>70</v>
      </c>
      <c r="J28" s="52"/>
      <c r="K28" s="52"/>
      <c r="L28" s="34">
        <f t="shared" si="0"/>
        <v>0.7265625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4">
        <v>0</v>
      </c>
      <c r="I29" s="54">
        <v>0</v>
      </c>
      <c r="J29" s="52"/>
      <c r="K29" s="52"/>
      <c r="L29" s="34">
        <f t="shared" si="0"/>
        <v>0.43406250000000002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4">
        <v>67.5</v>
      </c>
      <c r="I30" s="54">
        <v>82</v>
      </c>
      <c r="J30" s="52"/>
      <c r="K30" s="52"/>
      <c r="L30" s="34">
        <f t="shared" si="0"/>
        <v>1.0518750000000001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4">
        <v>78.5</v>
      </c>
      <c r="I31" s="54">
        <v>77</v>
      </c>
      <c r="J31" s="52"/>
      <c r="K31" s="52"/>
      <c r="L31" s="34">
        <f t="shared" si="0"/>
        <v>1.2318750000000001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4">
        <v>96.5</v>
      </c>
      <c r="I32" s="54">
        <v>98</v>
      </c>
      <c r="J32" s="52"/>
      <c r="K32" s="52"/>
      <c r="L32" s="34">
        <f t="shared" si="0"/>
        <v>1.2815624999999997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4">
        <v>67</v>
      </c>
      <c r="I33" s="54">
        <v>83</v>
      </c>
      <c r="J33" s="52"/>
      <c r="K33" s="52"/>
      <c r="L33" s="34">
        <f t="shared" si="0"/>
        <v>0.84562499999999996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2"/>
      <c r="K34" s="52"/>
      <c r="L34" s="34">
        <f t="shared" si="0"/>
        <v>0.18562499999999998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4">
        <v>99.5</v>
      </c>
      <c r="I35" s="54">
        <v>84</v>
      </c>
      <c r="J35" s="52"/>
      <c r="K35" s="52"/>
      <c r="L35" s="34">
        <f t="shared" si="0"/>
        <v>1.400625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4">
        <v>81</v>
      </c>
      <c r="I36" s="54">
        <v>82</v>
      </c>
      <c r="J36" s="52"/>
      <c r="K36" s="52"/>
      <c r="L36" s="34">
        <f t="shared" si="0"/>
        <v>1.0209375000000001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4">
        <v>60</v>
      </c>
      <c r="I37" s="54">
        <v>65</v>
      </c>
      <c r="J37" s="52"/>
      <c r="K37" s="52"/>
      <c r="L37" s="34">
        <f t="shared" si="0"/>
        <v>0.71718750000000009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4">
        <v>21</v>
      </c>
      <c r="I38" s="54">
        <v>84</v>
      </c>
      <c r="J38" s="52"/>
      <c r="K38" s="52"/>
      <c r="L38" s="34">
        <f t="shared" si="0"/>
        <v>0.54187499999999988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4">
        <v>43.5</v>
      </c>
      <c r="I39" s="54">
        <v>67</v>
      </c>
      <c r="J39" s="52"/>
      <c r="K39" s="52"/>
      <c r="L39" s="34">
        <f t="shared" si="0"/>
        <v>0.75093750000000004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>
        <f t="shared" si="1"/>
        <v>68.171052631578945</v>
      </c>
      <c r="I42" s="30">
        <f t="shared" si="1"/>
        <v>66</v>
      </c>
      <c r="J42" s="30" t="e">
        <f t="shared" si="1"/>
        <v>#DIV/0!</v>
      </c>
      <c r="K42" s="30" t="e">
        <f t="shared" si="1"/>
        <v>#DIV/0!</v>
      </c>
      <c r="L42" s="30">
        <f t="shared" si="1"/>
        <v>0.94374177631578937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>
        <f t="shared" si="2"/>
        <v>32.54420617588908</v>
      </c>
      <c r="I43" s="30">
        <f t="shared" si="2"/>
        <v>34.203682431748369</v>
      </c>
      <c r="J43" s="30" t="e">
        <f t="shared" si="2"/>
        <v>#DIV/0!</v>
      </c>
      <c r="K43" s="30" t="e">
        <f t="shared" si="2"/>
        <v>#DIV/0!</v>
      </c>
      <c r="L43" s="30">
        <f t="shared" si="2"/>
        <v>0.38986142591029282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>
        <f t="shared" si="3"/>
        <v>77</v>
      </c>
      <c r="I44" s="30">
        <f t="shared" si="3"/>
        <v>79</v>
      </c>
      <c r="J44" s="30" t="e">
        <f t="shared" si="3"/>
        <v>#NUM!</v>
      </c>
      <c r="K44" s="30" t="e">
        <f t="shared" si="3"/>
        <v>#NUM!</v>
      </c>
      <c r="L44" s="30">
        <f t="shared" si="3"/>
        <v>0.9871875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25+7+5+12</f>
        <v>49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48.364864864864863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26.482344393285207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0.45098039215686275</v>
      </c>
      <c r="C2" s="50">
        <f>Homework!L2</f>
        <v>1.2468750000000002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2.7778553921568632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0.10588235294117647</v>
      </c>
      <c r="C3" s="50">
        <f>Homework!L3</f>
        <v>0.60468750000000004</v>
      </c>
      <c r="D3" s="43">
        <f>Exams!B3</f>
        <v>49.5</v>
      </c>
      <c r="E3" s="44">
        <f>Exams!C3</f>
        <v>0</v>
      </c>
      <c r="F3" s="34">
        <f t="shared" si="0"/>
        <v>1.8985698529411765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0.50196078431372548</v>
      </c>
      <c r="C4" s="50">
        <f>Homework!L4</f>
        <v>1.2224999999999999</v>
      </c>
      <c r="D4" s="43">
        <f>Exams!B4</f>
        <v>48</v>
      </c>
      <c r="E4" s="44">
        <f>Exams!C4</f>
        <v>0</v>
      </c>
      <c r="F4" s="34">
        <f t="shared" si="0"/>
        <v>2.8764607843137258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0.52549019607843139</v>
      </c>
      <c r="C5" s="50">
        <f>Homework!L5</f>
        <v>0.89437499999999992</v>
      </c>
      <c r="D5" s="43">
        <f>Exams!B5</f>
        <v>53.5</v>
      </c>
      <c r="E5" s="44">
        <f>Exams!C5</f>
        <v>0</v>
      </c>
      <c r="F5" s="34">
        <f t="shared" si="0"/>
        <v>2.7038651960784312</v>
      </c>
      <c r="G5" s="34">
        <f t="shared" si="1"/>
        <v>2.5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0.52156862745098043</v>
      </c>
      <c r="C6" s="50">
        <f>Homework!L6</f>
        <v>1.2168749999999999</v>
      </c>
      <c r="D6" s="43">
        <f>Exams!B6</f>
        <v>47</v>
      </c>
      <c r="E6" s="44">
        <f>Exams!C6</f>
        <v>0</v>
      </c>
      <c r="F6" s="34">
        <f t="shared" si="0"/>
        <v>2.8664436274509804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0.38823529411764707</v>
      </c>
      <c r="C7" s="50">
        <f>Homework!L7</f>
        <v>0.41531249999999997</v>
      </c>
      <c r="D7" s="43">
        <f>Exams!B7</f>
        <v>50</v>
      </c>
      <c r="E7" s="44">
        <f>Exams!C7</f>
        <v>0</v>
      </c>
      <c r="F7" s="34">
        <f t="shared" si="0"/>
        <v>2.0035477941176474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0.48627450980392156</v>
      </c>
      <c r="C8" s="50">
        <f>Homework!L8</f>
        <v>1.3021875000000001</v>
      </c>
      <c r="D8" s="43">
        <f>Exams!B8</f>
        <v>49</v>
      </c>
      <c r="E8" s="44">
        <f>Exams!C8</f>
        <v>0</v>
      </c>
      <c r="F8" s="34">
        <f t="shared" si="0"/>
        <v>2.9644620098039218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0.49019607843137253</v>
      </c>
      <c r="C9" s="50">
        <f>Homework!L9</f>
        <v>1.4540625</v>
      </c>
      <c r="D9" s="43">
        <f>Exams!B9</f>
        <v>64</v>
      </c>
      <c r="E9" s="44">
        <f>Exams!C9</f>
        <v>0</v>
      </c>
      <c r="F9" s="34">
        <f t="shared" si="0"/>
        <v>3.4802585784313727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0.4823529411764706</v>
      </c>
      <c r="C10" s="50">
        <f>Homework!L10</f>
        <v>1.2131250000000002</v>
      </c>
      <c r="D10" s="43">
        <f>Exams!B10</f>
        <v>17</v>
      </c>
      <c r="E10" s="44">
        <f>Exams!C10</f>
        <v>0</v>
      </c>
      <c r="F10" s="34">
        <f t="shared" si="0"/>
        <v>2.1034779411764708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0.17254901960784313</v>
      </c>
      <c r="C11" s="50">
        <f>Homework!L11</f>
        <v>0.35718749999999999</v>
      </c>
      <c r="D11" s="43">
        <f>Exams!B11</f>
        <v>42.5</v>
      </c>
      <c r="E11" s="44">
        <f>Exams!C11</f>
        <v>0</v>
      </c>
      <c r="F11" s="34">
        <f t="shared" si="0"/>
        <v>1.5497365196078432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0.53725490196078429</v>
      </c>
      <c r="C12" s="50">
        <f>Homework!L12</f>
        <v>0.49125000000000002</v>
      </c>
      <c r="D12" s="43">
        <f>Exams!B12</f>
        <v>45</v>
      </c>
      <c r="E12" s="44">
        <f>Exams!C12</f>
        <v>0</v>
      </c>
      <c r="F12" s="34">
        <f t="shared" si="0"/>
        <v>2.1085049019607842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0.92941176470588238</v>
      </c>
      <c r="C13" s="50">
        <f>Homework!L13</f>
        <v>1.42875</v>
      </c>
      <c r="D13" s="43">
        <f>Exams!B13</f>
        <v>115</v>
      </c>
      <c r="E13" s="44">
        <f>Exams!C13</f>
        <v>0</v>
      </c>
      <c r="F13" s="34">
        <f t="shared" si="0"/>
        <v>5.1181617647058832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0.83529411764705885</v>
      </c>
      <c r="C14" s="50">
        <f>Homework!L14</f>
        <v>1.254375</v>
      </c>
      <c r="D14" s="43">
        <f>Exams!B14</f>
        <v>52.5</v>
      </c>
      <c r="E14" s="44">
        <f>Exams!C14</f>
        <v>0</v>
      </c>
      <c r="F14" s="34">
        <f t="shared" si="0"/>
        <v>3.3496691176470588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5.0980392156862744E-2</v>
      </c>
      <c r="C15" s="50">
        <f>Homework!L15</f>
        <v>6.6562499999999997E-2</v>
      </c>
      <c r="D15" s="43">
        <f>Exams!B15</f>
        <v>0</v>
      </c>
      <c r="E15" s="44">
        <f>Exams!C15</f>
        <v>0</v>
      </c>
      <c r="F15" s="34">
        <f t="shared" si="0"/>
        <v>0.11754289215686274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0.84705882352941175</v>
      </c>
      <c r="C16" s="50">
        <f>Homework!L16</f>
        <v>1.4203124999999999</v>
      </c>
      <c r="D16" s="43">
        <f>Exams!B16</f>
        <v>100</v>
      </c>
      <c r="E16" s="44">
        <f>Exams!C16</f>
        <v>0</v>
      </c>
      <c r="F16" s="34">
        <f t="shared" si="0"/>
        <v>4.6673713235294123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0.47843137254901963</v>
      </c>
      <c r="C17" s="50">
        <f>Homework!L17</f>
        <v>1.2599999999999998</v>
      </c>
      <c r="D17" s="43">
        <f>Exams!B17</f>
        <v>30</v>
      </c>
      <c r="E17" s="44">
        <f>Exams!C17</f>
        <v>0</v>
      </c>
      <c r="F17" s="34">
        <f t="shared" si="0"/>
        <v>2.4584313725490192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0.52549019607843139</v>
      </c>
      <c r="C18" s="50">
        <f>Homework!L18</f>
        <v>0.85125000000000006</v>
      </c>
      <c r="D18" s="43">
        <f>Exams!B18</f>
        <v>28.5</v>
      </c>
      <c r="E18" s="44">
        <f>Exams!C18</f>
        <v>0</v>
      </c>
      <c r="F18" s="34">
        <f>$B18+$C18+($D18/100)*3+($E18/$E$41)*4.5</f>
        <v>2.2317401960784315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0.76078431372549016</v>
      </c>
      <c r="C19" s="50">
        <f>Homework!L19</f>
        <v>1.3190624999999998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3.4838468137254903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0.78431372549019607</v>
      </c>
      <c r="C20" s="50">
        <f>Homework!L20</f>
        <v>1.3190625</v>
      </c>
      <c r="D20" s="43">
        <f>Exams!B20</f>
        <v>61</v>
      </c>
      <c r="E20" s="44">
        <f>Exams!C20</f>
        <v>0</v>
      </c>
      <c r="F20" s="34">
        <f t="shared" si="3"/>
        <v>3.5673762254901962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0.17647058823529413</v>
      </c>
      <c r="C21" s="50">
        <f>Homework!L21</f>
        <v>0.45843749999999994</v>
      </c>
      <c r="D21" s="43">
        <f>Exams!B21</f>
        <v>36.5</v>
      </c>
      <c r="E21" s="44">
        <f>Exams!C21</f>
        <v>0</v>
      </c>
      <c r="F21" s="34">
        <f t="shared" si="3"/>
        <v>1.5109080882352939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0.89803921568627454</v>
      </c>
      <c r="C22" s="50">
        <f>Homework!L22</f>
        <v>1.4015624999999998</v>
      </c>
      <c r="D22" s="43">
        <f>Exams!B22</f>
        <v>102.5</v>
      </c>
      <c r="E22" s="44">
        <f>Exams!C22</f>
        <v>0</v>
      </c>
      <c r="F22" s="34">
        <f t="shared" si="3"/>
        <v>4.7596017156862747</v>
      </c>
      <c r="G22" s="34">
        <f t="shared" si="4"/>
        <v>5</v>
      </c>
      <c r="H22" s="51">
        <f t="shared" si="5"/>
        <v>1</v>
      </c>
    </row>
    <row r="23" spans="1:8" ht="29" customHeight="1" x14ac:dyDescent="0.15">
      <c r="A23" s="25">
        <v>70339</v>
      </c>
      <c r="B23" s="34">
        <f>Quiz!W23</f>
        <v>0.80392156862745101</v>
      </c>
      <c r="C23" s="50">
        <f>Homework!L23</f>
        <v>1.21875</v>
      </c>
      <c r="D23" s="43">
        <f>Exams!B23</f>
        <v>36</v>
      </c>
      <c r="E23" s="44">
        <f>Exams!C23</f>
        <v>0</v>
      </c>
      <c r="F23" s="34">
        <f t="shared" si="3"/>
        <v>2.8866715686274507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0.58431372549019611</v>
      </c>
      <c r="C24" s="50">
        <f>Homework!L24</f>
        <v>0.55593749999999997</v>
      </c>
      <c r="D24" s="43">
        <f>Exams!B24</f>
        <v>73</v>
      </c>
      <c r="E24" s="44">
        <f>Exams!C24</f>
        <v>0</v>
      </c>
      <c r="F24" s="34">
        <f t="shared" si="3"/>
        <v>2.8922512254901958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0.60392156862745094</v>
      </c>
      <c r="C25" s="50">
        <f>Homework!L25</f>
        <v>0.9375</v>
      </c>
      <c r="D25" s="43">
        <f>Exams!B25</f>
        <v>25.5</v>
      </c>
      <c r="E25" s="44">
        <f>Exams!C25</f>
        <v>0</v>
      </c>
      <c r="F25" s="34">
        <f t="shared" si="3"/>
        <v>2.1534215686274512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0.61568627450980395</v>
      </c>
      <c r="C26" s="50">
        <f>Homework!L26</f>
        <v>0.81</v>
      </c>
      <c r="D26" s="43">
        <f>Exams!B26</f>
        <v>36</v>
      </c>
      <c r="E26" s="44">
        <f>Exams!C26</f>
        <v>0</v>
      </c>
      <c r="F26" s="34">
        <f t="shared" si="3"/>
        <v>2.2896862745098039</v>
      </c>
      <c r="G26" s="34">
        <f t="shared" ref="G26:G39" si="6">0.5*INT(F26/0.5)+INT( ((F26-INT(F26/0.5)*0.5)/0.25))*0.5</f>
        <v>2.5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0.58039215686274515</v>
      </c>
      <c r="C27" s="50">
        <f>Homework!L27</f>
        <v>0.95343749999999994</v>
      </c>
      <c r="D27" s="43">
        <f>Exams!B27</f>
        <v>30.5</v>
      </c>
      <c r="E27" s="44">
        <f>Exams!C27</f>
        <v>0</v>
      </c>
      <c r="F27" s="34">
        <f t="shared" si="3"/>
        <v>2.2658296568627447</v>
      </c>
      <c r="G27" s="34">
        <f t="shared" si="6"/>
        <v>2.5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0.45490196078431372</v>
      </c>
      <c r="C28" s="50">
        <f>Homework!L28</f>
        <v>0.7265625</v>
      </c>
      <c r="D28" s="43">
        <f>Exams!B28</f>
        <v>27.5</v>
      </c>
      <c r="E28" s="44">
        <f>Exams!C28</f>
        <v>0</v>
      </c>
      <c r="F28" s="34">
        <f t="shared" si="3"/>
        <v>1.8414644607843136</v>
      </c>
      <c r="G28" s="34">
        <f t="shared" si="6"/>
        <v>2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0.45098039215686275</v>
      </c>
      <c r="C29" s="50">
        <f>Homework!L29</f>
        <v>0.43406250000000002</v>
      </c>
      <c r="D29" s="43">
        <f>Exams!B29</f>
        <v>11</v>
      </c>
      <c r="E29" s="44">
        <f>Exams!C29</f>
        <v>0</v>
      </c>
      <c r="F29" s="34">
        <f t="shared" si="3"/>
        <v>1.1490428921568627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0.4823529411764706</v>
      </c>
      <c r="C30" s="50">
        <f>Homework!L30</f>
        <v>1.0518750000000001</v>
      </c>
      <c r="D30" s="43">
        <f>Exams!B30</f>
        <v>26</v>
      </c>
      <c r="E30" s="44">
        <f>Exams!C30</f>
        <v>0</v>
      </c>
      <c r="F30" s="34">
        <f t="shared" si="3"/>
        <v>2.1582279411764707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0.46666666666666667</v>
      </c>
      <c r="C31" s="50">
        <f>Homework!L31</f>
        <v>1.2318750000000001</v>
      </c>
      <c r="D31" s="43">
        <f>Exams!B31</f>
        <v>24.5</v>
      </c>
      <c r="E31" s="44">
        <f>Exams!C31</f>
        <v>0</v>
      </c>
      <c r="F31" s="34">
        <f t="shared" si="3"/>
        <v>2.2865416666666669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0.6588235294117647</v>
      </c>
      <c r="C32" s="50">
        <f>Homework!L32</f>
        <v>1.2815624999999997</v>
      </c>
      <c r="D32" s="43">
        <f>Exams!B32</f>
        <v>52.5</v>
      </c>
      <c r="E32" s="44">
        <f>Exams!C32</f>
        <v>0</v>
      </c>
      <c r="F32" s="34">
        <f t="shared" si="3"/>
        <v>3.2003860294117645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0.42352941176470588</v>
      </c>
      <c r="C33" s="50">
        <f>Homework!L33</f>
        <v>0.84562499999999996</v>
      </c>
      <c r="D33" s="43">
        <f>Exams!B33</f>
        <v>44.5</v>
      </c>
      <c r="E33" s="44">
        <f>Exams!C33</f>
        <v>0</v>
      </c>
      <c r="F33" s="34">
        <f t="shared" si="3"/>
        <v>2.3371544117647058</v>
      </c>
      <c r="G33" s="34">
        <f t="shared" si="6"/>
        <v>2.5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0.71372549019607845</v>
      </c>
      <c r="C34" s="50">
        <f>Homework!L34</f>
        <v>0.18562499999999998</v>
      </c>
      <c r="D34" s="43">
        <f>Exams!B34</f>
        <v>61</v>
      </c>
      <c r="E34" s="44">
        <f>Exams!C34</f>
        <v>0</v>
      </c>
      <c r="F34" s="34">
        <f t="shared" si="3"/>
        <v>2.3633504901960785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0.9137254901960784</v>
      </c>
      <c r="C35" s="50">
        <f>Homework!L35</f>
        <v>1.400625</v>
      </c>
      <c r="D35" s="43">
        <f>Exams!B35</f>
        <v>121.5</v>
      </c>
      <c r="E35" s="44">
        <f>Exams!C35</f>
        <v>0</v>
      </c>
      <c r="F35" s="34">
        <f t="shared" si="3"/>
        <v>5.2303504901960789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0.56470588235294117</v>
      </c>
      <c r="C36" s="50">
        <f>Homework!L36</f>
        <v>1.0209375000000001</v>
      </c>
      <c r="D36" s="43">
        <f>Exams!B36</f>
        <v>32.5</v>
      </c>
      <c r="E36" s="44">
        <f>Exams!C36</f>
        <v>0</v>
      </c>
      <c r="F36" s="34">
        <f t="shared" si="3"/>
        <v>2.3656433823529412</v>
      </c>
      <c r="G36" s="34">
        <f t="shared" si="6"/>
        <v>2.5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0.68627450980392157</v>
      </c>
      <c r="C37" s="50">
        <f>Homework!L37</f>
        <v>0.71718750000000009</v>
      </c>
      <c r="D37" s="43">
        <f>Exams!B37</f>
        <v>60.5</v>
      </c>
      <c r="E37" s="44">
        <f>Exams!C37</f>
        <v>0</v>
      </c>
      <c r="F37" s="34">
        <f t="shared" si="3"/>
        <v>2.8554620098039214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0.29411764705882354</v>
      </c>
      <c r="C38" s="50">
        <f>Homework!L38</f>
        <v>0.54187499999999988</v>
      </c>
      <c r="D38" s="43">
        <f>Exams!B38</f>
        <v>11</v>
      </c>
      <c r="E38" s="44">
        <f>Exams!C38</f>
        <v>0</v>
      </c>
      <c r="F38" s="34">
        <f t="shared" si="3"/>
        <v>1.0999926470588235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0.38823529411764707</v>
      </c>
      <c r="C39" s="50">
        <f>Homework!L39</f>
        <v>0.75093750000000004</v>
      </c>
      <c r="D39" s="43">
        <f>Exams!B39</f>
        <v>21</v>
      </c>
      <c r="E39" s="44">
        <f>Exams!C39</f>
        <v>0</v>
      </c>
      <c r="F39" s="34">
        <f t="shared" si="3"/>
        <v>1.6431727941176471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2</v>
      </c>
    </row>
    <row r="42" spans="1:8" ht="29" customHeight="1" x14ac:dyDescent="0.15">
      <c r="A42" s="29" t="s">
        <v>33</v>
      </c>
      <c r="B42" s="30">
        <f>AVERAGE(B$2:B$39)</f>
        <v>0.54303405572755425</v>
      </c>
      <c r="C42" s="30">
        <f t="shared" ref="C42:H42" si="9">AVERAGE(C$2:C$39)</f>
        <v>0.94374177631578937</v>
      </c>
      <c r="D42" s="30">
        <f t="shared" si="9"/>
        <v>47.092105263157897</v>
      </c>
      <c r="E42" s="30">
        <f t="shared" si="9"/>
        <v>0</v>
      </c>
      <c r="F42" s="30">
        <f t="shared" si="9"/>
        <v>2.621486358359133</v>
      </c>
      <c r="G42" s="30">
        <f t="shared" si="9"/>
        <v>2.6315789473684212</v>
      </c>
      <c r="H42" s="30">
        <f t="shared" si="9"/>
        <v>7.8947368421052627E-2</v>
      </c>
    </row>
    <row r="43" spans="1:8" ht="29" customHeight="1" x14ac:dyDescent="0.15">
      <c r="A43" s="31" t="s">
        <v>34</v>
      </c>
      <c r="B43" s="30">
        <f>STDEV(B$2:B$39)</f>
        <v>0.21559421235528914</v>
      </c>
      <c r="C43" s="30">
        <f t="shared" ref="C43:H43" si="10">STDEV(C$2:C$39)</f>
        <v>0.38986142591029282</v>
      </c>
      <c r="D43" s="30">
        <f t="shared" si="10"/>
        <v>27.274841209723792</v>
      </c>
      <c r="E43" s="30">
        <f t="shared" si="10"/>
        <v>0</v>
      </c>
      <c r="F43" s="30">
        <f t="shared" si="10"/>
        <v>1.0757825991571317</v>
      </c>
      <c r="G43" s="30">
        <f t="shared" si="10"/>
        <v>1.0885411172156672</v>
      </c>
      <c r="H43" s="30">
        <f t="shared" si="10"/>
        <v>0.27327631273309388</v>
      </c>
    </row>
    <row r="44" spans="1:8" ht="29" customHeight="1" x14ac:dyDescent="0.15">
      <c r="A44" s="31" t="s">
        <v>35</v>
      </c>
      <c r="B44" s="30">
        <f>MEDIAN(B$2:B$39)</f>
        <v>0.52352941176470591</v>
      </c>
      <c r="C44" s="30">
        <f t="shared" ref="C44:H44" si="11">MEDIAN(C$2:C$39)</f>
        <v>0.9871875</v>
      </c>
      <c r="D44" s="30">
        <f t="shared" si="11"/>
        <v>45</v>
      </c>
      <c r="E44" s="30">
        <f t="shared" si="11"/>
        <v>0</v>
      </c>
      <c r="F44" s="30">
        <f t="shared" si="11"/>
        <v>2.3644969362745099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2024-11-26T19:32:22Z</dcterms:modified>
</cp:coreProperties>
</file>