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006696CC-FCA9-CC4C-BA84-C1AC461CB532}" xr6:coauthVersionLast="47" xr6:coauthVersionMax="47" xr10:uidLastSave="{00000000-0000-0000-0000-000000000000}"/>
  <bookViews>
    <workbookView xWindow="500" yWindow="316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F31" i="2" s="1"/>
  <c r="G31" i="2" s="1"/>
  <c r="H31" i="2" s="1"/>
  <c r="V30" i="1"/>
  <c r="V29" i="1"/>
  <c r="V28" i="1"/>
  <c r="V27" i="1"/>
  <c r="B27" i="2" s="1"/>
  <c r="F27" i="2" s="1"/>
  <c r="G27" i="2" s="1"/>
  <c r="H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F26" i="2" s="1"/>
  <c r="G26" i="2" s="1"/>
  <c r="H26" i="2" s="1"/>
  <c r="B28" i="2"/>
  <c r="F28" i="2" s="1"/>
  <c r="G28" i="2" s="1"/>
  <c r="H28" i="2" s="1"/>
  <c r="B29" i="2"/>
  <c r="F29" i="2" s="1"/>
  <c r="G29" i="2" s="1"/>
  <c r="H29" i="2" s="1"/>
  <c r="B30" i="2"/>
  <c r="F30" i="2" s="1"/>
  <c r="G30" i="2" s="1"/>
  <c r="H30" i="2" s="1"/>
  <c r="B32" i="2"/>
  <c r="F32" i="2" s="1"/>
  <c r="G32" i="2" s="1"/>
  <c r="H32" i="2" s="1"/>
  <c r="B33" i="2"/>
  <c r="F33" i="2" s="1"/>
  <c r="G33" i="2" s="1"/>
  <c r="H33" i="2" s="1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L2" i="5"/>
  <c r="L4" i="5"/>
  <c r="C4" i="2" s="1"/>
  <c r="L22" i="5"/>
  <c r="C22" i="2" s="1"/>
  <c r="L32" i="5"/>
  <c r="L17" i="5"/>
  <c r="C17" i="2" s="1"/>
  <c r="L14" i="5"/>
  <c r="L27" i="5"/>
  <c r="L13" i="5"/>
  <c r="L29" i="5"/>
  <c r="L7" i="5"/>
  <c r="C7" i="2" s="1"/>
  <c r="L15" i="5"/>
  <c r="C15" i="2" s="1"/>
  <c r="L18" i="5"/>
  <c r="C18" i="2" s="1"/>
  <c r="L24" i="5"/>
  <c r="C24" i="2" s="1"/>
  <c r="L21" i="5"/>
  <c r="L12" i="5"/>
  <c r="L33" i="5"/>
  <c r="L5" i="5"/>
  <c r="C5" i="2" s="1"/>
  <c r="L10" i="5"/>
  <c r="L6" i="5"/>
  <c r="C6" i="2" s="1"/>
  <c r="L20" i="5"/>
  <c r="C20" i="2" s="1"/>
  <c r="L30" i="5"/>
  <c r="L23" i="5"/>
  <c r="C23" i="2" s="1"/>
  <c r="L11" i="5"/>
  <c r="C11" i="2" s="1"/>
  <c r="L9" i="5"/>
  <c r="C9" i="2" s="1"/>
  <c r="L16" i="5"/>
  <c r="C16" i="2" s="1"/>
  <c r="L28" i="5"/>
  <c r="L25" i="5"/>
  <c r="L3" i="5"/>
  <c r="C3" i="2" s="1"/>
  <c r="L8" i="5"/>
  <c r="C8" i="2" s="1"/>
  <c r="L19" i="5"/>
  <c r="C12" i="2"/>
  <c r="C19" i="2"/>
  <c r="C13" i="2"/>
  <c r="C14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10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<sst xmlns="http://schemas.openxmlformats.org/spreadsheetml/2006/main" count="80" uniqueCount="50">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</sst>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164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41" t="s">
        <v>5</v>
      </c>
      <c r="B1" s="42" t="s">
        <v>17</v>
      </c>
      <c r="C1" s="42" t="s">
        <v>18</v>
      </c>
      <c r="D1" s="42" t="s">
        <v>19</v>
      </c>
      <c r="E1" s="42" t="s">
        <v>20</v>
      </c>
      <c r="F1" s="42" t="s">
        <v>21</v>
      </c>
      <c r="G1" s="42" t="s">
        <v>15</v>
      </c>
      <c r="H1" s="42" t="s">
        <v>16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42</v>
      </c>
      <c r="R1" s="42" t="s">
        <v>43</v>
      </c>
      <c r="S1" s="42" t="s">
        <v>44</v>
      </c>
      <c r="T1" s="42" t="s">
        <v>45</v>
      </c>
      <c r="U1" s="42" t="s">
        <v>46</v>
      </c>
      <c r="V1" s="43" t="s">
        <v>6</v>
      </c>
      <c r="W1"/>
    </row>
    <row r="2" spans="1:23" ht="29" customHeight="1" x14ac:dyDescent="0.15">
      <c r="A2" s="30" t="s">
        <v>49</v>
      </c>
      <c r="B2" s="59">
        <v>3</v>
      </c>
      <c r="C2" s="59">
        <v>15</v>
      </c>
      <c r="D2" s="59">
        <v>12</v>
      </c>
      <c r="E2" s="59">
        <v>3</v>
      </c>
      <c r="F2" s="18">
        <v>3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39">
        <f>$V$35 * ( (SUM(B2:U2))/((SUM($B$39:$U$39))*$B$35) )</f>
        <v>0.48</v>
      </c>
      <c r="W2"/>
    </row>
    <row r="3" spans="1:23" ht="29" customHeight="1" x14ac:dyDescent="0.15">
      <c r="A3" s="30" t="s">
        <v>47</v>
      </c>
      <c r="B3" s="59">
        <v>15</v>
      </c>
      <c r="C3" s="59">
        <v>15</v>
      </c>
      <c r="D3" s="59">
        <v>12</v>
      </c>
      <c r="E3" s="59">
        <v>8</v>
      </c>
      <c r="F3" s="18">
        <v>15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39">
        <f t="shared" ref="V3:V33" si="0">$V$35 * ( (SUM(B3:U3))/((SUM($B$39:$U$39))*$B$35) )</f>
        <v>0.8666666666666667</v>
      </c>
      <c r="W3"/>
    </row>
    <row r="4" spans="1:23" ht="29" customHeight="1" x14ac:dyDescent="0.15">
      <c r="A4" s="30" t="s">
        <v>41</v>
      </c>
      <c r="B4" s="59">
        <v>0</v>
      </c>
      <c r="C4" s="59">
        <v>0</v>
      </c>
      <c r="D4" s="59">
        <v>0</v>
      </c>
      <c r="E4" s="59">
        <v>0</v>
      </c>
      <c r="F4" s="18">
        <v>0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39">
        <f t="shared" si="0"/>
        <v>0</v>
      </c>
      <c r="W4"/>
    </row>
    <row r="5" spans="1:23" ht="29" customHeight="1" x14ac:dyDescent="0.15">
      <c r="A5" s="30" t="s">
        <v>48</v>
      </c>
      <c r="B5" s="59">
        <v>3</v>
      </c>
      <c r="C5" s="59">
        <v>15</v>
      </c>
      <c r="D5" s="59">
        <v>12</v>
      </c>
      <c r="E5" s="59">
        <v>15</v>
      </c>
      <c r="F5" s="18">
        <v>0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39">
        <f t="shared" si="0"/>
        <v>0.6</v>
      </c>
      <c r="W5"/>
    </row>
    <row r="6" spans="1:23" ht="29" customHeight="1" x14ac:dyDescent="0.15">
      <c r="A6" s="29">
        <v>1019</v>
      </c>
      <c r="B6" s="59">
        <v>15</v>
      </c>
      <c r="C6" s="59">
        <v>15</v>
      </c>
      <c r="D6" s="59">
        <v>15</v>
      </c>
      <c r="E6" s="59">
        <v>15</v>
      </c>
      <c r="F6" s="18">
        <v>15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39">
        <f t="shared" si="0"/>
        <v>1</v>
      </c>
      <c r="W6"/>
    </row>
    <row r="7" spans="1:23" ht="29" customHeight="1" x14ac:dyDescent="0.15">
      <c r="A7" s="29">
        <v>1395</v>
      </c>
      <c r="B7" s="59">
        <v>15</v>
      </c>
      <c r="C7" s="59">
        <v>15</v>
      </c>
      <c r="D7" s="59"/>
      <c r="E7" s="59"/>
      <c r="F7" s="18">
        <v>15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39">
        <f t="shared" si="0"/>
        <v>0.6</v>
      </c>
      <c r="W7"/>
    </row>
    <row r="8" spans="1:23" ht="29" customHeight="1" x14ac:dyDescent="0.15">
      <c r="A8" s="29">
        <v>1506</v>
      </c>
      <c r="B8" s="59">
        <v>15</v>
      </c>
      <c r="C8" s="59">
        <v>15</v>
      </c>
      <c r="D8" s="59">
        <v>3</v>
      </c>
      <c r="E8" s="59">
        <v>3</v>
      </c>
      <c r="F8" s="18">
        <v>3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39">
        <f t="shared" si="0"/>
        <v>0.52</v>
      </c>
      <c r="W8"/>
    </row>
    <row r="9" spans="1:23" ht="29" customHeight="1" x14ac:dyDescent="0.15">
      <c r="A9" s="29">
        <v>2441</v>
      </c>
      <c r="B9" s="59">
        <v>15</v>
      </c>
      <c r="C9" s="59">
        <v>0</v>
      </c>
      <c r="D9" s="59">
        <v>3</v>
      </c>
      <c r="E9" s="59">
        <v>0</v>
      </c>
      <c r="F9" s="18">
        <v>3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39">
        <f t="shared" si="0"/>
        <v>0.28000000000000003</v>
      </c>
      <c r="W9"/>
    </row>
    <row r="10" spans="1:23" ht="29" customHeight="1" x14ac:dyDescent="0.15">
      <c r="A10" s="29">
        <v>2564</v>
      </c>
      <c r="B10" s="59">
        <v>15</v>
      </c>
      <c r="C10" s="59">
        <v>15</v>
      </c>
      <c r="D10" s="59">
        <v>3</v>
      </c>
      <c r="E10" s="59">
        <v>15</v>
      </c>
      <c r="F10" s="18">
        <v>3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39">
        <f t="shared" si="0"/>
        <v>0.68</v>
      </c>
      <c r="W10"/>
    </row>
    <row r="11" spans="1:23" ht="29" customHeight="1" x14ac:dyDescent="0.15">
      <c r="A11" s="29">
        <v>2693</v>
      </c>
      <c r="B11" s="59">
        <v>0</v>
      </c>
      <c r="C11" s="59">
        <v>0</v>
      </c>
      <c r="D11" s="59">
        <v>0</v>
      </c>
      <c r="E11" s="59">
        <v>0</v>
      </c>
      <c r="F11" s="18"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39">
        <f t="shared" si="0"/>
        <v>0</v>
      </c>
      <c r="W11"/>
    </row>
    <row r="12" spans="1:23" ht="29" customHeight="1" x14ac:dyDescent="0.15">
      <c r="A12" s="29">
        <v>2771</v>
      </c>
      <c r="B12" s="59">
        <v>0</v>
      </c>
      <c r="C12" s="59">
        <v>0</v>
      </c>
      <c r="D12" s="59">
        <v>3</v>
      </c>
      <c r="E12" s="59">
        <v>0</v>
      </c>
      <c r="F12" s="18">
        <v>3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39">
        <f t="shared" si="0"/>
        <v>0.08</v>
      </c>
      <c r="W12"/>
    </row>
    <row r="13" spans="1:23" ht="29" customHeight="1" x14ac:dyDescent="0.15">
      <c r="A13" s="29">
        <v>2899</v>
      </c>
      <c r="B13" s="59">
        <v>15</v>
      </c>
      <c r="C13" s="59">
        <v>15</v>
      </c>
      <c r="D13" s="59">
        <v>0</v>
      </c>
      <c r="E13" s="59">
        <v>3</v>
      </c>
      <c r="F13" s="18">
        <v>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39">
        <f t="shared" si="0"/>
        <v>0.44</v>
      </c>
      <c r="W13"/>
    </row>
    <row r="14" spans="1:23" s="2" customFormat="1" ht="29" customHeight="1" x14ac:dyDescent="0.15">
      <c r="A14" s="29">
        <v>3517</v>
      </c>
      <c r="B14" s="59">
        <v>15</v>
      </c>
      <c r="C14" s="59">
        <v>15</v>
      </c>
      <c r="D14" s="59">
        <v>3</v>
      </c>
      <c r="E14" s="59">
        <v>3</v>
      </c>
      <c r="F14" s="18">
        <v>0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39">
        <f t="shared" si="0"/>
        <v>0.48</v>
      </c>
    </row>
    <row r="15" spans="1:23" ht="29" customHeight="1" x14ac:dyDescent="0.15">
      <c r="A15" s="29">
        <v>4490</v>
      </c>
      <c r="B15" s="59">
        <v>15</v>
      </c>
      <c r="C15" s="59">
        <v>15</v>
      </c>
      <c r="D15" s="59">
        <v>15</v>
      </c>
      <c r="E15" s="59">
        <v>15</v>
      </c>
      <c r="F15" s="18">
        <v>15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39">
        <f t="shared" si="0"/>
        <v>1</v>
      </c>
      <c r="W15"/>
    </row>
    <row r="16" spans="1:23" ht="29" customHeight="1" x14ac:dyDescent="0.15">
      <c r="A16" s="29">
        <v>4582</v>
      </c>
      <c r="B16" s="59">
        <v>15</v>
      </c>
      <c r="C16" s="59">
        <v>15</v>
      </c>
      <c r="D16" s="59">
        <v>0</v>
      </c>
      <c r="E16" s="59">
        <v>0</v>
      </c>
      <c r="F16" s="18">
        <v>15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39">
        <f t="shared" si="0"/>
        <v>0.6</v>
      </c>
      <c r="W16"/>
    </row>
    <row r="17" spans="1:23" ht="29" customHeight="1" x14ac:dyDescent="0.15">
      <c r="A17" s="29">
        <v>4622</v>
      </c>
      <c r="B17" s="59">
        <v>15</v>
      </c>
      <c r="C17" s="59">
        <v>15</v>
      </c>
      <c r="D17" s="59">
        <v>12</v>
      </c>
      <c r="E17" s="59">
        <v>8</v>
      </c>
      <c r="F17" s="18">
        <v>12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39">
        <f t="shared" si="0"/>
        <v>0.82666666666666666</v>
      </c>
      <c r="W17"/>
    </row>
    <row r="18" spans="1:23" ht="29" customHeight="1" x14ac:dyDescent="0.15">
      <c r="A18" s="29">
        <v>5500</v>
      </c>
      <c r="B18" s="59">
        <v>15</v>
      </c>
      <c r="C18" s="59">
        <v>15</v>
      </c>
      <c r="D18" s="59">
        <v>3</v>
      </c>
      <c r="E18" s="59">
        <v>12</v>
      </c>
      <c r="F18" s="18">
        <v>3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39">
        <f t="shared" si="0"/>
        <v>0.64</v>
      </c>
      <c r="W18"/>
    </row>
    <row r="19" spans="1:23" ht="29" customHeight="1" x14ac:dyDescent="0.15">
      <c r="A19" s="29">
        <v>5687</v>
      </c>
      <c r="B19" s="59">
        <v>15</v>
      </c>
      <c r="C19" s="59">
        <v>15</v>
      </c>
      <c r="D19" s="59">
        <v>0</v>
      </c>
      <c r="E19" s="59">
        <v>15</v>
      </c>
      <c r="F19" s="18">
        <v>3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39">
        <f t="shared" si="0"/>
        <v>0.64</v>
      </c>
      <c r="W19"/>
    </row>
    <row r="20" spans="1:23" ht="29" customHeight="1" x14ac:dyDescent="0.15">
      <c r="A20" s="29">
        <v>5711</v>
      </c>
      <c r="B20" s="59">
        <v>15</v>
      </c>
      <c r="C20" s="59">
        <v>15</v>
      </c>
      <c r="D20" s="59">
        <v>3</v>
      </c>
      <c r="E20" s="59">
        <v>3</v>
      </c>
      <c r="F20" s="18">
        <v>0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9">
        <f t="shared" si="0"/>
        <v>0.48</v>
      </c>
      <c r="W20"/>
    </row>
    <row r="21" spans="1:23" ht="29" customHeight="1" x14ac:dyDescent="0.15">
      <c r="A21" s="29">
        <v>5810</v>
      </c>
      <c r="B21" s="59">
        <v>15</v>
      </c>
      <c r="C21" s="59">
        <v>15</v>
      </c>
      <c r="D21" s="59">
        <v>12</v>
      </c>
      <c r="E21" s="59">
        <v>12</v>
      </c>
      <c r="F21" s="18">
        <v>3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39">
        <f t="shared" si="0"/>
        <v>0.76</v>
      </c>
      <c r="W21"/>
    </row>
    <row r="22" spans="1:23" ht="29" customHeight="1" x14ac:dyDescent="0.15">
      <c r="A22" s="29">
        <v>6347</v>
      </c>
      <c r="B22" s="59">
        <v>15</v>
      </c>
      <c r="C22" s="59">
        <v>15</v>
      </c>
      <c r="D22" s="59">
        <v>3</v>
      </c>
      <c r="E22" s="59">
        <v>12</v>
      </c>
      <c r="F22" s="18">
        <v>15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39">
        <f t="shared" si="0"/>
        <v>0.8</v>
      </c>
      <c r="W22"/>
    </row>
    <row r="23" spans="1:23" ht="29" customHeight="1" x14ac:dyDescent="0.15">
      <c r="A23" s="29">
        <v>7905</v>
      </c>
      <c r="B23" s="59">
        <v>15</v>
      </c>
      <c r="C23" s="59">
        <v>15</v>
      </c>
      <c r="D23" s="59">
        <v>12</v>
      </c>
      <c r="E23" s="59">
        <v>3</v>
      </c>
      <c r="F23" s="18">
        <v>3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39">
        <f t="shared" si="0"/>
        <v>0.64</v>
      </c>
      <c r="W23"/>
    </row>
    <row r="24" spans="1:23" ht="29" customHeight="1" x14ac:dyDescent="0.15">
      <c r="A24" s="29">
        <v>8335</v>
      </c>
      <c r="B24" s="59">
        <v>15</v>
      </c>
      <c r="C24" s="59">
        <v>15</v>
      </c>
      <c r="D24" s="59">
        <v>3</v>
      </c>
      <c r="E24" s="59">
        <v>12</v>
      </c>
      <c r="F24" s="18">
        <v>0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39">
        <f t="shared" si="0"/>
        <v>0.6</v>
      </c>
      <c r="W24"/>
    </row>
    <row r="25" spans="1:23" ht="29" customHeight="1" x14ac:dyDescent="0.15">
      <c r="A25" s="29">
        <v>8490</v>
      </c>
      <c r="B25" s="59">
        <v>3</v>
      </c>
      <c r="C25" s="59">
        <v>15</v>
      </c>
      <c r="D25" s="59">
        <v>12</v>
      </c>
      <c r="E25" s="59">
        <v>0</v>
      </c>
      <c r="F25" s="18">
        <v>3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39">
        <f t="shared" si="0"/>
        <v>0.44</v>
      </c>
      <c r="W25"/>
    </row>
    <row r="26" spans="1:23" ht="29" customHeight="1" x14ac:dyDescent="0.15">
      <c r="A26" s="29">
        <v>8688</v>
      </c>
      <c r="B26" s="59">
        <v>15</v>
      </c>
      <c r="C26" s="59">
        <v>0</v>
      </c>
      <c r="D26" s="59">
        <v>15</v>
      </c>
      <c r="E26" s="59">
        <v>0</v>
      </c>
      <c r="F26" s="18">
        <v>15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9">
        <f t="shared" si="0"/>
        <v>0.6</v>
      </c>
      <c r="W26"/>
    </row>
    <row r="27" spans="1:23" ht="29" customHeight="1" x14ac:dyDescent="0.15">
      <c r="A27" s="29">
        <v>8695</v>
      </c>
      <c r="B27" s="59">
        <v>15</v>
      </c>
      <c r="C27" s="59">
        <v>15</v>
      </c>
      <c r="D27" s="59">
        <v>3</v>
      </c>
      <c r="E27" s="59">
        <v>15</v>
      </c>
      <c r="F27" s="18">
        <v>3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39">
        <f t="shared" si="0"/>
        <v>0.68</v>
      </c>
      <c r="W27"/>
    </row>
    <row r="28" spans="1:23" ht="29" customHeight="1" x14ac:dyDescent="0.15">
      <c r="A28" s="29">
        <v>8743</v>
      </c>
      <c r="B28" s="59">
        <v>15</v>
      </c>
      <c r="C28" s="59">
        <v>15</v>
      </c>
      <c r="D28" s="59">
        <v>3</v>
      </c>
      <c r="E28" s="59">
        <v>3</v>
      </c>
      <c r="F28" s="18">
        <v>3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39">
        <f t="shared" si="0"/>
        <v>0.52</v>
      </c>
      <c r="W28"/>
    </row>
    <row r="29" spans="1:23" ht="29" customHeight="1" x14ac:dyDescent="0.15">
      <c r="A29" s="29">
        <v>8745</v>
      </c>
      <c r="B29" s="59">
        <v>15</v>
      </c>
      <c r="C29" s="59">
        <v>15</v>
      </c>
      <c r="D29" s="59">
        <v>12</v>
      </c>
      <c r="E29" s="59">
        <v>15</v>
      </c>
      <c r="F29" s="18">
        <v>3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39">
        <f t="shared" si="0"/>
        <v>0.8</v>
      </c>
      <c r="W29"/>
    </row>
    <row r="30" spans="1:23" ht="29" customHeight="1" x14ac:dyDescent="0.15">
      <c r="A30" s="29">
        <v>9550</v>
      </c>
      <c r="B30" s="59">
        <v>15</v>
      </c>
      <c r="C30" s="59">
        <v>15</v>
      </c>
      <c r="D30" s="59">
        <v>3</v>
      </c>
      <c r="E30" s="59">
        <v>3</v>
      </c>
      <c r="F30" s="18">
        <v>3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39">
        <f t="shared" si="0"/>
        <v>0.52</v>
      </c>
      <c r="W30"/>
    </row>
    <row r="31" spans="1:23" ht="29" customHeight="1" x14ac:dyDescent="0.15">
      <c r="A31" s="29">
        <v>9610</v>
      </c>
      <c r="B31" s="59">
        <v>15</v>
      </c>
      <c r="C31" s="59">
        <v>15</v>
      </c>
      <c r="D31" s="59">
        <v>3</v>
      </c>
      <c r="E31" s="59">
        <v>3</v>
      </c>
      <c r="F31" s="18">
        <v>3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9">
        <f t="shared" si="0"/>
        <v>0.52</v>
      </c>
      <c r="W31"/>
    </row>
    <row r="32" spans="1:23" ht="29" customHeight="1" x14ac:dyDescent="0.15">
      <c r="A32" s="29">
        <v>9611</v>
      </c>
      <c r="B32" s="59">
        <v>15</v>
      </c>
      <c r="C32" s="59">
        <v>15</v>
      </c>
      <c r="D32" s="59">
        <v>3</v>
      </c>
      <c r="E32" s="59">
        <v>3</v>
      </c>
      <c r="F32" s="18">
        <v>3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9">
        <f t="shared" si="0"/>
        <v>0.52</v>
      </c>
      <c r="W32"/>
    </row>
    <row r="33" spans="1:23" ht="29" customHeight="1" x14ac:dyDescent="0.15">
      <c r="A33" s="29">
        <v>9674</v>
      </c>
      <c r="B33" s="59">
        <v>15</v>
      </c>
      <c r="C33" s="59">
        <v>15</v>
      </c>
      <c r="D33" s="59">
        <v>8</v>
      </c>
      <c r="E33" s="59">
        <v>12</v>
      </c>
      <c r="F33" s="18">
        <v>3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39">
        <f t="shared" si="0"/>
        <v>0.70666666666666667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31" t="s">
        <v>34</v>
      </c>
      <c r="B35" s="32">
        <v>15</v>
      </c>
      <c r="C35" s="32">
        <v>15</v>
      </c>
      <c r="D35" s="32">
        <v>15</v>
      </c>
      <c r="E35" s="32">
        <v>15</v>
      </c>
      <c r="F35" s="32">
        <v>15</v>
      </c>
      <c r="G35" s="32">
        <v>15</v>
      </c>
      <c r="H35" s="32">
        <v>15</v>
      </c>
      <c r="I35" s="32">
        <v>15</v>
      </c>
      <c r="J35" s="32">
        <v>15</v>
      </c>
      <c r="K35" s="32">
        <v>15</v>
      </c>
      <c r="L35" s="32">
        <v>15</v>
      </c>
      <c r="M35" s="32">
        <v>15</v>
      </c>
      <c r="N35" s="32">
        <v>15</v>
      </c>
      <c r="O35" s="32">
        <v>15</v>
      </c>
      <c r="P35" s="32">
        <v>15</v>
      </c>
      <c r="Q35" s="32">
        <v>15</v>
      </c>
      <c r="R35" s="32">
        <v>15</v>
      </c>
      <c r="S35" s="32">
        <v>15</v>
      </c>
      <c r="T35" s="32">
        <v>15</v>
      </c>
      <c r="U35" s="32">
        <v>15</v>
      </c>
      <c r="V35" s="33">
        <v>1</v>
      </c>
      <c r="W35"/>
    </row>
    <row r="36" spans="1:23" ht="29" customHeight="1" x14ac:dyDescent="0.15">
      <c r="A36" s="34" t="s">
        <v>35</v>
      </c>
      <c r="B36" s="35">
        <f t="shared" ref="B36:V36" si="1">AVERAGE(B$2:B$33)</f>
        <v>12.46875</v>
      </c>
      <c r="C36" s="35">
        <f t="shared" si="1"/>
        <v>12.65625</v>
      </c>
      <c r="D36" s="35">
        <f t="shared" si="1"/>
        <v>6.161290322580645</v>
      </c>
      <c r="E36" s="35">
        <f t="shared" si="1"/>
        <v>6.806451612903226</v>
      </c>
      <c r="F36" s="35">
        <f t="shared" si="1"/>
        <v>5.25</v>
      </c>
      <c r="G36" s="35" t="e">
        <f t="shared" si="1"/>
        <v>#DIV/0!</v>
      </c>
      <c r="H36" s="35" t="e">
        <f t="shared" si="1"/>
        <v>#DIV/0!</v>
      </c>
      <c r="I36" s="35" t="e">
        <f t="shared" si="1"/>
        <v>#DIV/0!</v>
      </c>
      <c r="J36" s="35" t="e">
        <f t="shared" si="1"/>
        <v>#DIV/0!</v>
      </c>
      <c r="K36" s="35" t="e">
        <f t="shared" si="1"/>
        <v>#DIV/0!</v>
      </c>
      <c r="L36" s="35" t="e">
        <f t="shared" si="1"/>
        <v>#DIV/0!</v>
      </c>
      <c r="M36" s="35" t="e">
        <f t="shared" si="1"/>
        <v>#DIV/0!</v>
      </c>
      <c r="N36" s="35" t="e">
        <f t="shared" si="1"/>
        <v>#DIV/0!</v>
      </c>
      <c r="O36" s="35" t="e">
        <f t="shared" si="1"/>
        <v>#DIV/0!</v>
      </c>
      <c r="P36" s="35" t="e">
        <f t="shared" si="1"/>
        <v>#DIV/0!</v>
      </c>
      <c r="Q36" s="35" t="e">
        <f t="shared" si="1"/>
        <v>#DIV/0!</v>
      </c>
      <c r="R36" s="35" t="e">
        <f t="shared" si="1"/>
        <v>#DIV/0!</v>
      </c>
      <c r="S36" s="35" t="e">
        <f t="shared" si="1"/>
        <v>#DIV/0!</v>
      </c>
      <c r="T36" s="35" t="e">
        <f t="shared" si="1"/>
        <v>#DIV/0!</v>
      </c>
      <c r="U36" s="35" t="e">
        <f t="shared" si="1"/>
        <v>#DIV/0!</v>
      </c>
      <c r="V36" s="35">
        <f t="shared" si="1"/>
        <v>0.57250000000000001</v>
      </c>
      <c r="W36"/>
    </row>
    <row r="37" spans="1:23" ht="29" customHeight="1" x14ac:dyDescent="0.15">
      <c r="A37" s="36" t="s">
        <v>36</v>
      </c>
      <c r="B37" s="35">
        <f t="shared" ref="B37:V37" si="2">STDEV(B$2:B$33)</f>
        <v>5.3940491403983577</v>
      </c>
      <c r="C37" s="35">
        <f t="shared" si="2"/>
        <v>5.5335304894271031</v>
      </c>
      <c r="D37" s="35">
        <f t="shared" si="2"/>
        <v>5.2921122071346174</v>
      </c>
      <c r="E37" s="35">
        <f t="shared" si="2"/>
        <v>5.9912122025441539</v>
      </c>
      <c r="F37" s="35">
        <f t="shared" si="2"/>
        <v>5.6511488983186187</v>
      </c>
      <c r="G37" s="35" t="e">
        <f t="shared" si="2"/>
        <v>#DIV/0!</v>
      </c>
      <c r="H37" s="35" t="e">
        <f t="shared" si="2"/>
        <v>#DIV/0!</v>
      </c>
      <c r="I37" s="35" t="e">
        <f t="shared" si="2"/>
        <v>#DIV/0!</v>
      </c>
      <c r="J37" s="35" t="e">
        <f t="shared" si="2"/>
        <v>#DIV/0!</v>
      </c>
      <c r="K37" s="35" t="e">
        <f t="shared" si="2"/>
        <v>#DIV/0!</v>
      </c>
      <c r="L37" s="35" t="e">
        <f t="shared" si="2"/>
        <v>#DIV/0!</v>
      </c>
      <c r="M37" s="35" t="e">
        <f t="shared" si="2"/>
        <v>#DIV/0!</v>
      </c>
      <c r="N37" s="35" t="e">
        <f t="shared" si="2"/>
        <v>#DIV/0!</v>
      </c>
      <c r="O37" s="35" t="e">
        <f t="shared" si="2"/>
        <v>#DIV/0!</v>
      </c>
      <c r="P37" s="35" t="e">
        <f t="shared" si="2"/>
        <v>#DIV/0!</v>
      </c>
      <c r="Q37" s="35" t="e">
        <f t="shared" si="2"/>
        <v>#DIV/0!</v>
      </c>
      <c r="R37" s="35" t="e">
        <f t="shared" si="2"/>
        <v>#DIV/0!</v>
      </c>
      <c r="S37" s="35" t="e">
        <f t="shared" si="2"/>
        <v>#DIV/0!</v>
      </c>
      <c r="T37" s="35" t="e">
        <f t="shared" si="2"/>
        <v>#DIV/0!</v>
      </c>
      <c r="U37" s="35" t="e">
        <f t="shared" si="2"/>
        <v>#DIV/0!</v>
      </c>
      <c r="V37" s="35">
        <f t="shared" si="2"/>
        <v>0.23908877192418526</v>
      </c>
      <c r="W37"/>
    </row>
    <row r="38" spans="1:23" ht="29" customHeight="1" x14ac:dyDescent="0.15">
      <c r="A38" s="36" t="s">
        <v>37</v>
      </c>
      <c r="B38" s="35">
        <f t="shared" ref="B38:V38" si="3">MEDIAN(B$2:B$33)</f>
        <v>15</v>
      </c>
      <c r="C38" s="35">
        <f t="shared" si="3"/>
        <v>15</v>
      </c>
      <c r="D38" s="35">
        <f t="shared" si="3"/>
        <v>3</v>
      </c>
      <c r="E38" s="35">
        <f t="shared" si="3"/>
        <v>3</v>
      </c>
      <c r="F38" s="35">
        <f t="shared" si="3"/>
        <v>3</v>
      </c>
      <c r="G38" s="35" t="e">
        <f t="shared" si="3"/>
        <v>#NUM!</v>
      </c>
      <c r="H38" s="35" t="e">
        <f t="shared" si="3"/>
        <v>#NUM!</v>
      </c>
      <c r="I38" s="35" t="e">
        <f t="shared" si="3"/>
        <v>#NUM!</v>
      </c>
      <c r="J38" s="35" t="e">
        <f t="shared" si="3"/>
        <v>#NUM!</v>
      </c>
      <c r="K38" s="35" t="e">
        <f t="shared" si="3"/>
        <v>#NUM!</v>
      </c>
      <c r="L38" s="35" t="e">
        <f t="shared" si="3"/>
        <v>#NUM!</v>
      </c>
      <c r="M38" s="35" t="e">
        <f t="shared" si="3"/>
        <v>#NUM!</v>
      </c>
      <c r="N38" s="35" t="e">
        <f t="shared" si="3"/>
        <v>#NUM!</v>
      </c>
      <c r="O38" s="35" t="e">
        <f t="shared" si="3"/>
        <v>#NUM!</v>
      </c>
      <c r="P38" s="35" t="e">
        <f t="shared" si="3"/>
        <v>#NUM!</v>
      </c>
      <c r="Q38" s="35" t="e">
        <f t="shared" si="3"/>
        <v>#NUM!</v>
      </c>
      <c r="R38" s="35" t="e">
        <f t="shared" si="3"/>
        <v>#NUM!</v>
      </c>
      <c r="S38" s="35" t="e">
        <f t="shared" si="3"/>
        <v>#NUM!</v>
      </c>
      <c r="T38" s="35" t="e">
        <f t="shared" si="3"/>
        <v>#NUM!</v>
      </c>
      <c r="U38" s="35" t="e">
        <f t="shared" si="3"/>
        <v>#NUM!</v>
      </c>
      <c r="V38" s="35">
        <f t="shared" si="3"/>
        <v>0.6</v>
      </c>
      <c r="W38"/>
    </row>
    <row r="39" spans="1:23" ht="29" customHeight="1" x14ac:dyDescent="0.15">
      <c r="A39" s="37" t="s">
        <v>38</v>
      </c>
      <c r="B39" s="38">
        <f t="shared" ref="B39:V39" si="4">IF(SUM(B2:B33)&gt;0,1,0)</f>
        <v>1</v>
      </c>
      <c r="C39" s="38">
        <f t="shared" si="4"/>
        <v>1</v>
      </c>
      <c r="D39" s="38">
        <f t="shared" si="4"/>
        <v>1</v>
      </c>
      <c r="E39" s="38">
        <f t="shared" si="4"/>
        <v>1</v>
      </c>
      <c r="F39" s="38">
        <f t="shared" si="4"/>
        <v>1</v>
      </c>
      <c r="G39" s="38">
        <f t="shared" si="4"/>
        <v>0</v>
      </c>
      <c r="H39" s="38">
        <f t="shared" si="4"/>
        <v>0</v>
      </c>
      <c r="I39" s="38">
        <f t="shared" si="4"/>
        <v>0</v>
      </c>
      <c r="J39" s="38">
        <f t="shared" si="4"/>
        <v>0</v>
      </c>
      <c r="K39" s="38">
        <f t="shared" si="4"/>
        <v>0</v>
      </c>
      <c r="L39" s="38">
        <f t="shared" si="4"/>
        <v>0</v>
      </c>
      <c r="M39" s="38">
        <f t="shared" si="4"/>
        <v>0</v>
      </c>
      <c r="N39" s="38">
        <f t="shared" si="4"/>
        <v>0</v>
      </c>
      <c r="O39" s="38">
        <f t="shared" si="4"/>
        <v>0</v>
      </c>
      <c r="P39" s="38">
        <f t="shared" si="4"/>
        <v>0</v>
      </c>
      <c r="Q39" s="38">
        <f t="shared" si="4"/>
        <v>0</v>
      </c>
      <c r="R39" s="38">
        <f t="shared" si="4"/>
        <v>0</v>
      </c>
      <c r="S39" s="38">
        <f t="shared" si="4"/>
        <v>0</v>
      </c>
      <c r="T39" s="38">
        <f t="shared" si="4"/>
        <v>0</v>
      </c>
      <c r="U39" s="38">
        <f t="shared" si="4"/>
        <v>0</v>
      </c>
      <c r="V39" s="38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4" t="s">
        <v>5</v>
      </c>
      <c r="B1" s="42" t="s">
        <v>23</v>
      </c>
      <c r="C1" s="42" t="s">
        <v>24</v>
      </c>
      <c r="D1" s="42" t="s">
        <v>25</v>
      </c>
      <c r="E1" s="42" t="s">
        <v>26</v>
      </c>
      <c r="F1" s="42" t="s">
        <v>27</v>
      </c>
      <c r="G1" s="42" t="s">
        <v>28</v>
      </c>
      <c r="H1" s="42" t="s">
        <v>29</v>
      </c>
      <c r="I1" s="42" t="s">
        <v>30</v>
      </c>
      <c r="J1" s="42" t="s">
        <v>31</v>
      </c>
      <c r="K1" s="42" t="s">
        <v>32</v>
      </c>
      <c r="L1" s="43" t="s">
        <v>33</v>
      </c>
    </row>
    <row r="2" spans="1:12" ht="29" customHeight="1" x14ac:dyDescent="0.15">
      <c r="A2" s="30" t="s">
        <v>49</v>
      </c>
      <c r="B2" s="53"/>
      <c r="C2" s="48"/>
      <c r="D2" s="54"/>
      <c r="E2" s="55"/>
      <c r="F2" s="48"/>
      <c r="G2" s="48"/>
      <c r="H2" s="48"/>
      <c r="I2" s="48"/>
      <c r="J2" s="48"/>
      <c r="K2" s="48"/>
      <c r="L2" s="39">
        <f t="shared" ref="L2:L33" si="0">IF(SUM($B$39:$K$39)&gt;0,1.5*(B2/$B$35+C2/$C$35+D2/$D$35+E2/$E$35+F2/$F$35+G2/$G$35+H2/$H$35+I2/$I$35+J2/$J$35+K2/$K$35)/SUM($B$39:$K$39),0)</f>
        <v>0</v>
      </c>
    </row>
    <row r="3" spans="1:12" ht="29" customHeight="1" x14ac:dyDescent="0.15">
      <c r="A3" s="30" t="s">
        <v>47</v>
      </c>
      <c r="B3" s="53"/>
      <c r="C3" s="48"/>
      <c r="D3" s="54"/>
      <c r="E3" s="55"/>
      <c r="F3" s="48"/>
      <c r="G3" s="48"/>
      <c r="H3" s="48"/>
      <c r="I3" s="48"/>
      <c r="J3" s="48"/>
      <c r="K3" s="48"/>
      <c r="L3" s="39">
        <f t="shared" si="0"/>
        <v>0</v>
      </c>
    </row>
    <row r="4" spans="1:12" ht="29" customHeight="1" x14ac:dyDescent="0.15">
      <c r="A4" s="30" t="s">
        <v>41</v>
      </c>
      <c r="B4" s="53"/>
      <c r="C4" s="48"/>
      <c r="D4" s="54"/>
      <c r="E4" s="55"/>
      <c r="F4" s="48"/>
      <c r="G4" s="48"/>
      <c r="H4" s="48"/>
      <c r="I4" s="48"/>
      <c r="J4" s="48"/>
      <c r="K4" s="48"/>
      <c r="L4" s="39">
        <f t="shared" si="0"/>
        <v>0</v>
      </c>
    </row>
    <row r="5" spans="1:12" ht="29" customHeight="1" x14ac:dyDescent="0.15">
      <c r="A5" s="30" t="s">
        <v>48</v>
      </c>
      <c r="B5" s="53"/>
      <c r="C5" s="48"/>
      <c r="D5" s="48"/>
      <c r="E5" s="55"/>
      <c r="F5" s="48"/>
      <c r="G5" s="48"/>
      <c r="H5" s="48"/>
      <c r="I5" s="48"/>
      <c r="J5" s="48"/>
      <c r="K5" s="48"/>
      <c r="L5" s="39">
        <f t="shared" si="0"/>
        <v>0</v>
      </c>
    </row>
    <row r="6" spans="1:12" ht="29" customHeight="1" x14ac:dyDescent="0.15">
      <c r="A6" s="29">
        <v>1019</v>
      </c>
      <c r="B6" s="53"/>
      <c r="C6" s="48"/>
      <c r="D6" s="49"/>
      <c r="E6" s="55"/>
      <c r="F6" s="48"/>
      <c r="G6" s="48"/>
      <c r="H6" s="48"/>
      <c r="I6" s="48"/>
      <c r="J6" s="48"/>
      <c r="K6" s="48"/>
      <c r="L6" s="39">
        <f t="shared" si="0"/>
        <v>0</v>
      </c>
    </row>
    <row r="7" spans="1:12" ht="29" customHeight="1" x14ac:dyDescent="0.15">
      <c r="A7" s="29">
        <v>1395</v>
      </c>
      <c r="B7" s="53"/>
      <c r="C7" s="48"/>
      <c r="D7" s="49"/>
      <c r="E7" s="55"/>
      <c r="F7" s="48"/>
      <c r="G7" s="48"/>
      <c r="H7" s="48"/>
      <c r="I7" s="48"/>
      <c r="J7" s="48"/>
      <c r="K7" s="48"/>
      <c r="L7" s="39">
        <f t="shared" si="0"/>
        <v>0</v>
      </c>
    </row>
    <row r="8" spans="1:12" ht="29" customHeight="1" x14ac:dyDescent="0.15">
      <c r="A8" s="29">
        <v>1506</v>
      </c>
      <c r="B8" s="53"/>
      <c r="C8" s="48"/>
      <c r="D8" s="54"/>
      <c r="E8" s="55"/>
      <c r="F8" s="48"/>
      <c r="G8" s="48"/>
      <c r="H8" s="48"/>
      <c r="I8" s="48"/>
      <c r="J8" s="48"/>
      <c r="K8" s="48"/>
      <c r="L8" s="39">
        <f t="shared" si="0"/>
        <v>0</v>
      </c>
    </row>
    <row r="9" spans="1:12" ht="29" customHeight="1" x14ac:dyDescent="0.15">
      <c r="A9" s="29">
        <v>2441</v>
      </c>
      <c r="B9" s="53"/>
      <c r="C9" s="48"/>
      <c r="D9" s="54"/>
      <c r="E9" s="55"/>
      <c r="F9" s="48"/>
      <c r="G9" s="48"/>
      <c r="H9" s="48"/>
      <c r="I9" s="48"/>
      <c r="J9" s="48"/>
      <c r="K9" s="48"/>
      <c r="L9" s="39">
        <f t="shared" si="0"/>
        <v>0</v>
      </c>
    </row>
    <row r="10" spans="1:12" ht="29" customHeight="1" x14ac:dyDescent="0.15">
      <c r="A10" s="29">
        <v>2564</v>
      </c>
      <c r="B10" s="53"/>
      <c r="C10" s="48"/>
      <c r="D10" s="54"/>
      <c r="E10" s="55"/>
      <c r="F10" s="48"/>
      <c r="G10" s="48"/>
      <c r="H10" s="48"/>
      <c r="I10" s="48"/>
      <c r="J10" s="48"/>
      <c r="K10" s="48"/>
      <c r="L10" s="39">
        <f t="shared" si="0"/>
        <v>0</v>
      </c>
    </row>
    <row r="11" spans="1:12" ht="29" customHeight="1" x14ac:dyDescent="0.15">
      <c r="A11" s="29">
        <v>2693</v>
      </c>
      <c r="B11" s="53"/>
      <c r="C11" s="48"/>
      <c r="D11" s="54"/>
      <c r="E11" s="55"/>
      <c r="F11" s="48"/>
      <c r="G11" s="49"/>
      <c r="H11" s="48"/>
      <c r="I11" s="48"/>
      <c r="J11" s="48"/>
      <c r="K11" s="48"/>
      <c r="L11" s="39">
        <f t="shared" si="0"/>
        <v>0</v>
      </c>
    </row>
    <row r="12" spans="1:12" ht="29" customHeight="1" x14ac:dyDescent="0.15">
      <c r="A12" s="29">
        <v>2771</v>
      </c>
      <c r="B12" s="53"/>
      <c r="C12" s="48"/>
      <c r="D12" s="54"/>
      <c r="E12" s="55"/>
      <c r="F12" s="48"/>
      <c r="G12" s="48"/>
      <c r="H12" s="48"/>
      <c r="I12" s="48"/>
      <c r="J12" s="48"/>
      <c r="K12" s="48"/>
      <c r="L12" s="39">
        <f t="shared" si="0"/>
        <v>0</v>
      </c>
    </row>
    <row r="13" spans="1:12" ht="29" customHeight="1" x14ac:dyDescent="0.15">
      <c r="A13" s="29">
        <v>2899</v>
      </c>
      <c r="B13" s="53"/>
      <c r="C13" s="48"/>
      <c r="D13" s="54"/>
      <c r="E13" s="55"/>
      <c r="F13" s="48"/>
      <c r="G13" s="48"/>
      <c r="H13" s="48"/>
      <c r="I13" s="48"/>
      <c r="J13" s="48"/>
      <c r="K13" s="48"/>
      <c r="L13" s="39">
        <f t="shared" si="0"/>
        <v>0</v>
      </c>
    </row>
    <row r="14" spans="1:12" ht="29" customHeight="1" x14ac:dyDescent="0.15">
      <c r="A14" s="29">
        <v>3517</v>
      </c>
      <c r="B14" s="53"/>
      <c r="C14" s="48"/>
      <c r="D14" s="54"/>
      <c r="E14" s="55"/>
      <c r="F14" s="48"/>
      <c r="G14" s="48"/>
      <c r="H14" s="48"/>
      <c r="I14" s="48"/>
      <c r="J14" s="48"/>
      <c r="K14" s="48"/>
      <c r="L14" s="39">
        <f t="shared" si="0"/>
        <v>0</v>
      </c>
    </row>
    <row r="15" spans="1:12" ht="29" customHeight="1" x14ac:dyDescent="0.15">
      <c r="A15" s="29">
        <v>4490</v>
      </c>
      <c r="B15" s="53"/>
      <c r="C15" s="48"/>
      <c r="D15" s="54"/>
      <c r="E15" s="55"/>
      <c r="F15" s="48"/>
      <c r="G15" s="48"/>
      <c r="H15" s="48"/>
      <c r="I15" s="48"/>
      <c r="J15" s="48"/>
      <c r="K15" s="48"/>
      <c r="L15" s="39">
        <f t="shared" si="0"/>
        <v>0</v>
      </c>
    </row>
    <row r="16" spans="1:12" ht="29" customHeight="1" x14ac:dyDescent="0.15">
      <c r="A16" s="29">
        <v>4582</v>
      </c>
      <c r="B16" s="53"/>
      <c r="C16" s="48"/>
      <c r="D16" s="54"/>
      <c r="E16" s="55"/>
      <c r="F16" s="48"/>
      <c r="G16" s="48"/>
      <c r="H16" s="48"/>
      <c r="I16" s="48"/>
      <c r="J16" s="48"/>
      <c r="K16" s="48"/>
      <c r="L16" s="39">
        <f t="shared" si="0"/>
        <v>0</v>
      </c>
    </row>
    <row r="17" spans="1:12" ht="29" customHeight="1" x14ac:dyDescent="0.15">
      <c r="A17" s="29">
        <v>4622</v>
      </c>
      <c r="B17" s="53"/>
      <c r="C17" s="48"/>
      <c r="D17" s="54"/>
      <c r="E17" s="55"/>
      <c r="F17" s="48"/>
      <c r="G17" s="48"/>
      <c r="H17" s="48"/>
      <c r="I17" s="48"/>
      <c r="J17" s="48"/>
      <c r="K17" s="48"/>
      <c r="L17" s="39">
        <f t="shared" si="0"/>
        <v>0</v>
      </c>
    </row>
    <row r="18" spans="1:12" ht="29" customHeight="1" x14ac:dyDescent="0.15">
      <c r="A18" s="29">
        <v>5500</v>
      </c>
      <c r="B18" s="53"/>
      <c r="C18" s="48"/>
      <c r="D18" s="54"/>
      <c r="E18" s="49"/>
      <c r="F18" s="48"/>
      <c r="G18" s="48"/>
      <c r="H18" s="48"/>
      <c r="I18" s="48"/>
      <c r="J18" s="48"/>
      <c r="K18" s="48"/>
      <c r="L18" s="39">
        <f t="shared" si="0"/>
        <v>0</v>
      </c>
    </row>
    <row r="19" spans="1:12" ht="29" customHeight="1" x14ac:dyDescent="0.15">
      <c r="A19" s="29">
        <v>5687</v>
      </c>
      <c r="B19" s="53"/>
      <c r="C19" s="48"/>
      <c r="D19" s="54"/>
      <c r="E19" s="55"/>
      <c r="F19" s="48"/>
      <c r="G19" s="48"/>
      <c r="H19" s="48"/>
      <c r="I19" s="48"/>
      <c r="J19" s="48"/>
      <c r="K19" s="48"/>
      <c r="L19" s="39">
        <f t="shared" si="0"/>
        <v>0</v>
      </c>
    </row>
    <row r="20" spans="1:12" ht="29" customHeight="1" x14ac:dyDescent="0.15">
      <c r="A20" s="29">
        <v>5711</v>
      </c>
      <c r="B20" s="53"/>
      <c r="C20" s="48"/>
      <c r="D20" s="56"/>
      <c r="E20" s="55"/>
      <c r="F20" s="48"/>
      <c r="G20" s="48"/>
      <c r="H20" s="48"/>
      <c r="I20" s="48"/>
      <c r="J20" s="48"/>
      <c r="K20" s="48"/>
      <c r="L20" s="39">
        <f t="shared" si="0"/>
        <v>0</v>
      </c>
    </row>
    <row r="21" spans="1:12" ht="29" customHeight="1" x14ac:dyDescent="0.15">
      <c r="A21" s="29">
        <v>5810</v>
      </c>
      <c r="B21" s="53"/>
      <c r="C21" s="48"/>
      <c r="D21" s="56"/>
      <c r="E21" s="55"/>
      <c r="F21" s="48"/>
      <c r="G21" s="48"/>
      <c r="H21" s="48"/>
      <c r="I21" s="48"/>
      <c r="J21" s="48"/>
      <c r="K21" s="48"/>
      <c r="L21" s="39">
        <f t="shared" si="0"/>
        <v>0</v>
      </c>
    </row>
    <row r="22" spans="1:12" ht="29" customHeight="1" x14ac:dyDescent="0.15">
      <c r="A22" s="29">
        <v>6347</v>
      </c>
      <c r="B22" s="53"/>
      <c r="C22" s="48"/>
      <c r="D22" s="56"/>
      <c r="E22" s="55"/>
      <c r="F22" s="48"/>
      <c r="G22" s="48"/>
      <c r="H22" s="48"/>
      <c r="I22" s="48"/>
      <c r="J22" s="48"/>
      <c r="K22" s="48"/>
      <c r="L22" s="39">
        <f t="shared" si="0"/>
        <v>0</v>
      </c>
    </row>
    <row r="23" spans="1:12" ht="29" customHeight="1" x14ac:dyDescent="0.15">
      <c r="A23" s="29">
        <v>7905</v>
      </c>
      <c r="B23" s="53"/>
      <c r="C23" s="48"/>
      <c r="D23" s="56"/>
      <c r="E23" s="55"/>
      <c r="F23" s="48"/>
      <c r="G23" s="48"/>
      <c r="H23" s="48"/>
      <c r="I23" s="48"/>
      <c r="J23" s="48"/>
      <c r="K23" s="48"/>
      <c r="L23" s="39">
        <f t="shared" si="0"/>
        <v>0</v>
      </c>
    </row>
    <row r="24" spans="1:12" ht="29" customHeight="1" x14ac:dyDescent="0.15">
      <c r="A24" s="29">
        <v>8335</v>
      </c>
      <c r="B24" s="53"/>
      <c r="C24" s="48"/>
      <c r="D24" s="56"/>
      <c r="E24" s="55"/>
      <c r="F24" s="48"/>
      <c r="G24" s="48"/>
      <c r="H24" s="48"/>
      <c r="I24" s="48"/>
      <c r="J24" s="48"/>
      <c r="K24" s="48"/>
      <c r="L24" s="39">
        <f t="shared" si="0"/>
        <v>0</v>
      </c>
    </row>
    <row r="25" spans="1:12" ht="29" customHeight="1" x14ac:dyDescent="0.15">
      <c r="A25" s="29">
        <v>8490</v>
      </c>
      <c r="B25" s="53"/>
      <c r="C25" s="48"/>
      <c r="D25" s="56"/>
      <c r="E25" s="55"/>
      <c r="F25" s="48"/>
      <c r="G25" s="48"/>
      <c r="H25" s="48"/>
      <c r="I25" s="48"/>
      <c r="J25" s="48"/>
      <c r="K25" s="48"/>
      <c r="L25" s="39">
        <f t="shared" si="0"/>
        <v>0</v>
      </c>
    </row>
    <row r="26" spans="1:12" ht="29" customHeight="1" x14ac:dyDescent="0.15">
      <c r="A26" s="29">
        <v>8688</v>
      </c>
      <c r="B26" s="53"/>
      <c r="C26" s="48"/>
      <c r="D26" s="56"/>
      <c r="E26" s="55"/>
      <c r="F26" s="48"/>
      <c r="G26" s="48"/>
      <c r="H26" s="48"/>
      <c r="I26" s="48"/>
      <c r="J26" s="48"/>
      <c r="K26" s="48"/>
      <c r="L26" s="39">
        <f t="shared" si="0"/>
        <v>0</v>
      </c>
    </row>
    <row r="27" spans="1:12" ht="29" customHeight="1" x14ac:dyDescent="0.15">
      <c r="A27" s="29">
        <v>8695</v>
      </c>
      <c r="B27" s="53"/>
      <c r="C27" s="48"/>
      <c r="D27" s="56"/>
      <c r="E27" s="55"/>
      <c r="F27" s="48"/>
      <c r="G27" s="48"/>
      <c r="H27" s="48"/>
      <c r="I27" s="48"/>
      <c r="J27" s="48"/>
      <c r="K27" s="48"/>
      <c r="L27" s="39">
        <f t="shared" si="0"/>
        <v>0</v>
      </c>
    </row>
    <row r="28" spans="1:12" ht="29" customHeight="1" x14ac:dyDescent="0.15">
      <c r="A28" s="29">
        <v>8743</v>
      </c>
      <c r="B28" s="53"/>
      <c r="C28" s="48"/>
      <c r="D28" s="56"/>
      <c r="E28" s="55"/>
      <c r="F28" s="48"/>
      <c r="G28" s="48"/>
      <c r="H28" s="48"/>
      <c r="I28" s="48"/>
      <c r="J28" s="48"/>
      <c r="K28" s="48"/>
      <c r="L28" s="39">
        <f t="shared" si="0"/>
        <v>0</v>
      </c>
    </row>
    <row r="29" spans="1:12" ht="29" customHeight="1" x14ac:dyDescent="0.15">
      <c r="A29" s="29">
        <v>8745</v>
      </c>
      <c r="B29" s="53"/>
      <c r="C29" s="48"/>
      <c r="D29" s="56"/>
      <c r="E29" s="55"/>
      <c r="F29" s="48"/>
      <c r="G29" s="48"/>
      <c r="H29" s="48"/>
      <c r="I29" s="48"/>
      <c r="J29" s="48"/>
      <c r="K29" s="48"/>
      <c r="L29" s="39">
        <f t="shared" si="0"/>
        <v>0</v>
      </c>
    </row>
    <row r="30" spans="1:12" ht="29" customHeight="1" x14ac:dyDescent="0.15">
      <c r="A30" s="29">
        <v>9550</v>
      </c>
      <c r="B30" s="53"/>
      <c r="C30" s="48"/>
      <c r="D30" s="56"/>
      <c r="E30" s="55"/>
      <c r="F30" s="48"/>
      <c r="G30" s="48"/>
      <c r="H30" s="48"/>
      <c r="I30" s="48"/>
      <c r="J30" s="48"/>
      <c r="K30" s="48"/>
      <c r="L30" s="39">
        <f t="shared" si="0"/>
        <v>0</v>
      </c>
    </row>
    <row r="31" spans="1:12" ht="29" customHeight="1" x14ac:dyDescent="0.15">
      <c r="A31" s="29">
        <v>9610</v>
      </c>
      <c r="B31" s="53"/>
      <c r="C31" s="48"/>
      <c r="D31" s="56"/>
      <c r="E31" s="55"/>
      <c r="F31" s="48"/>
      <c r="G31" s="48"/>
      <c r="H31" s="48"/>
      <c r="I31" s="48"/>
      <c r="J31" s="48"/>
      <c r="K31" s="48"/>
      <c r="L31" s="39">
        <f t="shared" si="0"/>
        <v>0</v>
      </c>
    </row>
    <row r="32" spans="1:12" ht="29" customHeight="1" x14ac:dyDescent="0.15">
      <c r="A32" s="29">
        <v>9611</v>
      </c>
      <c r="B32" s="53"/>
      <c r="C32" s="48"/>
      <c r="D32" s="56"/>
      <c r="E32" s="55"/>
      <c r="F32" s="48"/>
      <c r="G32" s="48"/>
      <c r="H32" s="48"/>
      <c r="I32" s="48"/>
      <c r="J32" s="48"/>
      <c r="K32" s="48"/>
      <c r="L32" s="39">
        <f t="shared" si="0"/>
        <v>0</v>
      </c>
    </row>
    <row r="33" spans="1:24" ht="29" customHeight="1" x14ac:dyDescent="0.15">
      <c r="A33" s="29">
        <v>9674</v>
      </c>
      <c r="B33" s="53"/>
      <c r="C33" s="48"/>
      <c r="D33" s="56"/>
      <c r="E33" s="55"/>
      <c r="F33" s="48"/>
      <c r="G33" s="48"/>
      <c r="H33" s="48"/>
      <c r="I33" s="48"/>
      <c r="J33" s="48"/>
      <c r="K33" s="48"/>
      <c r="L33" s="39">
        <f t="shared" si="0"/>
        <v>0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31" t="s">
        <v>34</v>
      </c>
      <c r="B35" s="45">
        <v>100</v>
      </c>
      <c r="C35" s="45">
        <v>30</v>
      </c>
      <c r="D35" s="45">
        <v>100</v>
      </c>
      <c r="E35" s="45">
        <v>100</v>
      </c>
      <c r="F35" s="45">
        <v>100</v>
      </c>
      <c r="G35" s="45">
        <v>100</v>
      </c>
      <c r="H35" s="45">
        <v>100</v>
      </c>
      <c r="I35" s="45">
        <v>100</v>
      </c>
      <c r="J35" s="45">
        <v>100</v>
      </c>
      <c r="K35" s="45">
        <v>100</v>
      </c>
      <c r="L35" s="33">
        <v>1.5</v>
      </c>
    </row>
    <row r="36" spans="1:24" ht="29" customHeight="1" x14ac:dyDescent="0.15">
      <c r="A36" s="34" t="s">
        <v>35</v>
      </c>
      <c r="B36" s="35" t="e">
        <f t="shared" ref="B36:L36" si="1">AVERAGE(B$2:B$33)</f>
        <v>#DIV/0!</v>
      </c>
      <c r="C36" s="35" t="e">
        <f t="shared" si="1"/>
        <v>#DIV/0!</v>
      </c>
      <c r="D36" s="35" t="e">
        <f t="shared" si="1"/>
        <v>#DIV/0!</v>
      </c>
      <c r="E36" s="35" t="e">
        <f t="shared" si="1"/>
        <v>#DIV/0!</v>
      </c>
      <c r="F36" s="35" t="e">
        <f t="shared" si="1"/>
        <v>#DIV/0!</v>
      </c>
      <c r="G36" s="35" t="e">
        <f t="shared" si="1"/>
        <v>#DIV/0!</v>
      </c>
      <c r="H36" s="35" t="e">
        <f t="shared" si="1"/>
        <v>#DIV/0!</v>
      </c>
      <c r="I36" s="35" t="e">
        <f t="shared" si="1"/>
        <v>#DIV/0!</v>
      </c>
      <c r="J36" s="35" t="e">
        <f t="shared" si="1"/>
        <v>#DIV/0!</v>
      </c>
      <c r="K36" s="35" t="e">
        <f t="shared" si="1"/>
        <v>#DIV/0!</v>
      </c>
      <c r="L36" s="35">
        <f t="shared" si="1"/>
        <v>0</v>
      </c>
    </row>
    <row r="37" spans="1:24" ht="29" customHeight="1" x14ac:dyDescent="0.15">
      <c r="A37" s="36" t="s">
        <v>36</v>
      </c>
      <c r="B37" s="35" t="e">
        <f t="shared" ref="B37:L37" si="2">STDEV(B$2:B$33)</f>
        <v>#DIV/0!</v>
      </c>
      <c r="C37" s="35" t="e">
        <f t="shared" si="2"/>
        <v>#DIV/0!</v>
      </c>
      <c r="D37" s="35" t="e">
        <f t="shared" si="2"/>
        <v>#DIV/0!</v>
      </c>
      <c r="E37" s="35" t="e">
        <f t="shared" si="2"/>
        <v>#DIV/0!</v>
      </c>
      <c r="F37" s="35" t="e">
        <f t="shared" si="2"/>
        <v>#DIV/0!</v>
      </c>
      <c r="G37" s="35" t="e">
        <f t="shared" si="2"/>
        <v>#DIV/0!</v>
      </c>
      <c r="H37" s="35" t="e">
        <f t="shared" si="2"/>
        <v>#DIV/0!</v>
      </c>
      <c r="I37" s="35" t="e">
        <f t="shared" si="2"/>
        <v>#DIV/0!</v>
      </c>
      <c r="J37" s="35" t="e">
        <f t="shared" si="2"/>
        <v>#DIV/0!</v>
      </c>
      <c r="K37" s="35" t="e">
        <f t="shared" si="2"/>
        <v>#DIV/0!</v>
      </c>
      <c r="L37" s="35">
        <f t="shared" si="2"/>
        <v>0</v>
      </c>
    </row>
    <row r="38" spans="1:24" ht="29" customHeight="1" x14ac:dyDescent="0.15">
      <c r="A38" s="36" t="s">
        <v>37</v>
      </c>
      <c r="B38" s="35" t="e">
        <f t="shared" ref="B38:L38" si="3">MEDIAN(B$2:B$33)</f>
        <v>#NUM!</v>
      </c>
      <c r="C38" s="35" t="e">
        <f t="shared" si="3"/>
        <v>#NUM!</v>
      </c>
      <c r="D38" s="35" t="e">
        <f t="shared" si="3"/>
        <v>#NUM!</v>
      </c>
      <c r="E38" s="35" t="e">
        <f t="shared" si="3"/>
        <v>#NUM!</v>
      </c>
      <c r="F38" s="35" t="e">
        <f t="shared" si="3"/>
        <v>#NUM!</v>
      </c>
      <c r="G38" s="35" t="e">
        <f t="shared" si="3"/>
        <v>#NUM!</v>
      </c>
      <c r="H38" s="35" t="e">
        <f t="shared" si="3"/>
        <v>#NUM!</v>
      </c>
      <c r="I38" s="35" t="e">
        <f t="shared" si="3"/>
        <v>#NUM!</v>
      </c>
      <c r="J38" s="35" t="e">
        <f t="shared" si="3"/>
        <v>#NUM!</v>
      </c>
      <c r="K38" s="35" t="e">
        <f t="shared" si="3"/>
        <v>#NUM!</v>
      </c>
      <c r="L38" s="35">
        <f t="shared" si="3"/>
        <v>0</v>
      </c>
    </row>
    <row r="39" spans="1:24" ht="29" customHeight="1" x14ac:dyDescent="0.15">
      <c r="A39" s="37" t="s">
        <v>38</v>
      </c>
      <c r="B39" s="38">
        <f t="shared" ref="B39:K39" si="4">IF(SUM(B2:B33)&gt;0,1,0)</f>
        <v>0</v>
      </c>
      <c r="C39" s="38">
        <f t="shared" si="4"/>
        <v>0</v>
      </c>
      <c r="D39" s="38">
        <f t="shared" si="4"/>
        <v>0</v>
      </c>
      <c r="E39" s="38">
        <f t="shared" si="4"/>
        <v>0</v>
      </c>
      <c r="F39" s="38">
        <f t="shared" si="4"/>
        <v>0</v>
      </c>
      <c r="G39" s="38">
        <f t="shared" si="4"/>
        <v>0</v>
      </c>
      <c r="H39" s="38">
        <f t="shared" si="4"/>
        <v>0</v>
      </c>
      <c r="I39" s="38">
        <f t="shared" si="4"/>
        <v>0</v>
      </c>
      <c r="J39" s="38">
        <f t="shared" si="4"/>
        <v>0</v>
      </c>
      <c r="K39" s="38">
        <f t="shared" si="4"/>
        <v>0</v>
      </c>
      <c r="L39" s="4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23.33203125" customWidth="1"/>
    <col min="6" max="8" width="10.83203125" customWidth="1"/>
    <col min="9" max="15" width="5.6640625" customWidth="1"/>
  </cols>
  <sheetData>
    <row r="1" spans="1:13" ht="25" customHeight="1" x14ac:dyDescent="0.15">
      <c r="A1" s="41" t="s">
        <v>5</v>
      </c>
      <c r="B1" s="42" t="s">
        <v>39</v>
      </c>
      <c r="C1" s="42" t="s">
        <v>1</v>
      </c>
      <c r="F1" s="25"/>
      <c r="G1" s="25"/>
    </row>
    <row r="2" spans="1:13" ht="29" customHeight="1" x14ac:dyDescent="0.15">
      <c r="A2" s="30" t="s">
        <v>49</v>
      </c>
      <c r="B2" s="48"/>
      <c r="C2" s="48"/>
      <c r="D2" s="22"/>
      <c r="F2" s="22"/>
      <c r="G2" s="22"/>
    </row>
    <row r="3" spans="1:13" ht="29" customHeight="1" x14ac:dyDescent="0.15">
      <c r="A3" s="30" t="s">
        <v>47</v>
      </c>
      <c r="B3" s="48"/>
      <c r="C3" s="48"/>
      <c r="D3" s="22"/>
      <c r="F3" s="22"/>
      <c r="G3" s="22"/>
    </row>
    <row r="4" spans="1:13" ht="29" customHeight="1" x14ac:dyDescent="0.15">
      <c r="A4" s="30" t="s">
        <v>41</v>
      </c>
      <c r="B4" s="48"/>
      <c r="C4" s="48"/>
      <c r="D4" s="22"/>
      <c r="F4" s="22"/>
      <c r="G4" s="22"/>
    </row>
    <row r="5" spans="1:13" ht="29" customHeight="1" x14ac:dyDescent="0.15">
      <c r="A5" s="30" t="s">
        <v>48</v>
      </c>
      <c r="B5" s="48"/>
      <c r="C5" s="48"/>
      <c r="D5" s="22"/>
      <c r="F5" s="22"/>
      <c r="G5" s="22"/>
    </row>
    <row r="6" spans="1:13" ht="29" customHeight="1" x14ac:dyDescent="0.15">
      <c r="A6" s="29">
        <v>1019</v>
      </c>
      <c r="B6" s="48"/>
      <c r="C6" s="48"/>
      <c r="D6" s="22"/>
      <c r="F6" s="22"/>
      <c r="G6" s="22"/>
    </row>
    <row r="7" spans="1:13" ht="29" customHeight="1" x14ac:dyDescent="0.15">
      <c r="A7" s="29">
        <v>1395</v>
      </c>
      <c r="B7" s="48"/>
      <c r="C7" s="48"/>
      <c r="D7" s="22"/>
      <c r="F7" s="22"/>
      <c r="G7" s="22"/>
    </row>
    <row r="8" spans="1:13" ht="29" customHeight="1" x14ac:dyDescent="0.15">
      <c r="A8" s="29">
        <v>1506</v>
      </c>
      <c r="B8" s="48"/>
      <c r="C8" s="48"/>
      <c r="D8" s="22"/>
      <c r="F8" s="22"/>
      <c r="G8" s="22"/>
    </row>
    <row r="9" spans="1:13" ht="29" customHeight="1" x14ac:dyDescent="0.15">
      <c r="A9" s="29">
        <v>2441</v>
      </c>
      <c r="B9" s="48"/>
      <c r="C9" s="48"/>
      <c r="D9" s="22"/>
      <c r="F9" s="22"/>
      <c r="G9" s="22"/>
    </row>
    <row r="10" spans="1:13" ht="29" customHeight="1" x14ac:dyDescent="0.15">
      <c r="A10" s="29">
        <v>2564</v>
      </c>
      <c r="B10" s="48"/>
      <c r="C10" s="48"/>
      <c r="D10" s="22"/>
      <c r="F10" s="22"/>
      <c r="G10" s="22"/>
    </row>
    <row r="11" spans="1:13" ht="29" customHeight="1" x14ac:dyDescent="0.15">
      <c r="A11" s="29">
        <v>2693</v>
      </c>
      <c r="B11" s="48"/>
      <c r="C11" s="48"/>
      <c r="D11" s="22"/>
      <c r="F11" s="22"/>
      <c r="G11" s="22"/>
    </row>
    <row r="12" spans="1:13" ht="29" customHeight="1" x14ac:dyDescent="0.15">
      <c r="A12" s="29">
        <v>2771</v>
      </c>
      <c r="B12" s="48"/>
      <c r="C12" s="48"/>
      <c r="D12" s="22"/>
      <c r="F12" s="22"/>
      <c r="G12" s="22"/>
    </row>
    <row r="13" spans="1:13" ht="29" customHeight="1" x14ac:dyDescent="0.15">
      <c r="A13" s="29">
        <v>2899</v>
      </c>
      <c r="B13" s="48"/>
      <c r="C13" s="49"/>
      <c r="D13" s="22"/>
      <c r="F13" s="22"/>
      <c r="G13" s="22"/>
    </row>
    <row r="14" spans="1:13" ht="29" customHeight="1" x14ac:dyDescent="0.15">
      <c r="A14" s="29">
        <v>3517</v>
      </c>
      <c r="B14" s="48"/>
      <c r="C14" s="48"/>
      <c r="D14" s="22"/>
      <c r="F14" s="22"/>
      <c r="G14" s="22"/>
    </row>
    <row r="15" spans="1:13" ht="29" customHeight="1" x14ac:dyDescent="0.15">
      <c r="A15" s="29">
        <v>4490</v>
      </c>
      <c r="B15" s="48"/>
      <c r="C15" s="48"/>
      <c r="D15" s="22"/>
      <c r="F15" s="22"/>
      <c r="G15" s="22"/>
      <c r="M15" t="s">
        <v>40</v>
      </c>
    </row>
    <row r="16" spans="1:13" ht="29" customHeight="1" x14ac:dyDescent="0.15">
      <c r="A16" s="29">
        <v>4582</v>
      </c>
      <c r="B16" s="48"/>
      <c r="C16" s="48"/>
      <c r="D16" s="22"/>
      <c r="F16" s="22"/>
      <c r="G16" s="22"/>
    </row>
    <row r="17" spans="1:7" ht="29" customHeight="1" x14ac:dyDescent="0.15">
      <c r="A17" s="29">
        <v>4622</v>
      </c>
      <c r="B17" s="50"/>
      <c r="C17" s="48"/>
      <c r="D17" s="22"/>
      <c r="F17" s="22"/>
      <c r="G17" s="22"/>
    </row>
    <row r="18" spans="1:7" ht="29" customHeight="1" x14ac:dyDescent="0.15">
      <c r="A18" s="29">
        <v>5500</v>
      </c>
      <c r="B18" s="50"/>
      <c r="C18" s="48"/>
      <c r="D18" s="22"/>
    </row>
    <row r="19" spans="1:7" ht="29" customHeight="1" x14ac:dyDescent="0.15">
      <c r="A19" s="29">
        <v>5687</v>
      </c>
      <c r="B19" s="48"/>
      <c r="C19" s="48"/>
      <c r="D19" s="22"/>
    </row>
    <row r="20" spans="1:7" ht="29" customHeight="1" x14ac:dyDescent="0.15">
      <c r="A20" s="29">
        <v>5711</v>
      </c>
      <c r="B20" s="48"/>
      <c r="C20" s="48"/>
      <c r="D20" s="22"/>
    </row>
    <row r="21" spans="1:7" ht="29" customHeight="1" x14ac:dyDescent="0.15">
      <c r="A21" s="29">
        <v>5810</v>
      </c>
      <c r="B21" s="48"/>
      <c r="C21" s="48"/>
      <c r="D21" s="22"/>
    </row>
    <row r="22" spans="1:7" ht="29" customHeight="1" x14ac:dyDescent="0.15">
      <c r="A22" s="29">
        <v>6347</v>
      </c>
      <c r="B22" s="48"/>
      <c r="C22" s="48"/>
      <c r="D22" s="22"/>
    </row>
    <row r="23" spans="1:7" ht="29" customHeight="1" x14ac:dyDescent="0.15">
      <c r="A23" s="29">
        <v>7905</v>
      </c>
      <c r="B23" s="48"/>
      <c r="C23" s="48"/>
      <c r="D23" s="22"/>
    </row>
    <row r="24" spans="1:7" ht="29" customHeight="1" x14ac:dyDescent="0.15">
      <c r="A24" s="29">
        <v>8335</v>
      </c>
      <c r="B24" s="48"/>
      <c r="C24" s="48"/>
      <c r="D24" s="22"/>
    </row>
    <row r="25" spans="1:7" ht="29" customHeight="1" x14ac:dyDescent="0.15">
      <c r="A25" s="29">
        <v>8490</v>
      </c>
      <c r="B25" s="48"/>
      <c r="C25" s="48"/>
      <c r="D25" s="22"/>
    </row>
    <row r="26" spans="1:7" ht="29" customHeight="1" x14ac:dyDescent="0.15">
      <c r="A26" s="29">
        <v>8688</v>
      </c>
      <c r="B26" s="48"/>
      <c r="C26" s="48"/>
      <c r="D26" s="22"/>
    </row>
    <row r="27" spans="1:7" ht="29" customHeight="1" x14ac:dyDescent="0.15">
      <c r="A27" s="29">
        <v>8695</v>
      </c>
      <c r="B27" s="48"/>
      <c r="C27" s="48"/>
      <c r="D27" s="22"/>
    </row>
    <row r="28" spans="1:7" ht="29" customHeight="1" x14ac:dyDescent="0.15">
      <c r="A28" s="29">
        <v>8743</v>
      </c>
      <c r="B28" s="48"/>
      <c r="C28" s="48"/>
      <c r="D28" s="22"/>
    </row>
    <row r="29" spans="1:7" ht="29" customHeight="1" x14ac:dyDescent="0.15">
      <c r="A29" s="29">
        <v>8745</v>
      </c>
      <c r="B29" s="48"/>
      <c r="C29" s="48"/>
      <c r="D29" s="22"/>
    </row>
    <row r="30" spans="1:7" ht="29" customHeight="1" x14ac:dyDescent="0.15">
      <c r="A30" s="29">
        <v>9550</v>
      </c>
      <c r="B30" s="48"/>
      <c r="C30" s="48"/>
      <c r="D30" s="22"/>
    </row>
    <row r="31" spans="1:7" ht="29" customHeight="1" x14ac:dyDescent="0.15">
      <c r="A31" s="29">
        <v>9610</v>
      </c>
      <c r="B31" s="48"/>
      <c r="C31" s="48"/>
      <c r="D31" s="22"/>
    </row>
    <row r="32" spans="1:7" ht="29" customHeight="1" x14ac:dyDescent="0.15">
      <c r="A32" s="29">
        <v>9611</v>
      </c>
      <c r="B32" s="48"/>
      <c r="C32" s="48"/>
      <c r="D32" s="22"/>
    </row>
    <row r="33" spans="1:25" ht="29" customHeight="1" x14ac:dyDescent="0.15">
      <c r="A33" s="29">
        <v>9674</v>
      </c>
      <c r="B33" s="48"/>
      <c r="C33" s="48"/>
      <c r="D33" s="22"/>
    </row>
    <row r="34" spans="1:25" ht="29" customHeight="1" x14ac:dyDescent="0.2">
      <c r="A34" s="57"/>
      <c r="B34" s="58"/>
      <c r="C34" s="58"/>
      <c r="D34" s="22"/>
    </row>
    <row r="35" spans="1:25" ht="29" customHeight="1" x14ac:dyDescent="0.15">
      <c r="A35" s="31" t="s">
        <v>34</v>
      </c>
      <c r="B35" s="46">
        <v>100</v>
      </c>
      <c r="C35" s="46">
        <v>180</v>
      </c>
      <c r="D35" s="22"/>
    </row>
    <row r="36" spans="1:25" ht="29" customHeight="1" x14ac:dyDescent="0.15">
      <c r="A36" s="34" t="s">
        <v>35</v>
      </c>
      <c r="B36" s="47" t="e">
        <f>AVERAGE(B$2:B$33)</f>
        <v>#DIV/0!</v>
      </c>
      <c r="C36" s="47" t="e">
        <f>AVERAGE(C$2:C$33)</f>
        <v>#DIV/0!</v>
      </c>
      <c r="D36" s="22"/>
    </row>
    <row r="37" spans="1:25" ht="29" customHeight="1" x14ac:dyDescent="0.15">
      <c r="A37" s="36" t="s">
        <v>36</v>
      </c>
      <c r="B37" s="47" t="e">
        <f>STDEV(B$2:B$33)</f>
        <v>#DIV/0!</v>
      </c>
      <c r="C37" s="47" t="e">
        <f>STDEV(C$2:C$33)</f>
        <v>#DIV/0!</v>
      </c>
      <c r="D37" s="22"/>
    </row>
    <row r="38" spans="1:25" ht="29" customHeight="1" x14ac:dyDescent="0.15">
      <c r="A38" s="36" t="s">
        <v>37</v>
      </c>
      <c r="B38" s="47" t="e">
        <f>MEDIAN(B$2:B$33)</f>
        <v>#NUM!</v>
      </c>
      <c r="C38" s="47" t="e">
        <f>MEDIAN(C$2:C$33)</f>
        <v>#NUM!</v>
      </c>
      <c r="D38" s="22"/>
    </row>
    <row r="39" spans="1:25" ht="29" customHeight="1" x14ac:dyDescent="0.2">
      <c r="E39" s="15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2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25" ht="29" customHeight="1" x14ac:dyDescent="0.15"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25" ht="29" customHeight="1" x14ac:dyDescent="0.15"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25" ht="29" customHeight="1" x14ac:dyDescent="0.15"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25" ht="29" customHeight="1" x14ac:dyDescent="0.15"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25" ht="29" customHeight="1" x14ac:dyDescent="0.15"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25" ht="29" customHeight="1" x14ac:dyDescent="0.15"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25" ht="29" customHeight="1" x14ac:dyDescent="0.15"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25" ht="29" customHeight="1" x14ac:dyDescent="0.15"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6:16" ht="29" customHeight="1" x14ac:dyDescent="0.15"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6:16" ht="29" customHeight="1" x14ac:dyDescent="0.15"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6:16" ht="29" customHeight="1" x14ac:dyDescent="0.15"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6:16" ht="29" customHeight="1" x14ac:dyDescent="0.15"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6:16" ht="25" customHeight="1" x14ac:dyDescent="0.15"/>
    <row r="54" spans="6:16" ht="25" customHeight="1" x14ac:dyDescent="0.15"/>
    <row r="55" spans="6:16" ht="25" customHeight="1" x14ac:dyDescent="0.15"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52" t="s">
        <v>5</v>
      </c>
      <c r="B1" s="40" t="s">
        <v>0</v>
      </c>
      <c r="C1" s="40" t="s">
        <v>22</v>
      </c>
      <c r="D1" s="40" t="s">
        <v>39</v>
      </c>
      <c r="E1" s="42" t="s">
        <v>1</v>
      </c>
      <c r="F1" s="42" t="s">
        <v>4</v>
      </c>
      <c r="G1" s="42" t="s">
        <v>2</v>
      </c>
      <c r="H1" s="42" t="s">
        <v>3</v>
      </c>
    </row>
    <row r="2" spans="1:9" ht="29" customHeight="1" x14ac:dyDescent="0.15">
      <c r="A2" s="30" t="s">
        <v>49</v>
      </c>
      <c r="B2" s="21">
        <f>Quiz!V2</f>
        <v>0.48</v>
      </c>
      <c r="C2" s="20">
        <f>Homework!L2</f>
        <v>0</v>
      </c>
      <c r="D2" s="26">
        <f>Exams!B2</f>
        <v>0</v>
      </c>
      <c r="E2" s="18">
        <f>Exams!C2</f>
        <v>0</v>
      </c>
      <c r="F2" s="21">
        <f t="shared" ref="F2:F17" si="0">$B2+$C2+($D2/$D$35)*3+($E2/$E$35)*4.5</f>
        <v>0.48</v>
      </c>
      <c r="G2" s="21">
        <f>0.5*INT(F2/0.5)+INT( ((F2-INT(F2/0.5)*0.5)/0.25))*0.5</f>
        <v>0.5</v>
      </c>
      <c r="H2" s="19">
        <f>IF(G2&gt;4.75,1,0)</f>
        <v>0</v>
      </c>
      <c r="I2" s="28"/>
    </row>
    <row r="3" spans="1:9" ht="29" customHeight="1" x14ac:dyDescent="0.15">
      <c r="A3" s="30" t="s">
        <v>47</v>
      </c>
      <c r="B3" s="21">
        <f>Quiz!V3</f>
        <v>0.8666666666666667</v>
      </c>
      <c r="C3" s="20">
        <f>Homework!L3</f>
        <v>0</v>
      </c>
      <c r="D3" s="26">
        <f>Exams!B3</f>
        <v>0</v>
      </c>
      <c r="E3" s="18">
        <f>Exams!C3</f>
        <v>0</v>
      </c>
      <c r="F3" s="21">
        <f t="shared" si="0"/>
        <v>0.8666666666666667</v>
      </c>
      <c r="G3" s="21">
        <f t="shared" ref="G3:G19" si="1">0.5*INT(F3/0.5)+INT( ((F3-INT(F3/0.5)*0.5)/0.25))*0.5</f>
        <v>1</v>
      </c>
      <c r="H3" s="19">
        <f t="shared" ref="H3:H19" si="2">IF(G3&gt;4.75,1,0)</f>
        <v>0</v>
      </c>
    </row>
    <row r="4" spans="1:9" ht="29" customHeight="1" x14ac:dyDescent="0.15">
      <c r="A4" s="30" t="s">
        <v>41</v>
      </c>
      <c r="B4" s="21">
        <f>Quiz!V4</f>
        <v>0</v>
      </c>
      <c r="C4" s="20">
        <f>Homework!L4</f>
        <v>0</v>
      </c>
      <c r="D4" s="26">
        <f>Exams!B4</f>
        <v>0</v>
      </c>
      <c r="E4" s="18">
        <f>Exams!C4</f>
        <v>0</v>
      </c>
      <c r="F4" s="21">
        <f t="shared" si="0"/>
        <v>0</v>
      </c>
      <c r="G4" s="21">
        <f t="shared" si="1"/>
        <v>0</v>
      </c>
      <c r="H4" s="19">
        <f t="shared" si="2"/>
        <v>0</v>
      </c>
    </row>
    <row r="5" spans="1:9" ht="29" customHeight="1" x14ac:dyDescent="0.15">
      <c r="A5" s="30" t="s">
        <v>48</v>
      </c>
      <c r="B5" s="21">
        <f>Quiz!V5</f>
        <v>0.6</v>
      </c>
      <c r="C5" s="20">
        <f>Homework!L5</f>
        <v>0</v>
      </c>
      <c r="D5" s="26">
        <f>Exams!B5</f>
        <v>0</v>
      </c>
      <c r="E5" s="18">
        <f>Exams!C5</f>
        <v>0</v>
      </c>
      <c r="F5" s="21">
        <f t="shared" si="0"/>
        <v>0.6</v>
      </c>
      <c r="G5" s="21">
        <f t="shared" si="1"/>
        <v>0.5</v>
      </c>
      <c r="H5" s="19">
        <f t="shared" si="2"/>
        <v>0</v>
      </c>
    </row>
    <row r="6" spans="1:9" ht="29" customHeight="1" x14ac:dyDescent="0.15">
      <c r="A6" s="29">
        <v>1019</v>
      </c>
      <c r="B6" s="21">
        <f>Quiz!V6</f>
        <v>1</v>
      </c>
      <c r="C6" s="20">
        <f>Homework!L6</f>
        <v>0</v>
      </c>
      <c r="D6" s="26">
        <f>Exams!B6</f>
        <v>0</v>
      </c>
      <c r="E6" s="18">
        <f>Exams!C6</f>
        <v>0</v>
      </c>
      <c r="F6" s="21">
        <f t="shared" si="0"/>
        <v>1</v>
      </c>
      <c r="G6" s="21">
        <f t="shared" si="1"/>
        <v>1</v>
      </c>
      <c r="H6" s="19">
        <f t="shared" si="2"/>
        <v>0</v>
      </c>
    </row>
    <row r="7" spans="1:9" ht="29" customHeight="1" x14ac:dyDescent="0.15">
      <c r="A7" s="29">
        <v>1395</v>
      </c>
      <c r="B7" s="21">
        <f>Quiz!V7</f>
        <v>0.6</v>
      </c>
      <c r="C7" s="20">
        <f>Homework!L7</f>
        <v>0</v>
      </c>
      <c r="D7" s="26">
        <f>Exams!B7</f>
        <v>0</v>
      </c>
      <c r="E7" s="18">
        <f>Exams!C7</f>
        <v>0</v>
      </c>
      <c r="F7" s="21">
        <f t="shared" si="0"/>
        <v>0.6</v>
      </c>
      <c r="G7" s="21">
        <f t="shared" si="1"/>
        <v>0.5</v>
      </c>
      <c r="H7" s="19">
        <f t="shared" si="2"/>
        <v>0</v>
      </c>
    </row>
    <row r="8" spans="1:9" ht="29" customHeight="1" x14ac:dyDescent="0.15">
      <c r="A8" s="29">
        <v>1506</v>
      </c>
      <c r="B8" s="21">
        <f>Quiz!V8</f>
        <v>0.52</v>
      </c>
      <c r="C8" s="20">
        <f>Homework!L8</f>
        <v>0</v>
      </c>
      <c r="D8" s="26">
        <f>Exams!B8</f>
        <v>0</v>
      </c>
      <c r="E8" s="18">
        <f>Exams!C8</f>
        <v>0</v>
      </c>
      <c r="F8" s="21">
        <f t="shared" si="0"/>
        <v>0.52</v>
      </c>
      <c r="G8" s="21">
        <f t="shared" si="1"/>
        <v>0.5</v>
      </c>
      <c r="H8" s="19">
        <f t="shared" si="2"/>
        <v>0</v>
      </c>
    </row>
    <row r="9" spans="1:9" ht="29" customHeight="1" x14ac:dyDescent="0.15">
      <c r="A9" s="29">
        <v>2441</v>
      </c>
      <c r="B9" s="21">
        <f>Quiz!V9</f>
        <v>0.28000000000000003</v>
      </c>
      <c r="C9" s="20">
        <f>Homework!L9</f>
        <v>0</v>
      </c>
      <c r="D9" s="26">
        <f>Exams!B9</f>
        <v>0</v>
      </c>
      <c r="E9" s="18">
        <f>Exams!C9</f>
        <v>0</v>
      </c>
      <c r="F9" s="21">
        <f t="shared" si="0"/>
        <v>0.28000000000000003</v>
      </c>
      <c r="G9" s="21">
        <f t="shared" si="1"/>
        <v>0.5</v>
      </c>
      <c r="H9" s="19">
        <f t="shared" si="2"/>
        <v>0</v>
      </c>
    </row>
    <row r="10" spans="1:9" ht="29" customHeight="1" x14ac:dyDescent="0.15">
      <c r="A10" s="29">
        <v>2564</v>
      </c>
      <c r="B10" s="21">
        <f>Quiz!V10</f>
        <v>0.68</v>
      </c>
      <c r="C10" s="20">
        <f>Homework!L10</f>
        <v>0</v>
      </c>
      <c r="D10" s="26">
        <f>Exams!B10</f>
        <v>0</v>
      </c>
      <c r="E10" s="18">
        <f>Exams!C10</f>
        <v>0</v>
      </c>
      <c r="F10" s="21">
        <f t="shared" si="0"/>
        <v>0.68</v>
      </c>
      <c r="G10" s="21">
        <f t="shared" si="1"/>
        <v>0.5</v>
      </c>
      <c r="H10" s="19">
        <f t="shared" si="2"/>
        <v>0</v>
      </c>
    </row>
    <row r="11" spans="1:9" ht="29" customHeight="1" x14ac:dyDescent="0.15">
      <c r="A11" s="29">
        <v>2693</v>
      </c>
      <c r="B11" s="21">
        <f>Quiz!V11</f>
        <v>0</v>
      </c>
      <c r="C11" s="20">
        <f>Homework!L11</f>
        <v>0</v>
      </c>
      <c r="D11" s="26">
        <f>Exams!B11</f>
        <v>0</v>
      </c>
      <c r="E11" s="18">
        <f>Exams!C11</f>
        <v>0</v>
      </c>
      <c r="F11" s="21">
        <f t="shared" si="0"/>
        <v>0</v>
      </c>
      <c r="G11" s="21">
        <f t="shared" si="1"/>
        <v>0</v>
      </c>
      <c r="H11" s="19">
        <f t="shared" si="2"/>
        <v>0</v>
      </c>
    </row>
    <row r="12" spans="1:9" ht="29" customHeight="1" x14ac:dyDescent="0.15">
      <c r="A12" s="29">
        <v>2771</v>
      </c>
      <c r="B12" s="21">
        <f>Quiz!V12</f>
        <v>0.08</v>
      </c>
      <c r="C12" s="20">
        <f>Homework!L12</f>
        <v>0</v>
      </c>
      <c r="D12" s="26">
        <f>Exams!B12</f>
        <v>0</v>
      </c>
      <c r="E12" s="18">
        <f>Exams!C12</f>
        <v>0</v>
      </c>
      <c r="F12" s="21">
        <f t="shared" si="0"/>
        <v>0.08</v>
      </c>
      <c r="G12" s="21">
        <f t="shared" si="1"/>
        <v>0</v>
      </c>
      <c r="H12" s="19">
        <f t="shared" si="2"/>
        <v>0</v>
      </c>
    </row>
    <row r="13" spans="1:9" ht="29" customHeight="1" x14ac:dyDescent="0.15">
      <c r="A13" s="29">
        <v>2899</v>
      </c>
      <c r="B13" s="21">
        <f>Quiz!V13</f>
        <v>0.44</v>
      </c>
      <c r="C13" s="20">
        <f>Homework!L13</f>
        <v>0</v>
      </c>
      <c r="D13" s="26">
        <f>Exams!B13</f>
        <v>0</v>
      </c>
      <c r="E13" s="18">
        <f>Exams!C13</f>
        <v>0</v>
      </c>
      <c r="F13" s="21">
        <f t="shared" si="0"/>
        <v>0.44</v>
      </c>
      <c r="G13" s="21">
        <f t="shared" si="1"/>
        <v>0.5</v>
      </c>
      <c r="H13" s="19">
        <f t="shared" si="2"/>
        <v>0</v>
      </c>
    </row>
    <row r="14" spans="1:9" ht="29" customHeight="1" x14ac:dyDescent="0.15">
      <c r="A14" s="29">
        <v>3517</v>
      </c>
      <c r="B14" s="21">
        <f>Quiz!V14</f>
        <v>0.48</v>
      </c>
      <c r="C14" s="20">
        <f>Homework!L14</f>
        <v>0</v>
      </c>
      <c r="D14" s="26">
        <f>Exams!B14</f>
        <v>0</v>
      </c>
      <c r="E14" s="18">
        <f>Exams!C14</f>
        <v>0</v>
      </c>
      <c r="F14" s="21">
        <f t="shared" si="0"/>
        <v>0.48</v>
      </c>
      <c r="G14" s="21">
        <f t="shared" si="1"/>
        <v>0.5</v>
      </c>
      <c r="H14" s="19">
        <f t="shared" si="2"/>
        <v>0</v>
      </c>
    </row>
    <row r="15" spans="1:9" ht="29" customHeight="1" x14ac:dyDescent="0.15">
      <c r="A15" s="29">
        <v>4490</v>
      </c>
      <c r="B15" s="21">
        <f>Quiz!V15</f>
        <v>1</v>
      </c>
      <c r="C15" s="20">
        <f>Homework!L15</f>
        <v>0</v>
      </c>
      <c r="D15" s="26">
        <f>Exams!B15</f>
        <v>0</v>
      </c>
      <c r="E15" s="18">
        <f>Exams!C15</f>
        <v>0</v>
      </c>
      <c r="F15" s="21">
        <f t="shared" si="0"/>
        <v>1</v>
      </c>
      <c r="G15" s="21">
        <f t="shared" si="1"/>
        <v>1</v>
      </c>
      <c r="H15" s="19">
        <f t="shared" si="2"/>
        <v>0</v>
      </c>
    </row>
    <row r="16" spans="1:9" ht="29" customHeight="1" x14ac:dyDescent="0.15">
      <c r="A16" s="29">
        <v>4582</v>
      </c>
      <c r="B16" s="21">
        <f>Quiz!V16</f>
        <v>0.6</v>
      </c>
      <c r="C16" s="20">
        <f>Homework!L16</f>
        <v>0</v>
      </c>
      <c r="D16" s="26">
        <f>Exams!B16</f>
        <v>0</v>
      </c>
      <c r="E16" s="18">
        <f>Exams!C16</f>
        <v>0</v>
      </c>
      <c r="F16" s="21">
        <f t="shared" si="0"/>
        <v>0.6</v>
      </c>
      <c r="G16" s="21">
        <f t="shared" si="1"/>
        <v>0.5</v>
      </c>
      <c r="H16" s="19">
        <f t="shared" si="2"/>
        <v>0</v>
      </c>
    </row>
    <row r="17" spans="1:8" ht="29" customHeight="1" x14ac:dyDescent="0.15">
      <c r="A17" s="29">
        <v>4622</v>
      </c>
      <c r="B17" s="21">
        <f>Quiz!V17</f>
        <v>0.82666666666666666</v>
      </c>
      <c r="C17" s="20">
        <f>Homework!L17</f>
        <v>0</v>
      </c>
      <c r="D17" s="26">
        <f>Exams!B17</f>
        <v>0</v>
      </c>
      <c r="E17" s="18">
        <f>Exams!C17</f>
        <v>0</v>
      </c>
      <c r="F17" s="21">
        <f t="shared" si="0"/>
        <v>0.82666666666666666</v>
      </c>
      <c r="G17" s="21">
        <f t="shared" si="1"/>
        <v>1</v>
      </c>
      <c r="H17" s="19">
        <f t="shared" si="2"/>
        <v>0</v>
      </c>
    </row>
    <row r="18" spans="1:8" ht="29" customHeight="1" x14ac:dyDescent="0.15">
      <c r="A18" s="29">
        <v>5500</v>
      </c>
      <c r="B18" s="21">
        <f>Quiz!V18</f>
        <v>0.64</v>
      </c>
      <c r="C18" s="20">
        <f>Homework!L18</f>
        <v>0</v>
      </c>
      <c r="D18" s="26">
        <f>Exams!B18</f>
        <v>0</v>
      </c>
      <c r="E18" s="18">
        <f>Exams!C18</f>
        <v>0</v>
      </c>
      <c r="F18" s="21">
        <f>$B18+$C18+($D18/100)*3+($E18/$E$35)*4.5</f>
        <v>0.64</v>
      </c>
      <c r="G18" s="21">
        <f t="shared" si="1"/>
        <v>0.5</v>
      </c>
      <c r="H18" s="19">
        <f t="shared" si="2"/>
        <v>0</v>
      </c>
    </row>
    <row r="19" spans="1:8" ht="29" customHeight="1" x14ac:dyDescent="0.15">
      <c r="A19" s="29">
        <v>5687</v>
      </c>
      <c r="B19" s="21">
        <f>Quiz!V19</f>
        <v>0.64</v>
      </c>
      <c r="C19" s="20">
        <f>Homework!L19</f>
        <v>0</v>
      </c>
      <c r="D19" s="26">
        <f>Exams!B19</f>
        <v>0</v>
      </c>
      <c r="E19" s="18">
        <f>Exams!C19</f>
        <v>0</v>
      </c>
      <c r="F19" s="21">
        <f t="shared" ref="F19:F33" si="3">$B19+$C19+($D19/$D$35)*3+($E19/$E$35)*4.5</f>
        <v>0.64</v>
      </c>
      <c r="G19" s="21">
        <f t="shared" si="1"/>
        <v>0.5</v>
      </c>
      <c r="H19" s="19">
        <f t="shared" si="2"/>
        <v>0</v>
      </c>
    </row>
    <row r="20" spans="1:8" ht="29" customHeight="1" x14ac:dyDescent="0.15">
      <c r="A20" s="29">
        <v>5711</v>
      </c>
      <c r="B20" s="21">
        <f>Quiz!V20</f>
        <v>0.48</v>
      </c>
      <c r="C20" s="20">
        <f>Homework!L20</f>
        <v>0</v>
      </c>
      <c r="D20" s="26">
        <f>Exams!B20</f>
        <v>0</v>
      </c>
      <c r="E20" s="18">
        <f>Exams!C20</f>
        <v>0</v>
      </c>
      <c r="F20" s="21">
        <f t="shared" si="3"/>
        <v>0.48</v>
      </c>
      <c r="G20" s="21">
        <f t="shared" ref="G20:G25" si="4">0.5*INT(F20/0.5)+INT( ((F20-INT(F20/0.5)*0.5)/0.25))*0.5</f>
        <v>0.5</v>
      </c>
      <c r="H20" s="19">
        <f t="shared" ref="H20:H25" si="5">IF(G20&gt;4.75,1,0)</f>
        <v>0</v>
      </c>
    </row>
    <row r="21" spans="1:8" ht="29" customHeight="1" x14ac:dyDescent="0.15">
      <c r="A21" s="29">
        <v>5810</v>
      </c>
      <c r="B21" s="21">
        <f>Quiz!V21</f>
        <v>0.76</v>
      </c>
      <c r="C21" s="20">
        <f>Homework!L21</f>
        <v>0</v>
      </c>
      <c r="D21" s="26">
        <f>Exams!B21</f>
        <v>0</v>
      </c>
      <c r="E21" s="18">
        <f>Exams!C21</f>
        <v>0</v>
      </c>
      <c r="F21" s="21">
        <f t="shared" si="3"/>
        <v>0.76</v>
      </c>
      <c r="G21" s="21">
        <f t="shared" si="4"/>
        <v>1</v>
      </c>
      <c r="H21" s="19">
        <f t="shared" si="5"/>
        <v>0</v>
      </c>
    </row>
    <row r="22" spans="1:8" ht="29" customHeight="1" x14ac:dyDescent="0.15">
      <c r="A22" s="29">
        <v>6347</v>
      </c>
      <c r="B22" s="21">
        <f>Quiz!V22</f>
        <v>0.8</v>
      </c>
      <c r="C22" s="20">
        <f>Homework!L22</f>
        <v>0</v>
      </c>
      <c r="D22" s="26">
        <f>Exams!B22</f>
        <v>0</v>
      </c>
      <c r="E22" s="18">
        <f>Exams!C22</f>
        <v>0</v>
      </c>
      <c r="F22" s="21">
        <f t="shared" si="3"/>
        <v>0.8</v>
      </c>
      <c r="G22" s="21">
        <f t="shared" si="4"/>
        <v>1</v>
      </c>
      <c r="H22" s="19">
        <f t="shared" si="5"/>
        <v>0</v>
      </c>
    </row>
    <row r="23" spans="1:8" ht="29" customHeight="1" x14ac:dyDescent="0.15">
      <c r="A23" s="29">
        <v>7905</v>
      </c>
      <c r="B23" s="21">
        <f>Quiz!V23</f>
        <v>0.64</v>
      </c>
      <c r="C23" s="20">
        <f>Homework!L23</f>
        <v>0</v>
      </c>
      <c r="D23" s="26">
        <f>Exams!B23</f>
        <v>0</v>
      </c>
      <c r="E23" s="18">
        <f>Exams!C23</f>
        <v>0</v>
      </c>
      <c r="F23" s="21">
        <f t="shared" si="3"/>
        <v>0.64</v>
      </c>
      <c r="G23" s="21">
        <f t="shared" si="4"/>
        <v>0.5</v>
      </c>
      <c r="H23" s="19">
        <f t="shared" si="5"/>
        <v>0</v>
      </c>
    </row>
    <row r="24" spans="1:8" ht="29" customHeight="1" x14ac:dyDescent="0.15">
      <c r="A24" s="29">
        <v>8335</v>
      </c>
      <c r="B24" s="21">
        <f>Quiz!V24</f>
        <v>0.6</v>
      </c>
      <c r="C24" s="20">
        <f>Homework!L24</f>
        <v>0</v>
      </c>
      <c r="D24" s="26">
        <f>Exams!B24</f>
        <v>0</v>
      </c>
      <c r="E24" s="18">
        <f>Exams!C24</f>
        <v>0</v>
      </c>
      <c r="F24" s="21">
        <f t="shared" si="3"/>
        <v>0.6</v>
      </c>
      <c r="G24" s="21">
        <f t="shared" si="4"/>
        <v>0.5</v>
      </c>
      <c r="H24" s="19">
        <f t="shared" si="5"/>
        <v>0</v>
      </c>
    </row>
    <row r="25" spans="1:8" ht="29" customHeight="1" x14ac:dyDescent="0.15">
      <c r="A25" s="29">
        <v>8490</v>
      </c>
      <c r="B25" s="21">
        <f>Quiz!V25</f>
        <v>0.44</v>
      </c>
      <c r="C25" s="20">
        <f>Homework!L25</f>
        <v>0</v>
      </c>
      <c r="D25" s="26">
        <f>Exams!B25</f>
        <v>0</v>
      </c>
      <c r="E25" s="18">
        <f>Exams!C25</f>
        <v>0</v>
      </c>
      <c r="F25" s="21">
        <f t="shared" si="3"/>
        <v>0.44</v>
      </c>
      <c r="G25" s="21">
        <f t="shared" si="4"/>
        <v>0.5</v>
      </c>
      <c r="H25" s="19">
        <f t="shared" si="5"/>
        <v>0</v>
      </c>
    </row>
    <row r="26" spans="1:8" ht="29" customHeight="1" x14ac:dyDescent="0.15">
      <c r="A26" s="29">
        <v>8688</v>
      </c>
      <c r="B26" s="21">
        <f>Quiz!V26</f>
        <v>0.6</v>
      </c>
      <c r="C26" s="20">
        <f>Homework!L26</f>
        <v>0</v>
      </c>
      <c r="D26" s="26">
        <f>Exams!B26</f>
        <v>0</v>
      </c>
      <c r="E26" s="18">
        <f>Exams!C26</f>
        <v>0</v>
      </c>
      <c r="F26" s="21">
        <f t="shared" si="3"/>
        <v>0.6</v>
      </c>
      <c r="G26" s="21">
        <f t="shared" ref="G26:G33" si="6">0.5*INT(F26/0.5)+INT( ((F26-INT(F26/0.5)*0.5)/0.25))*0.5</f>
        <v>0.5</v>
      </c>
      <c r="H26" s="19">
        <f t="shared" ref="H26:H33" si="7">IF(G26&gt;4.75,1,0)</f>
        <v>0</v>
      </c>
    </row>
    <row r="27" spans="1:8" ht="29" customHeight="1" x14ac:dyDescent="0.15">
      <c r="A27" s="29">
        <v>8695</v>
      </c>
      <c r="B27" s="21">
        <f>Quiz!V27</f>
        <v>0.68</v>
      </c>
      <c r="C27" s="20">
        <f>Homework!L27</f>
        <v>0</v>
      </c>
      <c r="D27" s="26">
        <f>Exams!B27</f>
        <v>0</v>
      </c>
      <c r="E27" s="18">
        <f>Exams!C27</f>
        <v>0</v>
      </c>
      <c r="F27" s="21">
        <f t="shared" si="3"/>
        <v>0.68</v>
      </c>
      <c r="G27" s="21">
        <f t="shared" si="6"/>
        <v>0.5</v>
      </c>
      <c r="H27" s="19">
        <f t="shared" si="7"/>
        <v>0</v>
      </c>
    </row>
    <row r="28" spans="1:8" ht="29" customHeight="1" x14ac:dyDescent="0.15">
      <c r="A28" s="29">
        <v>8743</v>
      </c>
      <c r="B28" s="21">
        <f>Quiz!V28</f>
        <v>0.52</v>
      </c>
      <c r="C28" s="20">
        <f>Homework!L28</f>
        <v>0</v>
      </c>
      <c r="D28" s="26">
        <f>Exams!B28</f>
        <v>0</v>
      </c>
      <c r="E28" s="18">
        <f>Exams!C28</f>
        <v>0</v>
      </c>
      <c r="F28" s="21">
        <f t="shared" si="3"/>
        <v>0.52</v>
      </c>
      <c r="G28" s="21">
        <f t="shared" si="6"/>
        <v>0.5</v>
      </c>
      <c r="H28" s="19">
        <f t="shared" si="7"/>
        <v>0</v>
      </c>
    </row>
    <row r="29" spans="1:8" ht="29" customHeight="1" x14ac:dyDescent="0.15">
      <c r="A29" s="29">
        <v>8745</v>
      </c>
      <c r="B29" s="21">
        <f>Quiz!V29</f>
        <v>0.8</v>
      </c>
      <c r="C29" s="20">
        <f>Homework!L29</f>
        <v>0</v>
      </c>
      <c r="D29" s="26">
        <f>Exams!B29</f>
        <v>0</v>
      </c>
      <c r="E29" s="18">
        <f>Exams!C29</f>
        <v>0</v>
      </c>
      <c r="F29" s="21">
        <f t="shared" si="3"/>
        <v>0.8</v>
      </c>
      <c r="G29" s="21">
        <f t="shared" si="6"/>
        <v>1</v>
      </c>
      <c r="H29" s="19">
        <f t="shared" si="7"/>
        <v>0</v>
      </c>
    </row>
    <row r="30" spans="1:8" ht="29" customHeight="1" x14ac:dyDescent="0.15">
      <c r="A30" s="29">
        <v>9550</v>
      </c>
      <c r="B30" s="21">
        <f>Quiz!V30</f>
        <v>0.52</v>
      </c>
      <c r="C30" s="20">
        <f>Homework!L30</f>
        <v>0</v>
      </c>
      <c r="D30" s="26">
        <f>Exams!B30</f>
        <v>0</v>
      </c>
      <c r="E30" s="18">
        <f>Exams!C30</f>
        <v>0</v>
      </c>
      <c r="F30" s="21">
        <f t="shared" si="3"/>
        <v>0.52</v>
      </c>
      <c r="G30" s="21">
        <f t="shared" si="6"/>
        <v>0.5</v>
      </c>
      <c r="H30" s="19">
        <f t="shared" si="7"/>
        <v>0</v>
      </c>
    </row>
    <row r="31" spans="1:8" ht="29" customHeight="1" x14ac:dyDescent="0.15">
      <c r="A31" s="29">
        <v>9610</v>
      </c>
      <c r="B31" s="21">
        <f>Quiz!V31</f>
        <v>0.52</v>
      </c>
      <c r="C31" s="20">
        <f>Homework!L31</f>
        <v>0</v>
      </c>
      <c r="D31" s="26">
        <f>Exams!B31</f>
        <v>0</v>
      </c>
      <c r="E31" s="18">
        <f>Exams!C31</f>
        <v>0</v>
      </c>
      <c r="F31" s="21">
        <f t="shared" si="3"/>
        <v>0.52</v>
      </c>
      <c r="G31" s="21">
        <f t="shared" si="6"/>
        <v>0.5</v>
      </c>
      <c r="H31" s="19">
        <f t="shared" si="7"/>
        <v>0</v>
      </c>
    </row>
    <row r="32" spans="1:8" ht="29" customHeight="1" x14ac:dyDescent="0.15">
      <c r="A32" s="29">
        <v>9611</v>
      </c>
      <c r="B32" s="21">
        <f>Quiz!V32</f>
        <v>0.52</v>
      </c>
      <c r="C32" s="20">
        <f>Homework!L32</f>
        <v>0</v>
      </c>
      <c r="D32" s="26">
        <f>Exams!B32</f>
        <v>0</v>
      </c>
      <c r="E32" s="18">
        <f>Exams!C32</f>
        <v>0</v>
      </c>
      <c r="F32" s="21">
        <f t="shared" si="3"/>
        <v>0.52</v>
      </c>
      <c r="G32" s="21">
        <f t="shared" si="6"/>
        <v>0.5</v>
      </c>
      <c r="H32" s="19">
        <f t="shared" si="7"/>
        <v>0</v>
      </c>
    </row>
    <row r="33" spans="1:8" ht="29" customHeight="1" x14ac:dyDescent="0.15">
      <c r="A33" s="29">
        <v>9674</v>
      </c>
      <c r="B33" s="21">
        <f>Quiz!V33</f>
        <v>0.70666666666666667</v>
      </c>
      <c r="C33" s="20">
        <f>Homework!L33</f>
        <v>0</v>
      </c>
      <c r="D33" s="26">
        <f>Exams!B33</f>
        <v>0</v>
      </c>
      <c r="E33" s="18">
        <f>Exams!C33</f>
        <v>0</v>
      </c>
      <c r="F33" s="21">
        <f t="shared" si="3"/>
        <v>0.70666666666666667</v>
      </c>
      <c r="G33" s="21">
        <f t="shared" si="6"/>
        <v>0.5</v>
      </c>
      <c r="H33" s="19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31" t="s">
        <v>34</v>
      </c>
      <c r="B35" s="51">
        <f>Quiz!V35</f>
        <v>1</v>
      </c>
      <c r="C35" s="51">
        <f>Homework!L35</f>
        <v>1.5</v>
      </c>
      <c r="D35" s="32">
        <f>Exams!B35</f>
        <v>100</v>
      </c>
      <c r="E35" s="45">
        <v>100</v>
      </c>
      <c r="F35" s="45">
        <v>10</v>
      </c>
      <c r="G35" s="45">
        <v>10</v>
      </c>
      <c r="H35" s="45">
        <f>SUM(H2:H33)</f>
        <v>0</v>
      </c>
    </row>
    <row r="36" spans="1:8" ht="29" customHeight="1" x14ac:dyDescent="0.15">
      <c r="A36" s="34" t="s">
        <v>35</v>
      </c>
      <c r="B36" s="35">
        <f t="shared" ref="B36:H36" si="8">AVERAGE(B$2:B$33)</f>
        <v>0.57250000000000001</v>
      </c>
      <c r="C36" s="35">
        <f t="shared" si="8"/>
        <v>0</v>
      </c>
      <c r="D36" s="35">
        <f t="shared" si="8"/>
        <v>0</v>
      </c>
      <c r="E36" s="35">
        <f t="shared" si="8"/>
        <v>0</v>
      </c>
      <c r="F36" s="35">
        <f t="shared" si="8"/>
        <v>0.57250000000000001</v>
      </c>
      <c r="G36" s="35">
        <f t="shared" si="8"/>
        <v>0.5625</v>
      </c>
      <c r="H36" s="35">
        <f t="shared" si="8"/>
        <v>0</v>
      </c>
    </row>
    <row r="37" spans="1:8" ht="29" customHeight="1" x14ac:dyDescent="0.15">
      <c r="A37" s="36" t="s">
        <v>36</v>
      </c>
      <c r="B37" s="35">
        <f t="shared" ref="B37:H37" si="9">STDEV(B$2:B$33)</f>
        <v>0.23908877192418526</v>
      </c>
      <c r="C37" s="35">
        <f t="shared" si="9"/>
        <v>0</v>
      </c>
      <c r="D37" s="35">
        <f t="shared" si="9"/>
        <v>0</v>
      </c>
      <c r="E37" s="35">
        <f t="shared" si="9"/>
        <v>0</v>
      </c>
      <c r="F37" s="35">
        <f t="shared" si="9"/>
        <v>0.23908877192418526</v>
      </c>
      <c r="G37" s="35">
        <f t="shared" si="9"/>
        <v>0.27679035970533089</v>
      </c>
      <c r="H37" s="35">
        <f t="shared" si="9"/>
        <v>0</v>
      </c>
    </row>
    <row r="38" spans="1:8" ht="29" customHeight="1" x14ac:dyDescent="0.15">
      <c r="A38" s="36" t="s">
        <v>37</v>
      </c>
      <c r="B38" s="35">
        <f t="shared" ref="B38:H38" si="10">MEDIAN(B$2:B$33)</f>
        <v>0.6</v>
      </c>
      <c r="C38" s="35">
        <f t="shared" si="10"/>
        <v>0</v>
      </c>
      <c r="D38" s="35">
        <f t="shared" si="10"/>
        <v>0</v>
      </c>
      <c r="E38" s="35">
        <f t="shared" si="10"/>
        <v>0</v>
      </c>
      <c r="F38" s="35">
        <f t="shared" si="10"/>
        <v>0.6</v>
      </c>
      <c r="G38" s="35">
        <f t="shared" si="10"/>
        <v>0.5</v>
      </c>
      <c r="H38" s="35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2023-09-28T04:44:12Z</dcterms:modified>
</cp:coreProperties>
</file>