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15/2024/Grades/"/>
    </mc:Choice>
  </mc:AlternateContent>
  <xr:revisionPtr revIDLastSave="0" documentId="13_ncr:1_{605243FF-32C2-3543-92B2-6F7D898BF92D}" xr6:coauthVersionLast="47" xr6:coauthVersionMax="47" xr10:uidLastSave="{00000000-0000-0000-0000-000000000000}"/>
  <bookViews>
    <workbookView xWindow="11620" yWindow="500" windowWidth="28040" windowHeight="17440" activeTab="4" xr2:uid="{7A726F97-853C-A243-99D4-8E81729A2E0D}"/>
  </bookViews>
  <sheets>
    <sheet name="Quizzes" sheetId="2" r:id="rId1"/>
    <sheet name="Presentations" sheetId="1" r:id="rId2"/>
    <sheet name="Reports" sheetId="3" r:id="rId3"/>
    <sheet name="Final" sheetId="4" r:id="rId4"/>
    <sheet name="Grad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B25" i="5" s="1"/>
  <c r="G23" i="2"/>
  <c r="B24" i="5" s="1"/>
  <c r="G22" i="2"/>
  <c r="G21" i="2"/>
  <c r="B22" i="5" s="1"/>
  <c r="G20" i="2"/>
  <c r="G19" i="2"/>
  <c r="G18" i="2"/>
  <c r="B19" i="5" s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3" i="5" s="1"/>
  <c r="H34" i="3"/>
  <c r="G34" i="3"/>
  <c r="F34" i="3"/>
  <c r="E34" i="3"/>
  <c r="D34" i="3"/>
  <c r="C34" i="3"/>
  <c r="B34" i="3"/>
  <c r="I24" i="3" s="1"/>
  <c r="D25" i="5" s="1"/>
  <c r="H34" i="1"/>
  <c r="G34" i="1"/>
  <c r="F34" i="1"/>
  <c r="E34" i="1"/>
  <c r="D34" i="1"/>
  <c r="I9" i="1" s="1"/>
  <c r="C10" i="5" s="1"/>
  <c r="C34" i="1"/>
  <c r="B34" i="1"/>
  <c r="I11" i="1" s="1"/>
  <c r="C12" i="5" s="1"/>
  <c r="F34" i="2"/>
  <c r="E34" i="2"/>
  <c r="D34" i="2"/>
  <c r="C34" i="2"/>
  <c r="B34" i="2"/>
  <c r="B23" i="5" s="1"/>
  <c r="I2" i="3"/>
  <c r="I28" i="3"/>
  <c r="D29" i="5" s="1"/>
  <c r="I27" i="3"/>
  <c r="D28" i="5" s="1"/>
  <c r="I26" i="3"/>
  <c r="D27" i="5" s="1"/>
  <c r="I25" i="3"/>
  <c r="D26" i="5" s="1"/>
  <c r="I15" i="3"/>
  <c r="D16" i="5" s="1"/>
  <c r="I20" i="1"/>
  <c r="C21" i="5" s="1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B29" i="5"/>
  <c r="B28" i="5"/>
  <c r="B27" i="5"/>
  <c r="B26" i="5"/>
  <c r="B16" i="5"/>
  <c r="B15" i="5"/>
  <c r="B14" i="5"/>
  <c r="B13" i="5"/>
  <c r="B12" i="5"/>
  <c r="B4" i="5"/>
  <c r="I3" i="3" l="1"/>
  <c r="D4" i="5" s="1"/>
  <c r="I4" i="3"/>
  <c r="D5" i="5" s="1"/>
  <c r="I13" i="3"/>
  <c r="D14" i="5" s="1"/>
  <c r="I20" i="3"/>
  <c r="D21" i="5" s="1"/>
  <c r="I14" i="3"/>
  <c r="D15" i="5" s="1"/>
  <c r="I8" i="3"/>
  <c r="D9" i="5" s="1"/>
  <c r="I16" i="3"/>
  <c r="D17" i="5" s="1"/>
  <c r="I26" i="1"/>
  <c r="C27" i="5" s="1"/>
  <c r="I3" i="1"/>
  <c r="C4" i="5" s="1"/>
  <c r="I8" i="1"/>
  <c r="C9" i="5" s="1"/>
  <c r="I22" i="1"/>
  <c r="C23" i="5" s="1"/>
  <c r="I23" i="1"/>
  <c r="C24" i="5" s="1"/>
  <c r="I2" i="1"/>
  <c r="I19" i="1"/>
  <c r="C20" i="5" s="1"/>
  <c r="I21" i="1"/>
  <c r="C22" i="5" s="1"/>
  <c r="I27" i="1"/>
  <c r="C28" i="5" s="1"/>
  <c r="I10" i="1"/>
  <c r="C11" i="5" s="1"/>
  <c r="I14" i="1"/>
  <c r="C15" i="5" s="1"/>
  <c r="I15" i="1"/>
  <c r="C16" i="5" s="1"/>
  <c r="I16" i="1"/>
  <c r="C17" i="5" s="1"/>
  <c r="I6" i="3"/>
  <c r="D7" i="5" s="1"/>
  <c r="I18" i="3"/>
  <c r="D19" i="5" s="1"/>
  <c r="I5" i="3"/>
  <c r="D6" i="5" s="1"/>
  <c r="I19" i="3"/>
  <c r="D20" i="5" s="1"/>
  <c r="I7" i="3"/>
  <c r="D8" i="5" s="1"/>
  <c r="I17" i="3"/>
  <c r="D18" i="5" s="1"/>
  <c r="I9" i="3"/>
  <c r="D10" i="5" s="1"/>
  <c r="I21" i="3"/>
  <c r="D22" i="5" s="1"/>
  <c r="I10" i="3"/>
  <c r="D11" i="5" s="1"/>
  <c r="I22" i="3"/>
  <c r="D23" i="5" s="1"/>
  <c r="I11" i="3"/>
  <c r="D12" i="5" s="1"/>
  <c r="I23" i="3"/>
  <c r="D24" i="5" s="1"/>
  <c r="I12" i="3"/>
  <c r="D13" i="5" s="1"/>
  <c r="I12" i="1"/>
  <c r="C13" i="5" s="1"/>
  <c r="I24" i="1"/>
  <c r="C25" i="5" s="1"/>
  <c r="I13" i="1"/>
  <c r="C14" i="5" s="1"/>
  <c r="I25" i="1"/>
  <c r="C26" i="5" s="1"/>
  <c r="I4" i="1"/>
  <c r="C5" i="5" s="1"/>
  <c r="I28" i="1"/>
  <c r="C29" i="5" s="1"/>
  <c r="I5" i="1"/>
  <c r="C6" i="5" s="1"/>
  <c r="I17" i="1"/>
  <c r="C18" i="5" s="1"/>
  <c r="I6" i="1"/>
  <c r="C7" i="5" s="1"/>
  <c r="I18" i="1"/>
  <c r="C19" i="5" s="1"/>
  <c r="I7" i="1"/>
  <c r="C8" i="5" s="1"/>
  <c r="B5" i="5"/>
  <c r="B17" i="5"/>
  <c r="B6" i="5"/>
  <c r="B18" i="5"/>
  <c r="B7" i="5"/>
  <c r="B8" i="5"/>
  <c r="B20" i="5"/>
  <c r="B9" i="5"/>
  <c r="B21" i="5"/>
  <c r="B10" i="5"/>
  <c r="B11" i="5"/>
  <c r="E3" i="5"/>
  <c r="B33" i="4"/>
  <c r="B32" i="4"/>
  <c r="B31" i="4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G33" i="1"/>
  <c r="G32" i="1"/>
  <c r="G31" i="1"/>
  <c r="B33" i="1"/>
  <c r="B32" i="1"/>
  <c r="B31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F33" i="2"/>
  <c r="E33" i="2"/>
  <c r="D33" i="2"/>
  <c r="C33" i="2"/>
  <c r="F32" i="2"/>
  <c r="E32" i="2"/>
  <c r="D32" i="2"/>
  <c r="C32" i="2"/>
  <c r="F31" i="2"/>
  <c r="E31" i="2"/>
  <c r="D31" i="2"/>
  <c r="C31" i="2"/>
  <c r="B33" i="2"/>
  <c r="B32" i="2"/>
  <c r="B31" i="2"/>
  <c r="G31" i="2" l="1"/>
  <c r="G32" i="2"/>
  <c r="G33" i="2"/>
  <c r="F12" i="5"/>
  <c r="G12" i="5" s="1"/>
  <c r="F8" i="5"/>
  <c r="G8" i="5" s="1"/>
  <c r="F23" i="5"/>
  <c r="G23" i="5" s="1"/>
  <c r="F11" i="5"/>
  <c r="G11" i="5" s="1"/>
  <c r="F20" i="5"/>
  <c r="G20" i="5" s="1"/>
  <c r="F26" i="5"/>
  <c r="G26" i="5" s="1"/>
  <c r="F17" i="5"/>
  <c r="G17" i="5" s="1"/>
  <c r="F5" i="5"/>
  <c r="G5" i="5" s="1"/>
  <c r="F13" i="5"/>
  <c r="G13" i="5" s="1"/>
  <c r="F29" i="5"/>
  <c r="G29" i="5" s="1"/>
  <c r="F10" i="5"/>
  <c r="G10" i="5" s="1"/>
  <c r="F15" i="5"/>
  <c r="G15" i="5" s="1"/>
  <c r="F27" i="5"/>
  <c r="G27" i="5" s="1"/>
  <c r="F16" i="5"/>
  <c r="G16" i="5" s="1"/>
  <c r="F14" i="5"/>
  <c r="G14" i="5" s="1"/>
  <c r="F6" i="5"/>
  <c r="G6" i="5" s="1"/>
  <c r="F7" i="5"/>
  <c r="G7" i="5" s="1"/>
  <c r="F28" i="5"/>
  <c r="G28" i="5" s="1"/>
  <c r="E32" i="5"/>
  <c r="E33" i="5"/>
  <c r="E34" i="5"/>
  <c r="F24" i="5"/>
  <c r="G24" i="5" s="1"/>
  <c r="F9" i="5"/>
  <c r="G9" i="5" s="1"/>
  <c r="F21" i="5"/>
  <c r="G21" i="5" s="1"/>
  <c r="F25" i="5"/>
  <c r="G25" i="5" s="1"/>
  <c r="F18" i="5"/>
  <c r="G18" i="5" s="1"/>
  <c r="F22" i="5"/>
  <c r="G22" i="5" s="1"/>
  <c r="F19" i="5"/>
  <c r="G19" i="5" s="1"/>
  <c r="B34" i="5"/>
  <c r="B32" i="5"/>
  <c r="B33" i="5"/>
  <c r="F4" i="5" l="1"/>
  <c r="G4" i="5" s="1"/>
  <c r="D3" i="5"/>
  <c r="I31" i="3"/>
  <c r="I32" i="3"/>
  <c r="I33" i="3"/>
  <c r="C3" i="5"/>
  <c r="I33" i="1"/>
  <c r="I31" i="1"/>
  <c r="I32" i="1"/>
  <c r="C33" i="5" l="1"/>
  <c r="F3" i="5"/>
  <c r="C34" i="5"/>
  <c r="C32" i="5"/>
  <c r="D32" i="5"/>
  <c r="D34" i="5"/>
  <c r="D33" i="5"/>
  <c r="G3" i="5" l="1"/>
  <c r="G32" i="5" s="1"/>
  <c r="F32" i="5"/>
  <c r="F34" i="5"/>
  <c r="G34" i="5"/>
  <c r="G33" i="5"/>
  <c r="F33" i="5"/>
</calcChain>
</file>

<file path=xl/sharedStrings.xml><?xml version="1.0" encoding="utf-8"?>
<sst xmlns="http://schemas.openxmlformats.org/spreadsheetml/2006/main" count="58" uniqueCount="28">
  <si>
    <t>Αρ. Ταυτότητας</t>
  </si>
  <si>
    <t>LAB01</t>
  </si>
  <si>
    <t>LAB02</t>
  </si>
  <si>
    <t>Quiz</t>
  </si>
  <si>
    <t>Report</t>
  </si>
  <si>
    <t>LAB Total</t>
  </si>
  <si>
    <t>Max Score</t>
    <phoneticPr fontId="0" type="noConversion"/>
  </si>
  <si>
    <t>Average</t>
    <phoneticPr fontId="0" type="noConversion"/>
  </si>
  <si>
    <t>Stnd</t>
    <phoneticPr fontId="0" type="noConversion"/>
  </si>
  <si>
    <t>Median</t>
    <phoneticPr fontId="0" type="noConversion"/>
  </si>
  <si>
    <t>Lab03</t>
  </si>
  <si>
    <t>Lab04</t>
  </si>
  <si>
    <t>Lab05</t>
  </si>
  <si>
    <t>Lab07</t>
  </si>
  <si>
    <t>LABs</t>
  </si>
  <si>
    <t>Lab06</t>
  </si>
  <si>
    <t>Max Score</t>
  </si>
  <si>
    <t>Average</t>
  </si>
  <si>
    <t>Stnd</t>
  </si>
  <si>
    <t>Median</t>
  </si>
  <si>
    <t>Exam</t>
  </si>
  <si>
    <t>Γενικός Βαθμός</t>
  </si>
  <si>
    <t>Τελικός Βαθμός</t>
  </si>
  <si>
    <t>Presentation</t>
  </si>
  <si>
    <t>Valid</t>
  </si>
  <si>
    <t>Average</t>
    <phoneticPr fontId="3" type="noConversion"/>
  </si>
  <si>
    <t>Stnd</t>
    <phoneticPr fontId="3" type="noConversion"/>
  </si>
  <si>
    <t>Median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</si>
</sst>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b/>
      <sz val="14"/>
      <color indexed="8"/>
      <name val="Verdana"/>
      <family val="2"/>
    </font>
    <font>
      <sz val="14"/>
      <color indexed="8"/>
      <name val="Verdana"/>
      <family val="2"/>
    </font>
    <font>
      <b/>
      <sz val="12"/>
      <name val="Verdana"/>
      <family val="2"/>
    </font>
    <font>
      <b/>
      <sz val="14"/>
      <name val="Arial"/>
      <family val="2"/>
    </font>
    <font>
      <b/>
      <sz val="12"/>
      <color indexed="48"/>
      <name val="Verdana"/>
      <family val="2"/>
    </font>
    <font>
      <sz val="14"/>
      <name val="Arial"/>
      <family val="2"/>
    </font>
    <font>
      <b/>
      <sz val="12"/>
      <color indexed="19"/>
      <name val="Verdana"/>
      <family val="2"/>
    </font>
    <font>
      <b/>
      <sz val="14"/>
      <color theme="1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rgb="FF000000"/>
      <name val="Verdana"/>
      <family val="2"/>
    </font>
    <font>
      <sz val="12"/>
      <color rgb="FF000000"/>
      <name val="Calibri"/>
      <family val="2"/>
      <scheme val="minor"/>
    </font>
    <font>
      <sz val="13"/>
      <name val="Verdana"/>
      <family val="2"/>
    </font>
    <font>
      <sz val="13"/>
      <color indexed="8"/>
      <name val="Verdana"/>
      <family val="2"/>
    </font>
    <font>
      <b/>
      <sz val="14"/>
      <color indexed="48"/>
      <name val="Verdana"/>
      <family val="2"/>
    </font>
    <font>
      <b/>
      <sz val="14"/>
      <color indexed="19"/>
      <name val="Verdana"/>
      <family val="2"/>
    </font>
    <font>
      <i/>
      <sz val="13"/>
      <color indexed="8"/>
      <name val="Verdana"/>
      <family val="2"/>
    </font>
    <font>
      <b/>
      <sz val="14"/>
      <color rgb="FF3366FF"/>
      <name val="Verdana"/>
      <family val="2"/>
    </font>
    <font>
      <b/>
      <sz val="14"/>
      <color rgb="FF8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9" fillId="6" borderId="6" xfId="0" applyNumberFormat="1" applyFont="1" applyFill="1" applyBorder="1" applyAlignment="1">
      <alignment horizontal="center" vertical="center"/>
    </xf>
    <xf numFmtId="164" fontId="9" fillId="7" borderId="6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9" borderId="6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10" borderId="6" xfId="0" applyNumberFormat="1" applyFont="1" applyFill="1" applyBorder="1" applyAlignment="1">
      <alignment horizontal="center" vertical="center"/>
    </xf>
    <xf numFmtId="164" fontId="4" fillId="11" borderId="6" xfId="0" applyNumberFormat="1" applyFont="1" applyFill="1" applyBorder="1" applyAlignment="1">
      <alignment horizontal="center" vertical="center"/>
    </xf>
    <xf numFmtId="164" fontId="6" fillId="10" borderId="6" xfId="0" applyNumberFormat="1" applyFont="1" applyFill="1" applyBorder="1" applyAlignment="1">
      <alignment horizontal="center" vertical="center"/>
    </xf>
    <xf numFmtId="164" fontId="4" fillId="12" borderId="6" xfId="0" applyNumberFormat="1" applyFont="1" applyFill="1" applyBorder="1" applyAlignment="1">
      <alignment horizontal="center" vertical="center"/>
    </xf>
    <xf numFmtId="164" fontId="6" fillId="12" borderId="6" xfId="0" applyNumberFormat="1" applyFont="1" applyFill="1" applyBorder="1" applyAlignment="1">
      <alignment horizontal="center" vertical="center"/>
    </xf>
    <xf numFmtId="2" fontId="2" fillId="12" borderId="3" xfId="0" applyNumberFormat="1" applyFont="1" applyFill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14" fillId="0" borderId="6" xfId="0" quotePrefix="1" applyNumberFormat="1" applyFont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A086-F839-5A4B-A6C2-53EFABE79F13}">
  <dimension ref="A1:G34"/>
  <sheetViews>
    <sheetView topLeftCell="A14" workbookViewId="0">
      <selection activeCell="H1" sqref="H1"/>
    </sheetView>
  </sheetViews>
  <sheetFormatPr baseColWidth="10" defaultRowHeight="16" x14ac:dyDescent="0.2"/>
  <cols>
    <col min="1" max="1" width="23.33203125" customWidth="1"/>
    <col min="2" max="7" width="11.83203125" customWidth="1"/>
  </cols>
  <sheetData>
    <row r="1" spans="1:7" ht="30" customHeight="1" x14ac:dyDescent="0.2">
      <c r="A1" s="10" t="s">
        <v>0</v>
      </c>
      <c r="B1" s="16" t="s">
        <v>2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14</v>
      </c>
    </row>
    <row r="2" spans="1:7" ht="30" customHeight="1" x14ac:dyDescent="0.2">
      <c r="A2" s="11">
        <v>63795</v>
      </c>
      <c r="B2" s="44">
        <v>8</v>
      </c>
      <c r="C2" s="44">
        <v>10</v>
      </c>
      <c r="D2" s="44">
        <v>7</v>
      </c>
      <c r="E2" s="44">
        <v>9</v>
      </c>
      <c r="F2" s="44">
        <v>5</v>
      </c>
      <c r="G2" s="36">
        <f>IF(SUM($B$34:$F$34)&gt;0,1.5*(B2/$B$30+C2/$C$30+D2/$D$30+E2/$E$30+F2/$F$30)/SUM($B$34:$F$34),0)</f>
        <v>0.78</v>
      </c>
    </row>
    <row r="3" spans="1:7" ht="30" customHeight="1" x14ac:dyDescent="0.2">
      <c r="A3" s="11">
        <v>68469</v>
      </c>
      <c r="B3" s="44">
        <v>10.5</v>
      </c>
      <c r="C3" s="44">
        <v>5.5</v>
      </c>
      <c r="D3" s="44">
        <v>7</v>
      </c>
      <c r="E3" s="44">
        <v>3</v>
      </c>
      <c r="F3" s="44">
        <v>5.5</v>
      </c>
      <c r="G3" s="36">
        <f t="shared" ref="G3:G28" si="0">IF(SUM($B$34:$F$34)&gt;0,1.5*(B3/$B$30+C3/$C$30+D3/$D$30+E3/$E$30+F3/$F$30)/SUM($B$34:$F$34),0)</f>
        <v>0.62999999999999989</v>
      </c>
    </row>
    <row r="4" spans="1:7" ht="30" customHeight="1" x14ac:dyDescent="0.2">
      <c r="A4" s="11">
        <v>69408</v>
      </c>
      <c r="B4" s="44">
        <v>4.5</v>
      </c>
      <c r="C4" s="44">
        <v>4.5</v>
      </c>
      <c r="D4" s="44">
        <v>8</v>
      </c>
      <c r="E4" s="44">
        <v>11.5</v>
      </c>
      <c r="F4" s="44">
        <v>9</v>
      </c>
      <c r="G4" s="36">
        <f t="shared" si="0"/>
        <v>0.75</v>
      </c>
    </row>
    <row r="5" spans="1:7" ht="30" customHeight="1" x14ac:dyDescent="0.2">
      <c r="A5" s="11">
        <v>69764</v>
      </c>
      <c r="B5" s="44">
        <v>15</v>
      </c>
      <c r="C5" s="44">
        <v>15</v>
      </c>
      <c r="D5" s="44">
        <v>15</v>
      </c>
      <c r="E5" s="44">
        <v>15</v>
      </c>
      <c r="F5" s="44">
        <v>13</v>
      </c>
      <c r="G5" s="36">
        <f t="shared" si="0"/>
        <v>1.4600000000000002</v>
      </c>
    </row>
    <row r="6" spans="1:7" ht="30" customHeight="1" x14ac:dyDescent="0.2">
      <c r="A6" s="11">
        <v>69810</v>
      </c>
      <c r="B6" s="44">
        <v>12</v>
      </c>
      <c r="C6" s="44">
        <v>9</v>
      </c>
      <c r="D6" s="44">
        <v>10</v>
      </c>
      <c r="E6" s="44">
        <v>15</v>
      </c>
      <c r="F6" s="44">
        <v>8</v>
      </c>
      <c r="G6" s="36">
        <f t="shared" si="0"/>
        <v>1.0799999999999998</v>
      </c>
    </row>
    <row r="7" spans="1:7" ht="30" customHeight="1" x14ac:dyDescent="0.2">
      <c r="A7" s="11">
        <v>69903</v>
      </c>
      <c r="B7" s="44">
        <v>3</v>
      </c>
      <c r="C7" s="44">
        <v>6</v>
      </c>
      <c r="D7" s="44">
        <v>8</v>
      </c>
      <c r="E7" s="44">
        <v>5</v>
      </c>
      <c r="F7" s="44">
        <v>5.5</v>
      </c>
      <c r="G7" s="36">
        <f t="shared" si="0"/>
        <v>0.55000000000000004</v>
      </c>
    </row>
    <row r="8" spans="1:7" ht="30" customHeight="1" x14ac:dyDescent="0.2">
      <c r="A8" s="11">
        <v>69999</v>
      </c>
      <c r="B8" s="44">
        <v>15</v>
      </c>
      <c r="C8" s="44">
        <v>11</v>
      </c>
      <c r="D8" s="44">
        <v>12</v>
      </c>
      <c r="E8" s="44">
        <v>15</v>
      </c>
      <c r="F8" s="44">
        <v>11</v>
      </c>
      <c r="G8" s="36">
        <f t="shared" si="0"/>
        <v>1.28</v>
      </c>
    </row>
    <row r="9" spans="1:7" ht="30" customHeight="1" x14ac:dyDescent="0.2">
      <c r="A9" s="11">
        <v>70050</v>
      </c>
      <c r="B9" s="44">
        <v>5</v>
      </c>
      <c r="C9" s="44">
        <v>3</v>
      </c>
      <c r="D9" s="44">
        <v>4.5</v>
      </c>
      <c r="E9" s="44">
        <v>3</v>
      </c>
      <c r="F9" s="44">
        <v>3</v>
      </c>
      <c r="G9" s="36">
        <f t="shared" si="0"/>
        <v>0.36999999999999994</v>
      </c>
    </row>
    <row r="10" spans="1:7" ht="30" customHeight="1" x14ac:dyDescent="0.2">
      <c r="A10" s="11">
        <v>70065</v>
      </c>
      <c r="B10" s="44">
        <v>3</v>
      </c>
      <c r="C10" s="44">
        <v>11</v>
      </c>
      <c r="D10" s="44">
        <v>9</v>
      </c>
      <c r="E10" s="44">
        <v>3</v>
      </c>
      <c r="F10" s="44">
        <v>3</v>
      </c>
      <c r="G10" s="36">
        <f t="shared" si="0"/>
        <v>0.57999999999999985</v>
      </c>
    </row>
    <row r="11" spans="1:7" ht="30" customHeight="1" x14ac:dyDescent="0.2">
      <c r="A11" s="11">
        <v>70173</v>
      </c>
      <c r="B11" s="44">
        <v>6</v>
      </c>
      <c r="C11" s="44">
        <v>10</v>
      </c>
      <c r="D11" s="44">
        <v>11</v>
      </c>
      <c r="E11" s="44">
        <v>9</v>
      </c>
      <c r="F11" s="44">
        <v>8</v>
      </c>
      <c r="G11" s="36">
        <f t="shared" si="0"/>
        <v>0.87999999999999989</v>
      </c>
    </row>
    <row r="12" spans="1:7" ht="30" customHeight="1" x14ac:dyDescent="0.2">
      <c r="A12" s="11">
        <v>70179</v>
      </c>
      <c r="B12" s="44">
        <v>6</v>
      </c>
      <c r="C12" s="44">
        <v>13</v>
      </c>
      <c r="D12" s="44">
        <v>12</v>
      </c>
      <c r="E12" s="44">
        <v>6</v>
      </c>
      <c r="F12" s="44">
        <v>8</v>
      </c>
      <c r="G12" s="36">
        <f t="shared" si="0"/>
        <v>0.8999999999999998</v>
      </c>
    </row>
    <row r="13" spans="1:7" ht="30" customHeight="1" x14ac:dyDescent="0.2">
      <c r="A13" s="11">
        <v>70267</v>
      </c>
      <c r="B13" s="44">
        <v>5</v>
      </c>
      <c r="C13" s="44">
        <v>5.5</v>
      </c>
      <c r="D13" s="44">
        <v>4.5</v>
      </c>
      <c r="E13" s="44">
        <v>4.5</v>
      </c>
      <c r="F13" s="44">
        <v>3</v>
      </c>
      <c r="G13" s="36">
        <f t="shared" si="0"/>
        <v>0.45</v>
      </c>
    </row>
    <row r="14" spans="1:7" ht="30" customHeight="1" x14ac:dyDescent="0.2">
      <c r="A14" s="11">
        <v>70299</v>
      </c>
      <c r="B14" s="44">
        <v>15</v>
      </c>
      <c r="C14" s="44">
        <v>15</v>
      </c>
      <c r="D14" s="44">
        <v>11</v>
      </c>
      <c r="E14" s="44">
        <v>15</v>
      </c>
      <c r="F14" s="44">
        <v>11</v>
      </c>
      <c r="G14" s="36">
        <f t="shared" si="0"/>
        <v>1.34</v>
      </c>
    </row>
    <row r="15" spans="1:7" ht="30" customHeight="1" x14ac:dyDescent="0.2">
      <c r="A15" s="11">
        <v>70339</v>
      </c>
      <c r="B15" s="44">
        <v>11</v>
      </c>
      <c r="C15" s="44">
        <v>12</v>
      </c>
      <c r="D15" s="44">
        <v>10</v>
      </c>
      <c r="E15" s="44">
        <v>15</v>
      </c>
      <c r="F15" s="44">
        <v>7</v>
      </c>
      <c r="G15" s="36">
        <f t="shared" si="0"/>
        <v>1.1000000000000001</v>
      </c>
    </row>
    <row r="16" spans="1:7" ht="30" customHeight="1" x14ac:dyDescent="0.2">
      <c r="A16" s="11">
        <v>70503</v>
      </c>
      <c r="B16" s="44">
        <v>4.5</v>
      </c>
      <c r="C16" s="44">
        <v>8</v>
      </c>
      <c r="D16" s="44">
        <v>7</v>
      </c>
      <c r="E16" s="44">
        <v>5.5</v>
      </c>
      <c r="F16" s="44">
        <v>9</v>
      </c>
      <c r="G16" s="36">
        <f t="shared" si="0"/>
        <v>0.67999999999999994</v>
      </c>
    </row>
    <row r="17" spans="1:7" ht="30" customHeight="1" x14ac:dyDescent="0.2">
      <c r="A17" s="11">
        <v>70556</v>
      </c>
      <c r="B17" s="44">
        <v>9</v>
      </c>
      <c r="C17" s="44">
        <v>9</v>
      </c>
      <c r="D17" s="44">
        <v>4.5</v>
      </c>
      <c r="E17" s="44">
        <v>11.5</v>
      </c>
      <c r="F17" s="44">
        <v>3</v>
      </c>
      <c r="G17" s="36">
        <f t="shared" si="0"/>
        <v>0.74</v>
      </c>
    </row>
    <row r="18" spans="1:7" ht="30" customHeight="1" x14ac:dyDescent="0.2">
      <c r="A18" s="11">
        <v>70632</v>
      </c>
      <c r="B18" s="44">
        <v>8</v>
      </c>
      <c r="C18" s="44">
        <v>12</v>
      </c>
      <c r="D18" s="44">
        <v>9</v>
      </c>
      <c r="E18" s="44">
        <v>8</v>
      </c>
      <c r="F18" s="44">
        <v>7</v>
      </c>
      <c r="G18" s="36">
        <f t="shared" si="0"/>
        <v>0.88000000000000012</v>
      </c>
    </row>
    <row r="19" spans="1:7" ht="30" customHeight="1" x14ac:dyDescent="0.2">
      <c r="A19" s="11">
        <v>70734</v>
      </c>
      <c r="B19" s="44">
        <v>15</v>
      </c>
      <c r="C19" s="44">
        <v>5.5</v>
      </c>
      <c r="D19" s="44">
        <v>5.5</v>
      </c>
      <c r="E19" s="44">
        <v>4.5</v>
      </c>
      <c r="F19" s="44">
        <v>7</v>
      </c>
      <c r="G19" s="36">
        <f t="shared" si="0"/>
        <v>0.75</v>
      </c>
    </row>
    <row r="20" spans="1:7" ht="30" customHeight="1" x14ac:dyDescent="0.2">
      <c r="A20" s="11">
        <v>70896</v>
      </c>
      <c r="B20" s="44">
        <v>7</v>
      </c>
      <c r="C20" s="44">
        <v>9</v>
      </c>
      <c r="D20" s="44">
        <v>3</v>
      </c>
      <c r="E20" s="44">
        <v>4.5</v>
      </c>
      <c r="F20" s="44">
        <v>3</v>
      </c>
      <c r="G20" s="36">
        <f t="shared" si="0"/>
        <v>0.53</v>
      </c>
    </row>
    <row r="21" spans="1:7" ht="30" customHeight="1" x14ac:dyDescent="0.2">
      <c r="A21" s="11">
        <v>71099</v>
      </c>
      <c r="B21" s="44">
        <v>4.5</v>
      </c>
      <c r="C21" s="44">
        <v>9</v>
      </c>
      <c r="D21" s="44">
        <v>4.5</v>
      </c>
      <c r="E21" s="44">
        <v>12</v>
      </c>
      <c r="F21" s="44">
        <v>3</v>
      </c>
      <c r="G21" s="36">
        <f t="shared" si="0"/>
        <v>0.66</v>
      </c>
    </row>
    <row r="22" spans="1:7" ht="30" customHeight="1" x14ac:dyDescent="0.2">
      <c r="A22" s="11">
        <v>71304</v>
      </c>
      <c r="B22" s="44">
        <v>3</v>
      </c>
      <c r="C22" s="44">
        <v>13</v>
      </c>
      <c r="D22" s="44">
        <v>11</v>
      </c>
      <c r="E22" s="44">
        <v>4</v>
      </c>
      <c r="F22" s="44">
        <v>6</v>
      </c>
      <c r="G22" s="36">
        <f t="shared" si="0"/>
        <v>0.73999999999999988</v>
      </c>
    </row>
    <row r="23" spans="1:7" ht="30" customHeight="1" x14ac:dyDescent="0.2">
      <c r="A23" s="11">
        <v>71308</v>
      </c>
      <c r="B23" s="44">
        <v>11</v>
      </c>
      <c r="C23" s="44">
        <v>5.5</v>
      </c>
      <c r="D23" s="44">
        <v>4.5</v>
      </c>
      <c r="E23" s="44">
        <v>3</v>
      </c>
      <c r="F23" s="44">
        <v>6</v>
      </c>
      <c r="G23" s="36">
        <f t="shared" si="0"/>
        <v>0.6</v>
      </c>
    </row>
    <row r="24" spans="1:7" ht="30" customHeight="1" x14ac:dyDescent="0.2">
      <c r="A24" s="11">
        <v>71312</v>
      </c>
      <c r="B24" s="44">
        <v>7</v>
      </c>
      <c r="C24" s="44">
        <v>3</v>
      </c>
      <c r="D24" s="44">
        <v>4.5</v>
      </c>
      <c r="E24" s="44">
        <v>8</v>
      </c>
      <c r="F24" s="44">
        <v>4.5</v>
      </c>
      <c r="G24" s="36">
        <f t="shared" si="0"/>
        <v>0.54</v>
      </c>
    </row>
    <row r="25" spans="1:7" ht="30" customHeight="1" x14ac:dyDescent="0.2">
      <c r="A25" s="11">
        <v>71340</v>
      </c>
      <c r="B25" s="44">
        <v>3</v>
      </c>
      <c r="C25" s="44">
        <v>6</v>
      </c>
      <c r="D25" s="44">
        <v>13</v>
      </c>
      <c r="E25" s="44">
        <v>9</v>
      </c>
      <c r="F25" s="44">
        <v>6</v>
      </c>
      <c r="G25" s="36">
        <f t="shared" si="0"/>
        <v>0.74</v>
      </c>
    </row>
    <row r="26" spans="1:7" ht="30" customHeight="1" x14ac:dyDescent="0.2">
      <c r="A26" s="11">
        <v>71428</v>
      </c>
      <c r="B26" s="44">
        <v>15</v>
      </c>
      <c r="C26" s="44">
        <v>15</v>
      </c>
      <c r="D26" s="44">
        <v>11</v>
      </c>
      <c r="E26" s="44">
        <v>15</v>
      </c>
      <c r="F26" s="44">
        <v>13</v>
      </c>
      <c r="G26" s="36">
        <f t="shared" si="0"/>
        <v>1.38</v>
      </c>
    </row>
    <row r="27" spans="1:7" ht="30" customHeight="1" x14ac:dyDescent="0.2">
      <c r="A27" s="11">
        <v>71474</v>
      </c>
      <c r="B27" s="44">
        <v>7</v>
      </c>
      <c r="C27" s="44">
        <v>5.5</v>
      </c>
      <c r="D27" s="44">
        <v>4.5</v>
      </c>
      <c r="E27" s="44">
        <v>15</v>
      </c>
      <c r="F27" s="44">
        <v>5.5</v>
      </c>
      <c r="G27" s="36">
        <f t="shared" si="0"/>
        <v>0.75</v>
      </c>
    </row>
    <row r="28" spans="1:7" ht="30" customHeight="1" x14ac:dyDescent="0.2">
      <c r="A28" s="11">
        <v>71553</v>
      </c>
      <c r="B28" s="44">
        <v>7</v>
      </c>
      <c r="C28" s="44">
        <v>7</v>
      </c>
      <c r="D28" s="44">
        <v>4.5</v>
      </c>
      <c r="E28" s="44">
        <v>6</v>
      </c>
      <c r="F28" s="44">
        <v>5.5</v>
      </c>
      <c r="G28" s="36">
        <f t="shared" si="0"/>
        <v>0.6</v>
      </c>
    </row>
    <row r="29" spans="1:7" ht="30" customHeight="1" x14ac:dyDescent="0.2">
      <c r="B29" s="3"/>
      <c r="C29" s="3"/>
      <c r="D29" s="3"/>
      <c r="E29" s="3"/>
      <c r="F29" s="3"/>
      <c r="G29" s="3"/>
    </row>
    <row r="30" spans="1:7" ht="30" customHeight="1" x14ac:dyDescent="0.2">
      <c r="A30" s="12" t="s">
        <v>6</v>
      </c>
      <c r="B30" s="17">
        <v>15</v>
      </c>
      <c r="C30" s="17">
        <v>15</v>
      </c>
      <c r="D30" s="17">
        <v>15</v>
      </c>
      <c r="E30" s="17">
        <v>15</v>
      </c>
      <c r="F30" s="17">
        <v>15</v>
      </c>
      <c r="G30" s="19">
        <v>1.5</v>
      </c>
    </row>
    <row r="31" spans="1:7" ht="30" customHeight="1" x14ac:dyDescent="0.2">
      <c r="A31" s="13" t="s">
        <v>7</v>
      </c>
      <c r="B31" s="18">
        <f t="shared" ref="B31:G31" si="1">AVERAGE(B$2:B$28)</f>
        <v>8.1481481481481488</v>
      </c>
      <c r="C31" s="18">
        <f t="shared" si="1"/>
        <v>8.8148148148148149</v>
      </c>
      <c r="D31" s="18">
        <f t="shared" si="1"/>
        <v>7.9814814814814818</v>
      </c>
      <c r="E31" s="18">
        <f t="shared" si="1"/>
        <v>8.7037037037037042</v>
      </c>
      <c r="F31" s="18">
        <f t="shared" si="1"/>
        <v>6.6111111111111107</v>
      </c>
      <c r="G31" s="20">
        <f t="shared" si="1"/>
        <v>0.805185185185185</v>
      </c>
    </row>
    <row r="32" spans="1:7" ht="30" customHeight="1" x14ac:dyDescent="0.2">
      <c r="A32" s="14" t="s">
        <v>8</v>
      </c>
      <c r="B32" s="18">
        <f t="shared" ref="B32:G32" si="2">STDEV(B$2:B$28)</f>
        <v>4.1713648725908525</v>
      </c>
      <c r="C32" s="18">
        <f t="shared" si="2"/>
        <v>3.6351598952986177</v>
      </c>
      <c r="D32" s="18">
        <f t="shared" si="2"/>
        <v>3.3064083508145479</v>
      </c>
      <c r="E32" s="18">
        <f t="shared" si="2"/>
        <v>4.595690412807456</v>
      </c>
      <c r="F32" s="18">
        <f t="shared" si="2"/>
        <v>2.9688554299767724</v>
      </c>
      <c r="G32" s="20">
        <f t="shared" si="2"/>
        <v>0.29120928728811046</v>
      </c>
    </row>
    <row r="33" spans="1:7" ht="30" customHeight="1" x14ac:dyDescent="0.2">
      <c r="A33" s="15" t="s">
        <v>9</v>
      </c>
      <c r="B33" s="18">
        <f t="shared" ref="B33:G33" si="3">MEDIAN(B$2:B$28)</f>
        <v>7</v>
      </c>
      <c r="C33" s="18">
        <f t="shared" si="3"/>
        <v>9</v>
      </c>
      <c r="D33" s="18">
        <f t="shared" si="3"/>
        <v>8</v>
      </c>
      <c r="E33" s="18">
        <f t="shared" si="3"/>
        <v>8</v>
      </c>
      <c r="F33" s="18">
        <f t="shared" si="3"/>
        <v>6</v>
      </c>
      <c r="G33" s="20">
        <f t="shared" si="3"/>
        <v>0.74</v>
      </c>
    </row>
    <row r="34" spans="1:7" ht="30" customHeight="1" x14ac:dyDescent="0.2">
      <c r="A34" s="45" t="s">
        <v>24</v>
      </c>
      <c r="B34" s="46">
        <f t="shared" ref="B34:F34" si="4">IF(SUM(B2:B28)&gt;0,1,0)</f>
        <v>1</v>
      </c>
      <c r="C34" s="46">
        <f t="shared" si="4"/>
        <v>1</v>
      </c>
      <c r="D34" s="46">
        <f t="shared" si="4"/>
        <v>1</v>
      </c>
      <c r="E34" s="46">
        <f t="shared" si="4"/>
        <v>1</v>
      </c>
      <c r="F34" s="46">
        <f t="shared" si="4"/>
        <v>1</v>
      </c>
      <c r="G34" s="46"/>
    </row>
  </sheetData>
  <sortState xmlns:xlrd2="http://schemas.microsoft.com/office/spreadsheetml/2017/richdata2" ref="A2:G28">
    <sortCondition ref="A2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0FFD-B54E-B747-9B90-8346D5091693}">
  <dimension ref="A1:I34"/>
  <sheetViews>
    <sheetView topLeftCell="A14" workbookViewId="0">
      <selection activeCell="J1" sqref="J1"/>
    </sheetView>
  </sheetViews>
  <sheetFormatPr baseColWidth="10" defaultRowHeight="16" x14ac:dyDescent="0.2"/>
  <cols>
    <col min="1" max="1" width="26.1640625" customWidth="1"/>
  </cols>
  <sheetData>
    <row r="1" spans="1:9" ht="30" customHeight="1" x14ac:dyDescent="0.2">
      <c r="A1" s="10" t="s">
        <v>0</v>
      </c>
      <c r="B1" s="16" t="s">
        <v>1</v>
      </c>
      <c r="C1" s="16" t="s">
        <v>2</v>
      </c>
      <c r="D1" s="16" t="s">
        <v>10</v>
      </c>
      <c r="E1" s="16" t="s">
        <v>11</v>
      </c>
      <c r="F1" s="16" t="s">
        <v>12</v>
      </c>
      <c r="G1" s="16" t="s">
        <v>15</v>
      </c>
      <c r="H1" s="16" t="s">
        <v>13</v>
      </c>
      <c r="I1" s="16" t="s">
        <v>14</v>
      </c>
    </row>
    <row r="2" spans="1:9" ht="30" customHeight="1" x14ac:dyDescent="0.2">
      <c r="A2" s="11">
        <v>63795</v>
      </c>
      <c r="B2" s="54">
        <v>8</v>
      </c>
      <c r="C2" s="54">
        <v>7</v>
      </c>
      <c r="D2" s="54">
        <v>7</v>
      </c>
      <c r="E2" s="54">
        <v>7.5</v>
      </c>
      <c r="F2" s="54">
        <v>9</v>
      </c>
      <c r="G2" s="54">
        <v>9</v>
      </c>
      <c r="H2" s="54">
        <v>9</v>
      </c>
      <c r="I2" s="36">
        <f>IF(SUM($B$34:$H$34)&gt;0,$I$30*(B2/$B$30+C2/$C$30+D2/$D$30+E2/$E$30+F2/$F$30+G2/$G$30+H2/$H$30)/SUM($B$34:$H$34),0)</f>
        <v>1.2107142857142859</v>
      </c>
    </row>
    <row r="3" spans="1:9" ht="30" customHeight="1" x14ac:dyDescent="0.2">
      <c r="A3" s="11">
        <v>68469</v>
      </c>
      <c r="B3" s="54">
        <v>6</v>
      </c>
      <c r="C3" s="54">
        <v>6</v>
      </c>
      <c r="D3" s="54">
        <v>7</v>
      </c>
      <c r="E3" s="54">
        <v>7</v>
      </c>
      <c r="F3" s="54">
        <v>8</v>
      </c>
      <c r="G3" s="54">
        <v>8</v>
      </c>
      <c r="H3" s="54">
        <v>7</v>
      </c>
      <c r="I3" s="36">
        <f t="shared" ref="I3:I28" si="0">IF(SUM($B$34:$H$34)&gt;0,$I$30*(B3/$B$30+C3/$C$30+D3/$D$30+E3/$E$30+F3/$F$30+G3/$G$30+H3/$H$30)/SUM($B$34:$H$34),0)</f>
        <v>1.05</v>
      </c>
    </row>
    <row r="4" spans="1:9" ht="30" customHeight="1" x14ac:dyDescent="0.2">
      <c r="A4" s="11">
        <v>69408</v>
      </c>
      <c r="B4" s="54">
        <v>7</v>
      </c>
      <c r="C4" s="54">
        <v>6</v>
      </c>
      <c r="D4" s="54">
        <v>8</v>
      </c>
      <c r="E4" s="54">
        <v>7</v>
      </c>
      <c r="F4" s="54">
        <v>6</v>
      </c>
      <c r="G4" s="54">
        <v>7</v>
      </c>
      <c r="H4" s="54">
        <v>8</v>
      </c>
      <c r="I4" s="36">
        <f t="shared" si="0"/>
        <v>1.05</v>
      </c>
    </row>
    <row r="5" spans="1:9" ht="30" customHeight="1" x14ac:dyDescent="0.2">
      <c r="A5" s="11">
        <v>69764</v>
      </c>
      <c r="B5" s="54">
        <v>9</v>
      </c>
      <c r="C5" s="54">
        <v>8.5</v>
      </c>
      <c r="D5" s="54">
        <v>9</v>
      </c>
      <c r="E5" s="54">
        <v>10</v>
      </c>
      <c r="F5" s="54">
        <v>10</v>
      </c>
      <c r="G5" s="54">
        <v>9.5</v>
      </c>
      <c r="H5" s="54">
        <v>9</v>
      </c>
      <c r="I5" s="36">
        <f t="shared" si="0"/>
        <v>1.392857142857143</v>
      </c>
    </row>
    <row r="6" spans="1:9" ht="30" customHeight="1" x14ac:dyDescent="0.2">
      <c r="A6" s="11">
        <v>69810</v>
      </c>
      <c r="B6" s="54">
        <v>8</v>
      </c>
      <c r="C6" s="54">
        <v>7.5</v>
      </c>
      <c r="D6" s="54">
        <v>7</v>
      </c>
      <c r="E6" s="54">
        <v>8</v>
      </c>
      <c r="F6" s="54">
        <v>7.5</v>
      </c>
      <c r="G6" s="54">
        <v>8</v>
      </c>
      <c r="H6" s="54">
        <v>8.5</v>
      </c>
      <c r="I6" s="36">
        <f t="shared" si="0"/>
        <v>1.1678571428571427</v>
      </c>
    </row>
    <row r="7" spans="1:9" ht="30" customHeight="1" x14ac:dyDescent="0.2">
      <c r="A7" s="11">
        <v>69903</v>
      </c>
      <c r="B7" s="54">
        <v>7.5</v>
      </c>
      <c r="C7" s="54">
        <v>10</v>
      </c>
      <c r="D7" s="54">
        <v>8</v>
      </c>
      <c r="E7" s="54">
        <v>8.5</v>
      </c>
      <c r="F7" s="54">
        <v>9.5</v>
      </c>
      <c r="G7" s="54">
        <v>7.5</v>
      </c>
      <c r="H7" s="54">
        <v>8</v>
      </c>
      <c r="I7" s="36">
        <f t="shared" si="0"/>
        <v>1.2642857142857142</v>
      </c>
    </row>
    <row r="8" spans="1:9" ht="30" customHeight="1" x14ac:dyDescent="0.2">
      <c r="A8" s="11">
        <v>69999</v>
      </c>
      <c r="B8" s="54">
        <v>9</v>
      </c>
      <c r="C8" s="54">
        <v>8.5</v>
      </c>
      <c r="D8" s="54">
        <v>9</v>
      </c>
      <c r="E8" s="54">
        <v>10</v>
      </c>
      <c r="F8" s="54">
        <v>10</v>
      </c>
      <c r="G8" s="54">
        <v>9.5</v>
      </c>
      <c r="H8" s="54">
        <v>9</v>
      </c>
      <c r="I8" s="36">
        <f t="shared" si="0"/>
        <v>1.392857142857143</v>
      </c>
    </row>
    <row r="9" spans="1:9" ht="30" customHeight="1" x14ac:dyDescent="0.2">
      <c r="A9" s="11">
        <v>70050</v>
      </c>
      <c r="B9" s="54">
        <v>8</v>
      </c>
      <c r="C9" s="54">
        <v>8</v>
      </c>
      <c r="D9" s="54">
        <v>7</v>
      </c>
      <c r="E9" s="54">
        <v>8</v>
      </c>
      <c r="F9" s="54">
        <v>6</v>
      </c>
      <c r="G9" s="54">
        <v>8</v>
      </c>
      <c r="H9" s="54">
        <v>7</v>
      </c>
      <c r="I9" s="36">
        <f t="shared" si="0"/>
        <v>1.1142857142857143</v>
      </c>
    </row>
    <row r="10" spans="1:9" ht="30" customHeight="1" x14ac:dyDescent="0.2">
      <c r="A10" s="11">
        <v>70065</v>
      </c>
      <c r="B10" s="54">
        <v>7</v>
      </c>
      <c r="C10" s="54">
        <v>6</v>
      </c>
      <c r="D10" s="54">
        <v>5</v>
      </c>
      <c r="E10" s="54">
        <v>7</v>
      </c>
      <c r="F10" s="54">
        <v>7</v>
      </c>
      <c r="G10" s="54">
        <v>7</v>
      </c>
      <c r="H10" s="54">
        <v>0</v>
      </c>
      <c r="I10" s="36">
        <f t="shared" si="0"/>
        <v>0.83571428571428574</v>
      </c>
    </row>
    <row r="11" spans="1:9" ht="30" customHeight="1" x14ac:dyDescent="0.2">
      <c r="A11" s="11">
        <v>70173</v>
      </c>
      <c r="B11" s="54">
        <v>8</v>
      </c>
      <c r="C11" s="54">
        <v>7.5</v>
      </c>
      <c r="D11" s="54">
        <v>8.5</v>
      </c>
      <c r="E11" s="54">
        <v>8.5</v>
      </c>
      <c r="F11" s="54">
        <v>7</v>
      </c>
      <c r="G11" s="54">
        <v>8</v>
      </c>
      <c r="H11" s="54">
        <v>9</v>
      </c>
      <c r="I11" s="36">
        <f t="shared" si="0"/>
        <v>1.2107142857142859</v>
      </c>
    </row>
    <row r="12" spans="1:9" ht="30" customHeight="1" x14ac:dyDescent="0.2">
      <c r="A12" s="11">
        <v>70179</v>
      </c>
      <c r="B12" s="54">
        <v>8</v>
      </c>
      <c r="C12" s="54">
        <v>7.5</v>
      </c>
      <c r="D12" s="54">
        <v>8.5</v>
      </c>
      <c r="E12" s="54">
        <v>8.5</v>
      </c>
      <c r="F12" s="54">
        <v>7</v>
      </c>
      <c r="G12" s="54">
        <v>8</v>
      </c>
      <c r="H12" s="54">
        <v>9</v>
      </c>
      <c r="I12" s="36">
        <f t="shared" si="0"/>
        <v>1.2107142857142859</v>
      </c>
    </row>
    <row r="13" spans="1:9" ht="30" customHeight="1" x14ac:dyDescent="0.2">
      <c r="A13" s="11">
        <v>70267</v>
      </c>
      <c r="B13" s="54">
        <v>6</v>
      </c>
      <c r="C13" s="54">
        <v>7</v>
      </c>
      <c r="D13" s="54">
        <v>5</v>
      </c>
      <c r="E13" s="54">
        <v>7</v>
      </c>
      <c r="F13" s="54">
        <v>7</v>
      </c>
      <c r="G13" s="54">
        <v>6</v>
      </c>
      <c r="H13" s="54">
        <v>8</v>
      </c>
      <c r="I13" s="36">
        <f t="shared" si="0"/>
        <v>0.98571428571428577</v>
      </c>
    </row>
    <row r="14" spans="1:9" ht="30" customHeight="1" x14ac:dyDescent="0.2">
      <c r="A14" s="11">
        <v>70299</v>
      </c>
      <c r="B14" s="54">
        <v>9</v>
      </c>
      <c r="C14" s="54">
        <v>8</v>
      </c>
      <c r="D14" s="54">
        <v>9</v>
      </c>
      <c r="E14" s="54">
        <v>9</v>
      </c>
      <c r="F14" s="54">
        <v>10</v>
      </c>
      <c r="G14" s="54">
        <v>9.5</v>
      </c>
      <c r="H14" s="54">
        <v>9.5</v>
      </c>
      <c r="I14" s="36">
        <f t="shared" si="0"/>
        <v>1.3714285714285717</v>
      </c>
    </row>
    <row r="15" spans="1:9" ht="30" customHeight="1" x14ac:dyDescent="0.2">
      <c r="A15" s="11">
        <v>70339</v>
      </c>
      <c r="B15" s="54">
        <v>8</v>
      </c>
      <c r="C15" s="54">
        <v>7.5</v>
      </c>
      <c r="D15" s="54">
        <v>7</v>
      </c>
      <c r="E15" s="54">
        <v>8</v>
      </c>
      <c r="F15" s="54">
        <v>7.5</v>
      </c>
      <c r="G15" s="54">
        <v>8</v>
      </c>
      <c r="H15" s="54">
        <v>8.5</v>
      </c>
      <c r="I15" s="36">
        <f t="shared" si="0"/>
        <v>1.1678571428571427</v>
      </c>
    </row>
    <row r="16" spans="1:9" ht="30" customHeight="1" x14ac:dyDescent="0.2">
      <c r="A16" s="11">
        <v>70503</v>
      </c>
      <c r="B16" s="54">
        <v>7</v>
      </c>
      <c r="C16" s="54">
        <v>6</v>
      </c>
      <c r="D16" s="54">
        <v>8</v>
      </c>
      <c r="E16" s="54">
        <v>7</v>
      </c>
      <c r="F16" s="54">
        <v>6</v>
      </c>
      <c r="G16" s="54">
        <v>7</v>
      </c>
      <c r="H16" s="54">
        <v>8</v>
      </c>
      <c r="I16" s="36">
        <f t="shared" si="0"/>
        <v>1.05</v>
      </c>
    </row>
    <row r="17" spans="1:9" ht="30" customHeight="1" x14ac:dyDescent="0.2">
      <c r="A17" s="11">
        <v>70556</v>
      </c>
      <c r="B17" s="54">
        <v>9</v>
      </c>
      <c r="C17" s="54">
        <v>8</v>
      </c>
      <c r="D17" s="54">
        <v>7</v>
      </c>
      <c r="E17" s="54">
        <v>8</v>
      </c>
      <c r="F17" s="54">
        <v>8</v>
      </c>
      <c r="G17" s="54">
        <v>9</v>
      </c>
      <c r="H17" s="54">
        <v>7</v>
      </c>
      <c r="I17" s="36">
        <f t="shared" si="0"/>
        <v>1.2</v>
      </c>
    </row>
    <row r="18" spans="1:9" ht="30" customHeight="1" x14ac:dyDescent="0.2">
      <c r="A18" s="11">
        <v>70632</v>
      </c>
      <c r="B18" s="54">
        <v>7.5</v>
      </c>
      <c r="C18" s="54">
        <v>10</v>
      </c>
      <c r="D18" s="54">
        <v>8</v>
      </c>
      <c r="E18" s="55">
        <v>8.5</v>
      </c>
      <c r="F18" s="54">
        <v>9.5</v>
      </c>
      <c r="G18" s="54">
        <v>7.5</v>
      </c>
      <c r="H18" s="54">
        <v>8</v>
      </c>
      <c r="I18" s="36">
        <f t="shared" si="0"/>
        <v>1.2642857142857142</v>
      </c>
    </row>
    <row r="19" spans="1:9" ht="30" customHeight="1" x14ac:dyDescent="0.2">
      <c r="A19" s="11">
        <v>70734</v>
      </c>
      <c r="B19" s="54">
        <v>6</v>
      </c>
      <c r="C19" s="54">
        <v>6</v>
      </c>
      <c r="D19" s="54">
        <v>7</v>
      </c>
      <c r="E19" s="54">
        <v>7</v>
      </c>
      <c r="F19" s="54">
        <v>8</v>
      </c>
      <c r="G19" s="54">
        <v>8</v>
      </c>
      <c r="H19" s="54">
        <v>7</v>
      </c>
      <c r="I19" s="36">
        <f t="shared" si="0"/>
        <v>1.05</v>
      </c>
    </row>
    <row r="20" spans="1:9" ht="30" customHeight="1" x14ac:dyDescent="0.2">
      <c r="A20" s="11">
        <v>70896</v>
      </c>
      <c r="B20" s="54">
        <v>6</v>
      </c>
      <c r="C20" s="54">
        <v>7</v>
      </c>
      <c r="D20" s="54">
        <v>5</v>
      </c>
      <c r="E20" s="54">
        <v>7</v>
      </c>
      <c r="F20" s="54">
        <v>7</v>
      </c>
      <c r="G20" s="54">
        <v>6</v>
      </c>
      <c r="H20" s="54">
        <v>8</v>
      </c>
      <c r="I20" s="36">
        <f t="shared" si="0"/>
        <v>0.98571428571428577</v>
      </c>
    </row>
    <row r="21" spans="1:9" ht="30" customHeight="1" x14ac:dyDescent="0.2">
      <c r="A21" s="11">
        <v>71099</v>
      </c>
      <c r="B21" s="54">
        <v>6</v>
      </c>
      <c r="C21" s="54">
        <v>7</v>
      </c>
      <c r="D21" s="54">
        <v>6</v>
      </c>
      <c r="E21" s="54">
        <v>6</v>
      </c>
      <c r="F21" s="54">
        <v>8</v>
      </c>
      <c r="G21" s="54">
        <v>7</v>
      </c>
      <c r="H21" s="54">
        <v>7</v>
      </c>
      <c r="I21" s="36">
        <f t="shared" si="0"/>
        <v>1.0071428571428573</v>
      </c>
    </row>
    <row r="22" spans="1:9" ht="30" customHeight="1" x14ac:dyDescent="0.2">
      <c r="A22" s="11">
        <v>71304</v>
      </c>
      <c r="B22" s="54">
        <v>7</v>
      </c>
      <c r="C22" s="54">
        <v>6</v>
      </c>
      <c r="D22" s="54">
        <v>5</v>
      </c>
      <c r="E22" s="54">
        <v>7</v>
      </c>
      <c r="F22" s="54">
        <v>7</v>
      </c>
      <c r="G22" s="54">
        <v>7</v>
      </c>
      <c r="H22" s="54">
        <v>0</v>
      </c>
      <c r="I22" s="36">
        <f t="shared" si="0"/>
        <v>0.83571428571428574</v>
      </c>
    </row>
    <row r="23" spans="1:9" ht="30" customHeight="1" x14ac:dyDescent="0.2">
      <c r="A23" s="11">
        <v>71308</v>
      </c>
      <c r="B23" s="54">
        <v>9</v>
      </c>
      <c r="C23" s="54">
        <v>8</v>
      </c>
      <c r="D23" s="54">
        <v>7</v>
      </c>
      <c r="E23" s="54">
        <v>8</v>
      </c>
      <c r="F23" s="54">
        <v>8</v>
      </c>
      <c r="G23" s="54">
        <v>9</v>
      </c>
      <c r="H23" s="54">
        <v>7</v>
      </c>
      <c r="I23" s="36">
        <f t="shared" si="0"/>
        <v>1.2</v>
      </c>
    </row>
    <row r="24" spans="1:9" ht="30" customHeight="1" x14ac:dyDescent="0.2">
      <c r="A24" s="11">
        <v>71312</v>
      </c>
      <c r="B24" s="54">
        <v>6</v>
      </c>
      <c r="C24" s="54">
        <v>6</v>
      </c>
      <c r="D24" s="54">
        <v>7</v>
      </c>
      <c r="E24" s="54">
        <v>7</v>
      </c>
      <c r="F24" s="54">
        <v>8</v>
      </c>
      <c r="G24" s="54">
        <v>8</v>
      </c>
      <c r="H24" s="54">
        <v>7</v>
      </c>
      <c r="I24" s="36">
        <f t="shared" si="0"/>
        <v>1.05</v>
      </c>
    </row>
    <row r="25" spans="1:9" ht="30" customHeight="1" x14ac:dyDescent="0.2">
      <c r="A25" s="11">
        <v>71340</v>
      </c>
      <c r="B25" s="54">
        <v>8</v>
      </c>
      <c r="C25" s="54">
        <v>7</v>
      </c>
      <c r="D25" s="54">
        <v>7</v>
      </c>
      <c r="E25" s="54">
        <v>7.5</v>
      </c>
      <c r="F25" s="54">
        <v>9</v>
      </c>
      <c r="G25" s="54">
        <v>9</v>
      </c>
      <c r="H25" s="54">
        <v>9</v>
      </c>
      <c r="I25" s="36">
        <f t="shared" si="0"/>
        <v>1.2107142857142859</v>
      </c>
    </row>
    <row r="26" spans="1:9" ht="30" customHeight="1" x14ac:dyDescent="0.2">
      <c r="A26" s="11">
        <v>71428</v>
      </c>
      <c r="B26" s="54">
        <v>9</v>
      </c>
      <c r="C26" s="54">
        <v>8</v>
      </c>
      <c r="D26" s="54">
        <v>9</v>
      </c>
      <c r="E26" s="54">
        <v>9</v>
      </c>
      <c r="F26" s="54">
        <v>10</v>
      </c>
      <c r="G26" s="54">
        <v>9.5</v>
      </c>
      <c r="H26" s="54">
        <v>9.5</v>
      </c>
      <c r="I26" s="36">
        <f t="shared" si="0"/>
        <v>1.3714285714285717</v>
      </c>
    </row>
    <row r="27" spans="1:9" ht="30" customHeight="1" x14ac:dyDescent="0.2">
      <c r="A27" s="11">
        <v>71474</v>
      </c>
      <c r="B27" s="54">
        <v>8</v>
      </c>
      <c r="C27" s="54">
        <v>8</v>
      </c>
      <c r="D27" s="54">
        <v>7</v>
      </c>
      <c r="E27" s="54">
        <v>8</v>
      </c>
      <c r="F27" s="54">
        <v>6</v>
      </c>
      <c r="G27" s="54">
        <v>8</v>
      </c>
      <c r="H27" s="54">
        <v>7</v>
      </c>
      <c r="I27" s="36">
        <f t="shared" si="0"/>
        <v>1.1142857142857143</v>
      </c>
    </row>
    <row r="28" spans="1:9" ht="30" customHeight="1" x14ac:dyDescent="0.2">
      <c r="A28" s="11">
        <v>71553</v>
      </c>
      <c r="B28" s="54">
        <v>6</v>
      </c>
      <c r="C28" s="54">
        <v>7</v>
      </c>
      <c r="D28" s="54">
        <v>6</v>
      </c>
      <c r="E28" s="54">
        <v>6</v>
      </c>
      <c r="F28" s="54">
        <v>8</v>
      </c>
      <c r="G28" s="54">
        <v>7</v>
      </c>
      <c r="H28" s="54">
        <v>7</v>
      </c>
      <c r="I28" s="36">
        <f t="shared" si="0"/>
        <v>1.0071428571428573</v>
      </c>
    </row>
    <row r="29" spans="1:9" ht="30" customHeight="1" x14ac:dyDescent="0.2">
      <c r="B29" s="3"/>
      <c r="C29" s="3"/>
      <c r="D29" s="3"/>
      <c r="E29" s="3"/>
      <c r="F29" s="3"/>
      <c r="G29" s="3"/>
      <c r="H29" s="3"/>
      <c r="I29" s="3"/>
    </row>
    <row r="30" spans="1:9" ht="30" customHeight="1" x14ac:dyDescent="0.2">
      <c r="A30" s="12" t="s">
        <v>6</v>
      </c>
      <c r="B30" s="17">
        <v>10</v>
      </c>
      <c r="C30" s="17">
        <v>10</v>
      </c>
      <c r="D30" s="17">
        <v>10</v>
      </c>
      <c r="E30" s="17">
        <v>10</v>
      </c>
      <c r="F30" s="17">
        <v>10</v>
      </c>
      <c r="G30" s="17">
        <v>10</v>
      </c>
      <c r="H30" s="17">
        <v>10</v>
      </c>
      <c r="I30" s="19">
        <v>1.5</v>
      </c>
    </row>
    <row r="31" spans="1:9" ht="30" customHeight="1" x14ac:dyDescent="0.2">
      <c r="A31" s="47" t="s">
        <v>25</v>
      </c>
      <c r="B31" s="18">
        <f t="shared" ref="B31:I31" si="1">AVERAGE(B$2:B$28)</f>
        <v>7.5185185185185182</v>
      </c>
      <c r="C31" s="18">
        <f t="shared" si="1"/>
        <v>7.3703703703703702</v>
      </c>
      <c r="D31" s="18">
        <f t="shared" si="1"/>
        <v>7.1851851851851851</v>
      </c>
      <c r="E31" s="18">
        <f t="shared" si="1"/>
        <v>7.7777777777777777</v>
      </c>
      <c r="F31" s="18">
        <f t="shared" si="1"/>
        <v>7.9259259259259256</v>
      </c>
      <c r="G31" s="18">
        <f t="shared" si="1"/>
        <v>7.9629629629629628</v>
      </c>
      <c r="H31" s="18">
        <f t="shared" si="1"/>
        <v>7.4444444444444446</v>
      </c>
      <c r="I31" s="20">
        <f t="shared" si="1"/>
        <v>1.1396825396825394</v>
      </c>
    </row>
    <row r="32" spans="1:9" ht="30" customHeight="1" x14ac:dyDescent="0.2">
      <c r="A32" s="48" t="s">
        <v>26</v>
      </c>
      <c r="B32" s="18">
        <f t="shared" ref="B32:I32" si="2">STDEV(B$2:B$28)</f>
        <v>1.1135656648929539</v>
      </c>
      <c r="C32" s="18">
        <f t="shared" si="2"/>
        <v>1.1231188767873201</v>
      </c>
      <c r="D32" s="18">
        <f t="shared" si="2"/>
        <v>1.2645168440961359</v>
      </c>
      <c r="E32" s="18">
        <f t="shared" si="2"/>
        <v>1.0221897059116756</v>
      </c>
      <c r="F32" s="18">
        <f t="shared" si="2"/>
        <v>1.3134196682976957</v>
      </c>
      <c r="G32" s="18">
        <f t="shared" si="2"/>
        <v>1.0277489023432764</v>
      </c>
      <c r="H32" s="18">
        <f t="shared" si="2"/>
        <v>2.3177132850710578</v>
      </c>
      <c r="I32" s="20">
        <f t="shared" si="2"/>
        <v>0.15248572691439727</v>
      </c>
    </row>
    <row r="33" spans="1:9" ht="30" customHeight="1" x14ac:dyDescent="0.2">
      <c r="A33" s="49" t="s">
        <v>27</v>
      </c>
      <c r="B33" s="18">
        <f t="shared" ref="B33:I33" si="3">MEDIAN(B$2:B$28)</f>
        <v>8</v>
      </c>
      <c r="C33" s="18">
        <f t="shared" si="3"/>
        <v>7.5</v>
      </c>
      <c r="D33" s="18">
        <f t="shared" si="3"/>
        <v>7</v>
      </c>
      <c r="E33" s="18">
        <f t="shared" si="3"/>
        <v>8</v>
      </c>
      <c r="F33" s="18">
        <f t="shared" si="3"/>
        <v>8</v>
      </c>
      <c r="G33" s="18">
        <f t="shared" si="3"/>
        <v>8</v>
      </c>
      <c r="H33" s="18">
        <f t="shared" si="3"/>
        <v>8</v>
      </c>
      <c r="I33" s="20">
        <f t="shared" si="3"/>
        <v>1.1678571428571427</v>
      </c>
    </row>
    <row r="34" spans="1:9" ht="30" customHeight="1" x14ac:dyDescent="0.2">
      <c r="A34" s="45" t="s">
        <v>24</v>
      </c>
      <c r="B34" s="46">
        <f>IF(SUM(B2:B28)&gt;0,1,0)</f>
        <v>1</v>
      </c>
      <c r="C34" s="46">
        <f t="shared" ref="C34:H34" si="4">IF(SUM(C2:C28)&gt;0,1,0)</f>
        <v>1</v>
      </c>
      <c r="D34" s="46">
        <f t="shared" si="4"/>
        <v>1</v>
      </c>
      <c r="E34" s="46">
        <f t="shared" si="4"/>
        <v>1</v>
      </c>
      <c r="F34" s="46">
        <f t="shared" si="4"/>
        <v>1</v>
      </c>
      <c r="G34" s="46">
        <f t="shared" si="4"/>
        <v>1</v>
      </c>
      <c r="H34" s="46">
        <f t="shared" si="4"/>
        <v>1</v>
      </c>
      <c r="I34" s="46"/>
    </row>
  </sheetData>
  <sortState xmlns:xlrd2="http://schemas.microsoft.com/office/spreadsheetml/2017/richdata2" ref="A2:I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F638-E0E0-CA4A-8AFA-C303ACA9959A}">
  <dimension ref="A1:I34"/>
  <sheetViews>
    <sheetView topLeftCell="A15" workbookViewId="0">
      <selection activeCell="J1" sqref="J1"/>
    </sheetView>
  </sheetViews>
  <sheetFormatPr baseColWidth="10" defaultRowHeight="16" x14ac:dyDescent="0.2"/>
  <cols>
    <col min="1" max="1" width="22.83203125" customWidth="1"/>
  </cols>
  <sheetData>
    <row r="1" spans="1:9" ht="30" customHeight="1" x14ac:dyDescent="0.2">
      <c r="A1" s="10" t="s">
        <v>0</v>
      </c>
      <c r="B1" s="16" t="s">
        <v>1</v>
      </c>
      <c r="C1" s="16" t="s">
        <v>2</v>
      </c>
      <c r="D1" s="16" t="s">
        <v>10</v>
      </c>
      <c r="E1" s="16" t="s">
        <v>11</v>
      </c>
      <c r="F1" s="16" t="s">
        <v>12</v>
      </c>
      <c r="G1" s="16" t="s">
        <v>15</v>
      </c>
      <c r="H1" s="16" t="s">
        <v>13</v>
      </c>
      <c r="I1" s="16" t="s">
        <v>14</v>
      </c>
    </row>
    <row r="2" spans="1:9" ht="30" customHeight="1" x14ac:dyDescent="0.2">
      <c r="A2" s="11">
        <v>63795</v>
      </c>
      <c r="B2" s="54">
        <v>5</v>
      </c>
      <c r="C2" s="54">
        <v>7</v>
      </c>
      <c r="D2" s="54">
        <v>7</v>
      </c>
      <c r="E2" s="54">
        <v>8.5</v>
      </c>
      <c r="F2" s="54">
        <v>7</v>
      </c>
      <c r="G2" s="54">
        <v>10</v>
      </c>
      <c r="H2" s="54">
        <v>9.5</v>
      </c>
      <c r="I2" s="36">
        <f>IF(SUM($B$34:$H$34)&gt;0,$I$30*(B2/$B$30+C2/$C$30+D2/$D$30+E2/$E$30+F2/$F$30+G2/$G$30+H2/$H$30)/SUM($B$34:$H$34),0)</f>
        <v>0.77142857142857146</v>
      </c>
    </row>
    <row r="3" spans="1:9" ht="30" customHeight="1" x14ac:dyDescent="0.2">
      <c r="A3" s="11">
        <v>68469</v>
      </c>
      <c r="B3" s="54">
        <v>5</v>
      </c>
      <c r="C3" s="54">
        <v>6</v>
      </c>
      <c r="D3" s="54">
        <v>9</v>
      </c>
      <c r="E3" s="54">
        <v>7</v>
      </c>
      <c r="F3" s="54">
        <v>9.5</v>
      </c>
      <c r="G3" s="54">
        <v>8</v>
      </c>
      <c r="H3" s="54">
        <v>7</v>
      </c>
      <c r="I3" s="36">
        <f t="shared" ref="I3:I28" si="0">IF(SUM($B$34:$H$34)&gt;0,$I$30*(B3/$B$30+C3/$C$30+D3/$D$30+E3/$E$30+F3/$F$30+G3/$G$30+H3/$H$30)/SUM($B$34:$H$34),0)</f>
        <v>0.73571428571428577</v>
      </c>
    </row>
    <row r="4" spans="1:9" ht="30" customHeight="1" x14ac:dyDescent="0.2">
      <c r="A4" s="11">
        <v>69408</v>
      </c>
      <c r="B4" s="54">
        <v>6</v>
      </c>
      <c r="C4" s="54">
        <v>8.5</v>
      </c>
      <c r="D4" s="54">
        <v>6</v>
      </c>
      <c r="E4" s="54">
        <v>9</v>
      </c>
      <c r="F4" s="54">
        <v>10</v>
      </c>
      <c r="G4" s="54">
        <v>6</v>
      </c>
      <c r="H4" s="54">
        <v>8</v>
      </c>
      <c r="I4" s="36">
        <f t="shared" si="0"/>
        <v>0.76428571428571423</v>
      </c>
    </row>
    <row r="5" spans="1:9" ht="30" customHeight="1" x14ac:dyDescent="0.2">
      <c r="A5" s="11">
        <v>69764</v>
      </c>
      <c r="B5" s="54">
        <v>7</v>
      </c>
      <c r="C5" s="54">
        <v>8</v>
      </c>
      <c r="D5" s="54">
        <v>8.5</v>
      </c>
      <c r="E5" s="54">
        <v>6</v>
      </c>
      <c r="F5" s="54">
        <v>8</v>
      </c>
      <c r="G5" s="54">
        <v>7</v>
      </c>
      <c r="H5" s="54">
        <v>8.5</v>
      </c>
      <c r="I5" s="36">
        <f t="shared" si="0"/>
        <v>0.75714285714285712</v>
      </c>
    </row>
    <row r="6" spans="1:9" ht="30" customHeight="1" x14ac:dyDescent="0.2">
      <c r="A6" s="11">
        <v>69810</v>
      </c>
      <c r="B6" s="54">
        <v>5</v>
      </c>
      <c r="C6" s="54">
        <v>6.5</v>
      </c>
      <c r="D6" s="54">
        <v>7</v>
      </c>
      <c r="E6" s="54">
        <v>8</v>
      </c>
      <c r="F6" s="54">
        <v>8</v>
      </c>
      <c r="G6" s="54">
        <v>7</v>
      </c>
      <c r="H6" s="54">
        <v>7.5</v>
      </c>
      <c r="I6" s="36">
        <f t="shared" si="0"/>
        <v>0.70000000000000007</v>
      </c>
    </row>
    <row r="7" spans="1:9" ht="30" customHeight="1" x14ac:dyDescent="0.2">
      <c r="A7" s="11">
        <v>69903</v>
      </c>
      <c r="B7" s="54">
        <v>6</v>
      </c>
      <c r="C7" s="54">
        <v>6</v>
      </c>
      <c r="D7" s="54">
        <v>7</v>
      </c>
      <c r="E7" s="54">
        <v>7.5</v>
      </c>
      <c r="F7" s="54">
        <v>7</v>
      </c>
      <c r="G7" s="54">
        <v>5</v>
      </c>
      <c r="H7" s="54">
        <v>8</v>
      </c>
      <c r="I7" s="36">
        <f t="shared" si="0"/>
        <v>0.66428571428571426</v>
      </c>
    </row>
    <row r="8" spans="1:9" ht="30" customHeight="1" x14ac:dyDescent="0.2">
      <c r="A8" s="11">
        <v>69999</v>
      </c>
      <c r="B8" s="54">
        <v>7</v>
      </c>
      <c r="C8" s="54">
        <v>8</v>
      </c>
      <c r="D8" s="54">
        <v>8.5</v>
      </c>
      <c r="E8" s="54">
        <v>6</v>
      </c>
      <c r="F8" s="54">
        <v>8</v>
      </c>
      <c r="G8" s="54">
        <v>7</v>
      </c>
      <c r="H8" s="54">
        <v>8.5</v>
      </c>
      <c r="I8" s="36">
        <f t="shared" si="0"/>
        <v>0.75714285714285712</v>
      </c>
    </row>
    <row r="9" spans="1:9" ht="30" customHeight="1" x14ac:dyDescent="0.2">
      <c r="A9" s="11">
        <v>70050</v>
      </c>
      <c r="B9" s="54">
        <v>7</v>
      </c>
      <c r="C9" s="54">
        <v>6</v>
      </c>
      <c r="D9" s="54">
        <v>9</v>
      </c>
      <c r="E9" s="54">
        <v>9</v>
      </c>
      <c r="F9" s="54">
        <v>10</v>
      </c>
      <c r="G9" s="54">
        <v>10</v>
      </c>
      <c r="H9" s="54">
        <v>9</v>
      </c>
      <c r="I9" s="36">
        <f t="shared" si="0"/>
        <v>0.8571428571428571</v>
      </c>
    </row>
    <row r="10" spans="1:9" ht="30" customHeight="1" x14ac:dyDescent="0.2">
      <c r="A10" s="11">
        <v>70065</v>
      </c>
      <c r="B10" s="54">
        <v>8</v>
      </c>
      <c r="C10" s="54">
        <v>6.5</v>
      </c>
      <c r="D10" s="54">
        <v>8</v>
      </c>
      <c r="E10" s="54">
        <v>7.5</v>
      </c>
      <c r="F10" s="54">
        <v>6.5</v>
      </c>
      <c r="G10" s="54">
        <v>5</v>
      </c>
      <c r="H10" s="54">
        <v>0</v>
      </c>
      <c r="I10" s="36">
        <f t="shared" si="0"/>
        <v>0.59285714285714286</v>
      </c>
    </row>
    <row r="11" spans="1:9" ht="30" customHeight="1" x14ac:dyDescent="0.2">
      <c r="A11" s="11">
        <v>70173</v>
      </c>
      <c r="B11" s="54">
        <v>7</v>
      </c>
      <c r="C11" s="54">
        <v>8.5</v>
      </c>
      <c r="D11" s="54">
        <v>9</v>
      </c>
      <c r="E11" s="54">
        <v>8</v>
      </c>
      <c r="F11" s="54">
        <v>7.5</v>
      </c>
      <c r="G11" s="54">
        <v>9.5</v>
      </c>
      <c r="H11" s="54">
        <v>9.5</v>
      </c>
      <c r="I11" s="36">
        <f t="shared" si="0"/>
        <v>0.84285714285714286</v>
      </c>
    </row>
    <row r="12" spans="1:9" ht="30" customHeight="1" x14ac:dyDescent="0.2">
      <c r="A12" s="11">
        <v>70179</v>
      </c>
      <c r="B12" s="54">
        <v>7</v>
      </c>
      <c r="C12" s="54">
        <v>8.5</v>
      </c>
      <c r="D12" s="54">
        <v>9</v>
      </c>
      <c r="E12" s="54">
        <v>8</v>
      </c>
      <c r="F12" s="54">
        <v>7.5</v>
      </c>
      <c r="G12" s="54">
        <v>9.5</v>
      </c>
      <c r="H12" s="54">
        <v>9.5</v>
      </c>
      <c r="I12" s="36">
        <f t="shared" si="0"/>
        <v>0.84285714285714286</v>
      </c>
    </row>
    <row r="13" spans="1:9" ht="30" customHeight="1" x14ac:dyDescent="0.2">
      <c r="A13" s="11">
        <v>70267</v>
      </c>
      <c r="B13" s="54">
        <v>8</v>
      </c>
      <c r="C13" s="54">
        <v>5</v>
      </c>
      <c r="D13" s="54">
        <v>7</v>
      </c>
      <c r="E13" s="54">
        <v>8</v>
      </c>
      <c r="F13" s="54">
        <v>10</v>
      </c>
      <c r="G13" s="54">
        <v>0</v>
      </c>
      <c r="H13" s="54">
        <v>7</v>
      </c>
      <c r="I13" s="36">
        <f t="shared" si="0"/>
        <v>0.6428571428571429</v>
      </c>
    </row>
    <row r="14" spans="1:9" ht="30" customHeight="1" x14ac:dyDescent="0.2">
      <c r="A14" s="11">
        <v>70299</v>
      </c>
      <c r="B14" s="54">
        <v>7</v>
      </c>
      <c r="C14" s="54">
        <v>8</v>
      </c>
      <c r="D14" s="54">
        <v>8</v>
      </c>
      <c r="E14" s="54">
        <v>7</v>
      </c>
      <c r="F14" s="54">
        <v>8</v>
      </c>
      <c r="G14" s="54">
        <v>6</v>
      </c>
      <c r="H14" s="54">
        <v>8.5</v>
      </c>
      <c r="I14" s="36">
        <f t="shared" si="0"/>
        <v>0.74999999999999989</v>
      </c>
    </row>
    <row r="15" spans="1:9" ht="30" customHeight="1" x14ac:dyDescent="0.2">
      <c r="A15" s="11">
        <v>70339</v>
      </c>
      <c r="B15" s="54">
        <v>5</v>
      </c>
      <c r="C15" s="54">
        <v>6.5</v>
      </c>
      <c r="D15" s="54">
        <v>7</v>
      </c>
      <c r="E15" s="54">
        <v>8</v>
      </c>
      <c r="F15" s="54">
        <v>8</v>
      </c>
      <c r="G15" s="54">
        <v>7</v>
      </c>
      <c r="H15" s="54">
        <v>7.5</v>
      </c>
      <c r="I15" s="36">
        <f t="shared" si="0"/>
        <v>0.70000000000000007</v>
      </c>
    </row>
    <row r="16" spans="1:9" ht="30" customHeight="1" x14ac:dyDescent="0.2">
      <c r="A16" s="11">
        <v>70503</v>
      </c>
      <c r="B16" s="54">
        <v>6</v>
      </c>
      <c r="C16" s="54">
        <v>8.5</v>
      </c>
      <c r="D16" s="54">
        <v>6</v>
      </c>
      <c r="E16" s="54">
        <v>9</v>
      </c>
      <c r="F16" s="54">
        <v>10</v>
      </c>
      <c r="G16" s="54">
        <v>6</v>
      </c>
      <c r="H16" s="54">
        <v>8</v>
      </c>
      <c r="I16" s="36">
        <f t="shared" si="0"/>
        <v>0.76428571428571423</v>
      </c>
    </row>
    <row r="17" spans="1:9" ht="30" customHeight="1" x14ac:dyDescent="0.2">
      <c r="A17" s="11">
        <v>70556</v>
      </c>
      <c r="B17" s="54">
        <v>8</v>
      </c>
      <c r="C17" s="54">
        <v>8</v>
      </c>
      <c r="D17" s="54">
        <v>9</v>
      </c>
      <c r="E17" s="54">
        <v>8</v>
      </c>
      <c r="F17" s="54">
        <v>9.5</v>
      </c>
      <c r="G17" s="54">
        <v>10</v>
      </c>
      <c r="H17" s="54">
        <v>7</v>
      </c>
      <c r="I17" s="36">
        <f t="shared" si="0"/>
        <v>0.85</v>
      </c>
    </row>
    <row r="18" spans="1:9" ht="30" customHeight="1" x14ac:dyDescent="0.2">
      <c r="A18" s="11">
        <v>70632</v>
      </c>
      <c r="B18" s="54">
        <v>6</v>
      </c>
      <c r="C18" s="54">
        <v>6</v>
      </c>
      <c r="D18" s="54">
        <v>7</v>
      </c>
      <c r="E18" s="54">
        <v>7.5</v>
      </c>
      <c r="F18" s="54">
        <v>7</v>
      </c>
      <c r="G18" s="54">
        <v>5</v>
      </c>
      <c r="H18" s="54">
        <v>8</v>
      </c>
      <c r="I18" s="36">
        <f t="shared" si="0"/>
        <v>0.66428571428571426</v>
      </c>
    </row>
    <row r="19" spans="1:9" ht="30" customHeight="1" x14ac:dyDescent="0.2">
      <c r="A19" s="11">
        <v>70734</v>
      </c>
      <c r="B19" s="54">
        <v>5</v>
      </c>
      <c r="C19" s="54">
        <v>6</v>
      </c>
      <c r="D19" s="54">
        <v>9</v>
      </c>
      <c r="E19" s="54">
        <v>7</v>
      </c>
      <c r="F19" s="54">
        <v>9.5</v>
      </c>
      <c r="G19" s="54">
        <v>8</v>
      </c>
      <c r="H19" s="54">
        <v>7</v>
      </c>
      <c r="I19" s="36">
        <f t="shared" si="0"/>
        <v>0.73571428571428577</v>
      </c>
    </row>
    <row r="20" spans="1:9" ht="30" customHeight="1" x14ac:dyDescent="0.2">
      <c r="A20" s="11">
        <v>70896</v>
      </c>
      <c r="B20" s="54">
        <v>8</v>
      </c>
      <c r="C20" s="54">
        <v>5</v>
      </c>
      <c r="D20" s="54">
        <v>7</v>
      </c>
      <c r="E20" s="54">
        <v>8</v>
      </c>
      <c r="F20" s="54">
        <v>10</v>
      </c>
      <c r="G20" s="54">
        <v>0</v>
      </c>
      <c r="H20" s="54">
        <v>7</v>
      </c>
      <c r="I20" s="36">
        <f t="shared" si="0"/>
        <v>0.6428571428571429</v>
      </c>
    </row>
    <row r="21" spans="1:9" ht="30" customHeight="1" x14ac:dyDescent="0.2">
      <c r="A21" s="11">
        <v>71099</v>
      </c>
      <c r="B21" s="54">
        <v>5</v>
      </c>
      <c r="C21" s="54">
        <v>0</v>
      </c>
      <c r="D21" s="54">
        <v>5</v>
      </c>
      <c r="E21" s="54">
        <v>4</v>
      </c>
      <c r="F21" s="54">
        <v>9.5</v>
      </c>
      <c r="G21" s="54">
        <v>6</v>
      </c>
      <c r="H21" s="54">
        <v>0</v>
      </c>
      <c r="I21" s="36">
        <f t="shared" si="0"/>
        <v>0.42142857142857137</v>
      </c>
    </row>
    <row r="22" spans="1:9" ht="30" customHeight="1" x14ac:dyDescent="0.2">
      <c r="A22" s="11">
        <v>71304</v>
      </c>
      <c r="B22" s="54">
        <v>8</v>
      </c>
      <c r="C22" s="54">
        <v>6.5</v>
      </c>
      <c r="D22" s="54">
        <v>8</v>
      </c>
      <c r="E22" s="54">
        <v>7.5</v>
      </c>
      <c r="F22" s="54">
        <v>6.5</v>
      </c>
      <c r="G22" s="54">
        <v>5</v>
      </c>
      <c r="H22" s="54">
        <v>0</v>
      </c>
      <c r="I22" s="36">
        <f t="shared" si="0"/>
        <v>0.59285714285714286</v>
      </c>
    </row>
    <row r="23" spans="1:9" ht="30" customHeight="1" x14ac:dyDescent="0.2">
      <c r="A23" s="11">
        <v>71308</v>
      </c>
      <c r="B23" s="54">
        <v>8</v>
      </c>
      <c r="C23" s="54">
        <v>8</v>
      </c>
      <c r="D23" s="54">
        <v>9</v>
      </c>
      <c r="E23" s="54">
        <v>8</v>
      </c>
      <c r="F23" s="54">
        <v>9.5</v>
      </c>
      <c r="G23" s="54">
        <v>10</v>
      </c>
      <c r="H23" s="54">
        <v>7</v>
      </c>
      <c r="I23" s="36">
        <f t="shared" si="0"/>
        <v>0.85</v>
      </c>
    </row>
    <row r="24" spans="1:9" ht="30" customHeight="1" x14ac:dyDescent="0.2">
      <c r="A24" s="11">
        <v>71312</v>
      </c>
      <c r="B24" s="54">
        <v>5</v>
      </c>
      <c r="C24" s="54">
        <v>6</v>
      </c>
      <c r="D24" s="54">
        <v>9</v>
      </c>
      <c r="E24" s="54">
        <v>7</v>
      </c>
      <c r="F24" s="54">
        <v>9.5</v>
      </c>
      <c r="G24" s="54">
        <v>8</v>
      </c>
      <c r="H24" s="54">
        <v>7</v>
      </c>
      <c r="I24" s="36">
        <f t="shared" si="0"/>
        <v>0.73571428571428577</v>
      </c>
    </row>
    <row r="25" spans="1:9" ht="30" customHeight="1" x14ac:dyDescent="0.2">
      <c r="A25" s="11">
        <v>71340</v>
      </c>
      <c r="B25" s="54">
        <v>5</v>
      </c>
      <c r="C25" s="54">
        <v>7</v>
      </c>
      <c r="D25" s="54">
        <v>7</v>
      </c>
      <c r="E25" s="54">
        <v>8.5</v>
      </c>
      <c r="F25" s="54">
        <v>7</v>
      </c>
      <c r="G25" s="54">
        <v>10</v>
      </c>
      <c r="H25" s="54">
        <v>9.5</v>
      </c>
      <c r="I25" s="36">
        <f t="shared" si="0"/>
        <v>0.77142857142857146</v>
      </c>
    </row>
    <row r="26" spans="1:9" ht="30" customHeight="1" x14ac:dyDescent="0.2">
      <c r="A26" s="11">
        <v>71428</v>
      </c>
      <c r="B26" s="54">
        <v>7</v>
      </c>
      <c r="C26" s="54">
        <v>8</v>
      </c>
      <c r="D26" s="54">
        <v>8</v>
      </c>
      <c r="E26" s="54">
        <v>7</v>
      </c>
      <c r="F26" s="54">
        <v>8</v>
      </c>
      <c r="G26" s="54">
        <v>6</v>
      </c>
      <c r="H26" s="54">
        <v>8.5</v>
      </c>
      <c r="I26" s="36">
        <f t="shared" si="0"/>
        <v>0.74999999999999989</v>
      </c>
    </row>
    <row r="27" spans="1:9" ht="30" customHeight="1" x14ac:dyDescent="0.2">
      <c r="A27" s="11">
        <v>71474</v>
      </c>
      <c r="B27" s="54">
        <v>7</v>
      </c>
      <c r="C27" s="54">
        <v>6</v>
      </c>
      <c r="D27" s="54">
        <v>9</v>
      </c>
      <c r="E27" s="54">
        <v>9</v>
      </c>
      <c r="F27" s="54">
        <v>10</v>
      </c>
      <c r="G27" s="54">
        <v>10</v>
      </c>
      <c r="H27" s="54">
        <v>9</v>
      </c>
      <c r="I27" s="36">
        <f t="shared" si="0"/>
        <v>0.8571428571428571</v>
      </c>
    </row>
    <row r="28" spans="1:9" ht="30" customHeight="1" x14ac:dyDescent="0.2">
      <c r="A28" s="11">
        <v>71553</v>
      </c>
      <c r="B28" s="54">
        <v>5</v>
      </c>
      <c r="C28" s="54">
        <v>0</v>
      </c>
      <c r="D28" s="54">
        <v>5</v>
      </c>
      <c r="E28" s="54">
        <v>4</v>
      </c>
      <c r="F28" s="54">
        <v>9.5</v>
      </c>
      <c r="G28" s="54">
        <v>6</v>
      </c>
      <c r="H28" s="54">
        <v>0</v>
      </c>
      <c r="I28" s="36">
        <f t="shared" si="0"/>
        <v>0.42142857142857137</v>
      </c>
    </row>
    <row r="29" spans="1:9" ht="30" customHeight="1" x14ac:dyDescent="0.2">
      <c r="B29" s="3"/>
      <c r="C29" s="3"/>
      <c r="D29" s="3"/>
      <c r="E29" s="3"/>
      <c r="F29" s="3"/>
      <c r="G29" s="3"/>
      <c r="H29" s="3"/>
      <c r="I29" s="3"/>
    </row>
    <row r="30" spans="1:9" ht="30" customHeight="1" x14ac:dyDescent="0.2">
      <c r="A30" s="50" t="s">
        <v>6</v>
      </c>
      <c r="B30" s="17">
        <v>10</v>
      </c>
      <c r="C30" s="17">
        <v>10</v>
      </c>
      <c r="D30" s="17">
        <v>10</v>
      </c>
      <c r="E30" s="17">
        <v>10</v>
      </c>
      <c r="F30" s="17">
        <v>10</v>
      </c>
      <c r="G30" s="17">
        <v>10</v>
      </c>
      <c r="H30" s="17">
        <v>10</v>
      </c>
      <c r="I30" s="19">
        <v>1</v>
      </c>
    </row>
    <row r="31" spans="1:9" ht="30" customHeight="1" x14ac:dyDescent="0.2">
      <c r="A31" s="51" t="s">
        <v>7</v>
      </c>
      <c r="B31" s="18">
        <f t="shared" ref="B31:I31" si="1">AVERAGE(B$2:B$28)</f>
        <v>6.4074074074074074</v>
      </c>
      <c r="C31" s="18">
        <f t="shared" si="1"/>
        <v>6.4444444444444446</v>
      </c>
      <c r="D31" s="18">
        <f t="shared" si="1"/>
        <v>7.7037037037037033</v>
      </c>
      <c r="E31" s="18">
        <f t="shared" si="1"/>
        <v>7.4814814814814818</v>
      </c>
      <c r="F31" s="18">
        <f t="shared" si="1"/>
        <v>8.5370370370370363</v>
      </c>
      <c r="G31" s="18">
        <f t="shared" si="1"/>
        <v>6.9259259259259256</v>
      </c>
      <c r="H31" s="18">
        <f t="shared" si="1"/>
        <v>6.8888888888888893</v>
      </c>
      <c r="I31" s="20">
        <f t="shared" si="1"/>
        <v>0.71984126984126973</v>
      </c>
    </row>
    <row r="32" spans="1:9" ht="30" customHeight="1" x14ac:dyDescent="0.2">
      <c r="A32" s="52" t="s">
        <v>8</v>
      </c>
      <c r="B32" s="18">
        <f t="shared" ref="B32:I32" si="2">STDEV(B$2:B$28)</f>
        <v>1.1851406686796311</v>
      </c>
      <c r="C32" s="18">
        <f t="shared" si="2"/>
        <v>2.1543039806456385</v>
      </c>
      <c r="D32" s="18">
        <f t="shared" si="2"/>
        <v>1.2577395723713352</v>
      </c>
      <c r="E32" s="18">
        <f t="shared" si="2"/>
        <v>1.2896144435859151</v>
      </c>
      <c r="F32" s="18">
        <f t="shared" si="2"/>
        <v>1.2551886613169267</v>
      </c>
      <c r="G32" s="18">
        <f t="shared" si="2"/>
        <v>2.6986595807481049</v>
      </c>
      <c r="H32" s="18">
        <f t="shared" si="2"/>
        <v>3.0519014669714628</v>
      </c>
      <c r="I32" s="20">
        <f t="shared" si="2"/>
        <v>0.11529998640726548</v>
      </c>
    </row>
    <row r="33" spans="1:9" ht="30" customHeight="1" x14ac:dyDescent="0.2">
      <c r="A33" s="53" t="s">
        <v>9</v>
      </c>
      <c r="B33" s="18">
        <f t="shared" ref="B33:I33" si="3">MEDIAN(B$2:B$28)</f>
        <v>7</v>
      </c>
      <c r="C33" s="18">
        <f t="shared" si="3"/>
        <v>6.5</v>
      </c>
      <c r="D33" s="18">
        <f t="shared" si="3"/>
        <v>8</v>
      </c>
      <c r="E33" s="18">
        <f t="shared" si="3"/>
        <v>8</v>
      </c>
      <c r="F33" s="18">
        <f t="shared" si="3"/>
        <v>8</v>
      </c>
      <c r="G33" s="18">
        <f t="shared" si="3"/>
        <v>7</v>
      </c>
      <c r="H33" s="18">
        <f t="shared" si="3"/>
        <v>8</v>
      </c>
      <c r="I33" s="20">
        <f t="shared" si="3"/>
        <v>0.74999999999999989</v>
      </c>
    </row>
    <row r="34" spans="1:9" ht="30" customHeight="1" x14ac:dyDescent="0.2">
      <c r="A34" s="45" t="s">
        <v>24</v>
      </c>
      <c r="B34" s="46">
        <f>IF(SUM(B2:B28)&gt;0,1,0)</f>
        <v>1</v>
      </c>
      <c r="C34" s="46">
        <f t="shared" ref="C34:H34" si="4">IF(SUM(C2:C28)&gt;0,1,0)</f>
        <v>1</v>
      </c>
      <c r="D34" s="46">
        <f t="shared" si="4"/>
        <v>1</v>
      </c>
      <c r="E34" s="46">
        <f t="shared" si="4"/>
        <v>1</v>
      </c>
      <c r="F34" s="46">
        <f t="shared" si="4"/>
        <v>1</v>
      </c>
      <c r="G34" s="46">
        <f t="shared" si="4"/>
        <v>1</v>
      </c>
      <c r="H34" s="46">
        <f t="shared" si="4"/>
        <v>1</v>
      </c>
      <c r="I34" s="46"/>
    </row>
  </sheetData>
  <sortState xmlns:xlrd2="http://schemas.microsoft.com/office/spreadsheetml/2017/richdata2" ref="A2:I28">
    <sortCondition ref="A2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565C-8338-AB44-8034-32DE7C5EF75C}">
  <dimension ref="A1:B33"/>
  <sheetViews>
    <sheetView topLeftCell="A2" workbookViewId="0">
      <selection activeCell="C2" sqref="C2"/>
    </sheetView>
  </sheetViews>
  <sheetFormatPr baseColWidth="10" defaultRowHeight="16" x14ac:dyDescent="0.2"/>
  <cols>
    <col min="1" max="1" width="24.83203125" customWidth="1"/>
    <col min="2" max="2" width="15.83203125" customWidth="1"/>
  </cols>
  <sheetData>
    <row r="1" spans="1:2" ht="30" customHeight="1" x14ac:dyDescent="0.2">
      <c r="A1" s="10" t="s">
        <v>0</v>
      </c>
      <c r="B1" s="16" t="s">
        <v>20</v>
      </c>
    </row>
    <row r="2" spans="1:2" ht="30" customHeight="1" x14ac:dyDescent="0.2">
      <c r="A2" s="11">
        <v>63795</v>
      </c>
      <c r="B2" s="54">
        <v>114</v>
      </c>
    </row>
    <row r="3" spans="1:2" ht="30" customHeight="1" x14ac:dyDescent="0.2">
      <c r="A3" s="11">
        <v>68469</v>
      </c>
      <c r="B3" s="54">
        <v>88</v>
      </c>
    </row>
    <row r="4" spans="1:2" ht="30" customHeight="1" x14ac:dyDescent="0.2">
      <c r="A4" s="11">
        <v>69408</v>
      </c>
      <c r="B4" s="54">
        <v>106</v>
      </c>
    </row>
    <row r="5" spans="1:2" ht="30" customHeight="1" x14ac:dyDescent="0.2">
      <c r="A5" s="11">
        <v>69764</v>
      </c>
      <c r="B5" s="54">
        <v>141</v>
      </c>
    </row>
    <row r="6" spans="1:2" ht="30" customHeight="1" x14ac:dyDescent="0.2">
      <c r="A6" s="11">
        <v>69810</v>
      </c>
      <c r="B6" s="54">
        <v>98</v>
      </c>
    </row>
    <row r="7" spans="1:2" ht="30" customHeight="1" x14ac:dyDescent="0.2">
      <c r="A7" s="11">
        <v>69903</v>
      </c>
      <c r="B7" s="56">
        <v>105</v>
      </c>
    </row>
    <row r="8" spans="1:2" ht="30" customHeight="1" x14ac:dyDescent="0.2">
      <c r="A8" s="11">
        <v>69999</v>
      </c>
      <c r="B8" s="54">
        <v>122</v>
      </c>
    </row>
    <row r="9" spans="1:2" ht="30" customHeight="1" x14ac:dyDescent="0.2">
      <c r="A9" s="11">
        <v>70050</v>
      </c>
      <c r="B9" s="54">
        <v>87</v>
      </c>
    </row>
    <row r="10" spans="1:2" ht="30" customHeight="1" x14ac:dyDescent="0.2">
      <c r="A10" s="11">
        <v>70065</v>
      </c>
      <c r="B10" s="54">
        <v>94</v>
      </c>
    </row>
    <row r="11" spans="1:2" ht="30" customHeight="1" x14ac:dyDescent="0.2">
      <c r="A11" s="11">
        <v>70173</v>
      </c>
      <c r="B11" s="54">
        <v>102</v>
      </c>
    </row>
    <row r="12" spans="1:2" ht="30" customHeight="1" x14ac:dyDescent="0.2">
      <c r="A12" s="11">
        <v>70179</v>
      </c>
      <c r="B12" s="54">
        <v>108</v>
      </c>
    </row>
    <row r="13" spans="1:2" ht="30" customHeight="1" x14ac:dyDescent="0.2">
      <c r="A13" s="11">
        <v>70267</v>
      </c>
      <c r="B13" s="54">
        <v>105</v>
      </c>
    </row>
    <row r="14" spans="1:2" ht="30" customHeight="1" x14ac:dyDescent="0.2">
      <c r="A14" s="11">
        <v>70299</v>
      </c>
      <c r="B14" s="54">
        <v>108</v>
      </c>
    </row>
    <row r="15" spans="1:2" ht="30" customHeight="1" x14ac:dyDescent="0.2">
      <c r="A15" s="11">
        <v>70339</v>
      </c>
      <c r="B15" s="54">
        <v>101</v>
      </c>
    </row>
    <row r="16" spans="1:2" ht="30" customHeight="1" x14ac:dyDescent="0.2">
      <c r="A16" s="11">
        <v>70503</v>
      </c>
      <c r="B16" s="54">
        <v>107</v>
      </c>
    </row>
    <row r="17" spans="1:2" ht="30" customHeight="1" x14ac:dyDescent="0.2">
      <c r="A17" s="11">
        <v>70556</v>
      </c>
      <c r="B17" s="54">
        <v>99</v>
      </c>
    </row>
    <row r="18" spans="1:2" ht="30" customHeight="1" x14ac:dyDescent="0.2">
      <c r="A18" s="11">
        <v>70632</v>
      </c>
      <c r="B18" s="54">
        <v>112</v>
      </c>
    </row>
    <row r="19" spans="1:2" ht="30" customHeight="1" x14ac:dyDescent="0.2">
      <c r="A19" s="11">
        <v>70734</v>
      </c>
      <c r="B19" s="54">
        <v>97</v>
      </c>
    </row>
    <row r="20" spans="1:2" ht="30" customHeight="1" x14ac:dyDescent="0.2">
      <c r="A20" s="11">
        <v>70896</v>
      </c>
      <c r="B20" s="54">
        <v>86</v>
      </c>
    </row>
    <row r="21" spans="1:2" ht="30" customHeight="1" x14ac:dyDescent="0.2">
      <c r="A21" s="11">
        <v>71099</v>
      </c>
      <c r="B21" s="54">
        <v>74</v>
      </c>
    </row>
    <row r="22" spans="1:2" ht="30" customHeight="1" x14ac:dyDescent="0.2">
      <c r="A22" s="11">
        <v>71304</v>
      </c>
      <c r="B22" s="54">
        <v>84</v>
      </c>
    </row>
    <row r="23" spans="1:2" ht="30" customHeight="1" x14ac:dyDescent="0.2">
      <c r="A23" s="11">
        <v>71308</v>
      </c>
      <c r="B23" s="54">
        <v>115</v>
      </c>
    </row>
    <row r="24" spans="1:2" ht="30" customHeight="1" x14ac:dyDescent="0.2">
      <c r="A24" s="11">
        <v>71312</v>
      </c>
      <c r="B24" s="54">
        <v>100</v>
      </c>
    </row>
    <row r="25" spans="1:2" ht="30" customHeight="1" x14ac:dyDescent="0.2">
      <c r="A25" s="11">
        <v>71340</v>
      </c>
      <c r="B25" s="54">
        <v>102</v>
      </c>
    </row>
    <row r="26" spans="1:2" ht="30" customHeight="1" x14ac:dyDescent="0.2">
      <c r="A26" s="11">
        <v>71428</v>
      </c>
      <c r="B26" s="54">
        <v>144</v>
      </c>
    </row>
    <row r="27" spans="1:2" ht="30" customHeight="1" x14ac:dyDescent="0.2">
      <c r="A27" s="11">
        <v>71474</v>
      </c>
      <c r="B27" s="54">
        <v>115</v>
      </c>
    </row>
    <row r="28" spans="1:2" ht="30" customHeight="1" x14ac:dyDescent="0.2">
      <c r="A28" s="11">
        <v>71553</v>
      </c>
      <c r="B28" s="54">
        <v>95</v>
      </c>
    </row>
    <row r="29" spans="1:2" ht="30" customHeight="1" x14ac:dyDescent="0.2">
      <c r="B29" s="3"/>
    </row>
    <row r="30" spans="1:2" ht="30" customHeight="1" x14ac:dyDescent="0.2">
      <c r="A30" s="12" t="s">
        <v>6</v>
      </c>
      <c r="B30" s="17">
        <v>150</v>
      </c>
    </row>
    <row r="31" spans="1:2" ht="30" customHeight="1" x14ac:dyDescent="0.2">
      <c r="A31" s="13" t="s">
        <v>7</v>
      </c>
      <c r="B31" s="18">
        <f t="shared" ref="B31" si="0">AVERAGE(B$2:B$28)</f>
        <v>104.03703703703704</v>
      </c>
    </row>
    <row r="32" spans="1:2" ht="30" customHeight="1" x14ac:dyDescent="0.2">
      <c r="A32" s="14" t="s">
        <v>8</v>
      </c>
      <c r="B32" s="18">
        <f t="shared" ref="B32" si="1">STDEV(B$2:B$28)</f>
        <v>15.490646014937999</v>
      </c>
    </row>
    <row r="33" spans="1:2" ht="30" customHeight="1" x14ac:dyDescent="0.2">
      <c r="A33" s="15" t="s">
        <v>9</v>
      </c>
      <c r="B33" s="18">
        <f t="shared" ref="B33" si="2">MEDIAN(B$2:B$28)</f>
        <v>102</v>
      </c>
    </row>
  </sheetData>
  <sortState xmlns:xlrd2="http://schemas.microsoft.com/office/spreadsheetml/2017/richdata2" ref="A2:B28">
    <sortCondition ref="A2:A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E86F-6609-7243-956F-C6C13E35336A}">
  <dimension ref="A1:G34"/>
  <sheetViews>
    <sheetView tabSelected="1" workbookViewId="0">
      <selection activeCell="A31" sqref="A31:A34"/>
    </sheetView>
  </sheetViews>
  <sheetFormatPr baseColWidth="10" defaultRowHeight="16" x14ac:dyDescent="0.2"/>
  <cols>
    <col min="1" max="1" width="23.33203125" customWidth="1"/>
    <col min="2" max="2" width="14.6640625" customWidth="1"/>
    <col min="3" max="3" width="19.1640625" customWidth="1"/>
    <col min="4" max="4" width="14.83203125" customWidth="1"/>
    <col min="5" max="5" width="17" customWidth="1"/>
    <col min="6" max="6" width="25.33203125" customWidth="1"/>
    <col min="7" max="7" width="22.6640625" customWidth="1"/>
  </cols>
  <sheetData>
    <row r="1" spans="1:7" ht="30" customHeight="1" x14ac:dyDescent="0.2">
      <c r="A1" s="40" t="s">
        <v>0</v>
      </c>
      <c r="B1" s="37" t="s">
        <v>5</v>
      </c>
      <c r="C1" s="38"/>
      <c r="D1" s="39"/>
      <c r="E1" s="42" t="s">
        <v>20</v>
      </c>
      <c r="F1" s="42" t="s">
        <v>21</v>
      </c>
      <c r="G1" s="42" t="s">
        <v>22</v>
      </c>
    </row>
    <row r="2" spans="1:7" ht="30" customHeight="1" x14ac:dyDescent="0.2">
      <c r="A2" s="41"/>
      <c r="B2" s="1" t="s">
        <v>3</v>
      </c>
      <c r="C2" s="23" t="s">
        <v>23</v>
      </c>
      <c r="D2" s="2" t="s">
        <v>4</v>
      </c>
      <c r="E2" s="43"/>
      <c r="F2" s="43"/>
      <c r="G2" s="43"/>
    </row>
    <row r="3" spans="1:7" ht="30" customHeight="1" x14ac:dyDescent="0.2">
      <c r="A3" s="11">
        <v>63795</v>
      </c>
      <c r="B3" s="24">
        <f>Quizzes!G2</f>
        <v>0.78</v>
      </c>
      <c r="C3" s="25">
        <f>Presentations!I2</f>
        <v>1.2107142857142859</v>
      </c>
      <c r="D3" s="26">
        <f>Reports!I2</f>
        <v>0.77142857142857146</v>
      </c>
      <c r="E3" s="35">
        <f>(Final!B2/Final!$B$30)*$E$31</f>
        <v>4.5600000000000005</v>
      </c>
      <c r="F3" s="27">
        <f>SUM(B3:E3)</f>
        <v>7.3221428571428575</v>
      </c>
      <c r="G3" s="28">
        <f>0.5*INT(F3/0.5)+INT( ((F3-INT(F3/0.5)*0.5)/0.25))*0.5</f>
        <v>7.5</v>
      </c>
    </row>
    <row r="4" spans="1:7" ht="30" customHeight="1" x14ac:dyDescent="0.2">
      <c r="A4" s="11">
        <v>68469</v>
      </c>
      <c r="B4" s="24">
        <f>Quizzes!G3</f>
        <v>0.62999999999999989</v>
      </c>
      <c r="C4" s="25">
        <f>Presentations!I3</f>
        <v>1.05</v>
      </c>
      <c r="D4" s="26">
        <f>Reports!I3</f>
        <v>0.73571428571428577</v>
      </c>
      <c r="E4" s="35">
        <f>(Final!B3/Final!$B$30)*$E$31</f>
        <v>3.52</v>
      </c>
      <c r="F4" s="27">
        <f t="shared" ref="F4:F29" si="0">SUM(B4:E4)</f>
        <v>5.9357142857142851</v>
      </c>
      <c r="G4" s="28">
        <f t="shared" ref="G4:G29" si="1">0.5*INT(F4/0.5)+INT( ((F4-INT(F4/0.5)*0.5)/0.25))*0.5</f>
        <v>6</v>
      </c>
    </row>
    <row r="5" spans="1:7" ht="30" customHeight="1" x14ac:dyDescent="0.2">
      <c r="A5" s="11">
        <v>69408</v>
      </c>
      <c r="B5" s="24">
        <f>Quizzes!G4</f>
        <v>0.75</v>
      </c>
      <c r="C5" s="25">
        <f>Presentations!I4</f>
        <v>1.05</v>
      </c>
      <c r="D5" s="26">
        <f>Reports!I4</f>
        <v>0.76428571428571423</v>
      </c>
      <c r="E5" s="35">
        <f>(Final!B4/Final!$B$30)*$E$31</f>
        <v>4.24</v>
      </c>
      <c r="F5" s="27">
        <f t="shared" si="0"/>
        <v>6.8042857142857143</v>
      </c>
      <c r="G5" s="28">
        <f t="shared" si="1"/>
        <v>7</v>
      </c>
    </row>
    <row r="6" spans="1:7" ht="30" customHeight="1" x14ac:dyDescent="0.2">
      <c r="A6" s="11">
        <v>69764</v>
      </c>
      <c r="B6" s="24">
        <f>Quizzes!G5</f>
        <v>1.4600000000000002</v>
      </c>
      <c r="C6" s="25">
        <f>Presentations!I5</f>
        <v>1.392857142857143</v>
      </c>
      <c r="D6" s="26">
        <f>Reports!I5</f>
        <v>0.75714285714285712</v>
      </c>
      <c r="E6" s="35">
        <f>(Final!B5/Final!$B$30)*$E$31</f>
        <v>5.64</v>
      </c>
      <c r="F6" s="27">
        <f t="shared" si="0"/>
        <v>9.25</v>
      </c>
      <c r="G6" s="28">
        <f t="shared" si="1"/>
        <v>9.5</v>
      </c>
    </row>
    <row r="7" spans="1:7" ht="30" customHeight="1" x14ac:dyDescent="0.2">
      <c r="A7" s="11">
        <v>69810</v>
      </c>
      <c r="B7" s="24">
        <f>Quizzes!G6</f>
        <v>1.0799999999999998</v>
      </c>
      <c r="C7" s="25">
        <f>Presentations!I6</f>
        <v>1.1678571428571427</v>
      </c>
      <c r="D7" s="26">
        <f>Reports!I6</f>
        <v>0.70000000000000007</v>
      </c>
      <c r="E7" s="35">
        <f>(Final!B6/Final!$B$30)*$E$31</f>
        <v>3.92</v>
      </c>
      <c r="F7" s="27">
        <f t="shared" si="0"/>
        <v>6.8678571428571429</v>
      </c>
      <c r="G7" s="28">
        <f t="shared" si="1"/>
        <v>7</v>
      </c>
    </row>
    <row r="8" spans="1:7" ht="30" customHeight="1" x14ac:dyDescent="0.2">
      <c r="A8" s="11">
        <v>69903</v>
      </c>
      <c r="B8" s="24">
        <f>Quizzes!G7</f>
        <v>0.55000000000000004</v>
      </c>
      <c r="C8" s="25">
        <f>Presentations!I7</f>
        <v>1.2642857142857142</v>
      </c>
      <c r="D8" s="26">
        <f>Reports!I7</f>
        <v>0.66428571428571426</v>
      </c>
      <c r="E8" s="35">
        <f>(Final!B7/Final!$B$30)*$E$31</f>
        <v>4.1999999999999993</v>
      </c>
      <c r="F8" s="27">
        <f t="shared" si="0"/>
        <v>6.6785714285714279</v>
      </c>
      <c r="G8" s="28">
        <f t="shared" si="1"/>
        <v>6.5</v>
      </c>
    </row>
    <row r="9" spans="1:7" ht="30" customHeight="1" x14ac:dyDescent="0.2">
      <c r="A9" s="11">
        <v>69999</v>
      </c>
      <c r="B9" s="24">
        <f>Quizzes!G8</f>
        <v>1.28</v>
      </c>
      <c r="C9" s="25">
        <f>Presentations!I8</f>
        <v>1.392857142857143</v>
      </c>
      <c r="D9" s="26">
        <f>Reports!I8</f>
        <v>0.75714285714285712</v>
      </c>
      <c r="E9" s="35">
        <f>(Final!B8/Final!$B$30)*$E$31</f>
        <v>4.88</v>
      </c>
      <c r="F9" s="27">
        <f t="shared" si="0"/>
        <v>8.31</v>
      </c>
      <c r="G9" s="28">
        <f t="shared" si="1"/>
        <v>8.5</v>
      </c>
    </row>
    <row r="10" spans="1:7" ht="30" customHeight="1" x14ac:dyDescent="0.2">
      <c r="A10" s="11">
        <v>70050</v>
      </c>
      <c r="B10" s="24">
        <f>Quizzes!G9</f>
        <v>0.36999999999999994</v>
      </c>
      <c r="C10" s="25">
        <f>Presentations!I9</f>
        <v>1.1142857142857143</v>
      </c>
      <c r="D10" s="26">
        <f>Reports!I9</f>
        <v>0.8571428571428571</v>
      </c>
      <c r="E10" s="35">
        <f>(Final!B9/Final!$B$30)*$E$31</f>
        <v>3.4799999999999995</v>
      </c>
      <c r="F10" s="27">
        <f t="shared" si="0"/>
        <v>5.8214285714285712</v>
      </c>
      <c r="G10" s="28">
        <f t="shared" si="1"/>
        <v>6</v>
      </c>
    </row>
    <row r="11" spans="1:7" ht="30" customHeight="1" x14ac:dyDescent="0.2">
      <c r="A11" s="11">
        <v>70065</v>
      </c>
      <c r="B11" s="24">
        <f>Quizzes!G10</f>
        <v>0.57999999999999985</v>
      </c>
      <c r="C11" s="25">
        <f>Presentations!I10</f>
        <v>0.83571428571428574</v>
      </c>
      <c r="D11" s="26">
        <f>Reports!I10</f>
        <v>0.59285714285714286</v>
      </c>
      <c r="E11" s="35">
        <f>(Final!B10/Final!$B$30)*$E$31</f>
        <v>3.7600000000000002</v>
      </c>
      <c r="F11" s="27">
        <f t="shared" si="0"/>
        <v>5.7685714285714287</v>
      </c>
      <c r="G11" s="28">
        <f t="shared" si="1"/>
        <v>6</v>
      </c>
    </row>
    <row r="12" spans="1:7" ht="30" customHeight="1" x14ac:dyDescent="0.2">
      <c r="A12" s="11">
        <v>70173</v>
      </c>
      <c r="B12" s="24">
        <f>Quizzes!G11</f>
        <v>0.87999999999999989</v>
      </c>
      <c r="C12" s="25">
        <f>Presentations!I11</f>
        <v>1.2107142857142859</v>
      </c>
      <c r="D12" s="26">
        <f>Reports!I11</f>
        <v>0.84285714285714286</v>
      </c>
      <c r="E12" s="35">
        <f>(Final!B11/Final!$B$30)*$E$31</f>
        <v>4.08</v>
      </c>
      <c r="F12" s="27">
        <f t="shared" si="0"/>
        <v>7.0135714285714288</v>
      </c>
      <c r="G12" s="28">
        <f t="shared" si="1"/>
        <v>7</v>
      </c>
    </row>
    <row r="13" spans="1:7" ht="30" customHeight="1" x14ac:dyDescent="0.2">
      <c r="A13" s="11">
        <v>70179</v>
      </c>
      <c r="B13" s="24">
        <f>Quizzes!G12</f>
        <v>0.8999999999999998</v>
      </c>
      <c r="C13" s="25">
        <f>Presentations!I12</f>
        <v>1.2107142857142859</v>
      </c>
      <c r="D13" s="26">
        <f>Reports!I12</f>
        <v>0.84285714285714286</v>
      </c>
      <c r="E13" s="35">
        <f>(Final!B12/Final!$B$30)*$E$31</f>
        <v>4.32</v>
      </c>
      <c r="F13" s="27">
        <f t="shared" si="0"/>
        <v>7.2735714285714295</v>
      </c>
      <c r="G13" s="28">
        <f t="shared" si="1"/>
        <v>7.5</v>
      </c>
    </row>
    <row r="14" spans="1:7" ht="30" customHeight="1" x14ac:dyDescent="0.2">
      <c r="A14" s="11">
        <v>70267</v>
      </c>
      <c r="B14" s="24">
        <f>Quizzes!G13</f>
        <v>0.45</v>
      </c>
      <c r="C14" s="25">
        <f>Presentations!I13</f>
        <v>0.98571428571428577</v>
      </c>
      <c r="D14" s="26">
        <f>Reports!I13</f>
        <v>0.6428571428571429</v>
      </c>
      <c r="E14" s="35">
        <f>(Final!B13/Final!$B$30)*$E$31</f>
        <v>4.1999999999999993</v>
      </c>
      <c r="F14" s="27">
        <f t="shared" si="0"/>
        <v>6.2785714285714285</v>
      </c>
      <c r="G14" s="28">
        <f t="shared" si="1"/>
        <v>6.5</v>
      </c>
    </row>
    <row r="15" spans="1:7" ht="30" customHeight="1" x14ac:dyDescent="0.2">
      <c r="A15" s="11">
        <v>70299</v>
      </c>
      <c r="B15" s="24">
        <f>Quizzes!G14</f>
        <v>1.34</v>
      </c>
      <c r="C15" s="25">
        <f>Presentations!I14</f>
        <v>1.3714285714285717</v>
      </c>
      <c r="D15" s="26">
        <f>Reports!I14</f>
        <v>0.74999999999999989</v>
      </c>
      <c r="E15" s="35">
        <f>(Final!B14/Final!$B$30)*$E$31</f>
        <v>4.32</v>
      </c>
      <c r="F15" s="27">
        <f t="shared" si="0"/>
        <v>7.781428571428572</v>
      </c>
      <c r="G15" s="28">
        <f t="shared" si="1"/>
        <v>8</v>
      </c>
    </row>
    <row r="16" spans="1:7" ht="30" customHeight="1" x14ac:dyDescent="0.2">
      <c r="A16" s="11">
        <v>70339</v>
      </c>
      <c r="B16" s="24">
        <f>Quizzes!G15</f>
        <v>1.1000000000000001</v>
      </c>
      <c r="C16" s="25">
        <f>Presentations!I15</f>
        <v>1.1678571428571427</v>
      </c>
      <c r="D16" s="26">
        <f>Reports!I15</f>
        <v>0.70000000000000007</v>
      </c>
      <c r="E16" s="35">
        <f>(Final!B15/Final!$B$30)*$E$31</f>
        <v>4.04</v>
      </c>
      <c r="F16" s="27">
        <f t="shared" si="0"/>
        <v>7.0078571428571426</v>
      </c>
      <c r="G16" s="28">
        <f t="shared" si="1"/>
        <v>7</v>
      </c>
    </row>
    <row r="17" spans="1:7" ht="30" customHeight="1" x14ac:dyDescent="0.2">
      <c r="A17" s="11">
        <v>70503</v>
      </c>
      <c r="B17" s="24">
        <f>Quizzes!G16</f>
        <v>0.67999999999999994</v>
      </c>
      <c r="C17" s="25">
        <f>Presentations!I16</f>
        <v>1.05</v>
      </c>
      <c r="D17" s="26">
        <f>Reports!I16</f>
        <v>0.76428571428571423</v>
      </c>
      <c r="E17" s="35">
        <f>(Final!B16/Final!$B$30)*$E$31</f>
        <v>4.28</v>
      </c>
      <c r="F17" s="27">
        <f t="shared" si="0"/>
        <v>6.774285714285714</v>
      </c>
      <c r="G17" s="28">
        <f t="shared" si="1"/>
        <v>7</v>
      </c>
    </row>
    <row r="18" spans="1:7" ht="30" customHeight="1" x14ac:dyDescent="0.2">
      <c r="A18" s="11">
        <v>70556</v>
      </c>
      <c r="B18" s="24">
        <f>Quizzes!G17</f>
        <v>0.74</v>
      </c>
      <c r="C18" s="25">
        <f>Presentations!I17</f>
        <v>1.2</v>
      </c>
      <c r="D18" s="26">
        <f>Reports!I17</f>
        <v>0.85</v>
      </c>
      <c r="E18" s="35">
        <f>(Final!B17/Final!$B$30)*$E$31</f>
        <v>3.96</v>
      </c>
      <c r="F18" s="27">
        <f t="shared" si="0"/>
        <v>6.75</v>
      </c>
      <c r="G18" s="28">
        <f t="shared" si="1"/>
        <v>7</v>
      </c>
    </row>
    <row r="19" spans="1:7" ht="30" customHeight="1" x14ac:dyDescent="0.2">
      <c r="A19" s="11">
        <v>70632</v>
      </c>
      <c r="B19" s="24">
        <f>Quizzes!G18</f>
        <v>0.88000000000000012</v>
      </c>
      <c r="C19" s="25">
        <f>Presentations!I18</f>
        <v>1.2642857142857142</v>
      </c>
      <c r="D19" s="26">
        <f>Reports!I18</f>
        <v>0.66428571428571426</v>
      </c>
      <c r="E19" s="35">
        <f>(Final!B18/Final!$B$30)*$E$31</f>
        <v>4.4800000000000004</v>
      </c>
      <c r="F19" s="27">
        <f t="shared" si="0"/>
        <v>7.2885714285714283</v>
      </c>
      <c r="G19" s="28">
        <f t="shared" si="1"/>
        <v>7.5</v>
      </c>
    </row>
    <row r="20" spans="1:7" ht="30" customHeight="1" x14ac:dyDescent="0.2">
      <c r="A20" s="11">
        <v>70734</v>
      </c>
      <c r="B20" s="24">
        <f>Quizzes!G19</f>
        <v>0.75</v>
      </c>
      <c r="C20" s="25">
        <f>Presentations!I19</f>
        <v>1.05</v>
      </c>
      <c r="D20" s="26">
        <f>Reports!I19</f>
        <v>0.73571428571428577</v>
      </c>
      <c r="E20" s="35">
        <f>(Final!B19/Final!$B$30)*$E$31</f>
        <v>3.88</v>
      </c>
      <c r="F20" s="27">
        <f t="shared" si="0"/>
        <v>6.4157142857142855</v>
      </c>
      <c r="G20" s="28">
        <f t="shared" si="1"/>
        <v>6.5</v>
      </c>
    </row>
    <row r="21" spans="1:7" ht="30" customHeight="1" x14ac:dyDescent="0.2">
      <c r="A21" s="11">
        <v>70896</v>
      </c>
      <c r="B21" s="24">
        <f>Quizzes!G20</f>
        <v>0.53</v>
      </c>
      <c r="C21" s="25">
        <f>Presentations!I20</f>
        <v>0.98571428571428577</v>
      </c>
      <c r="D21" s="26">
        <f>Reports!I20</f>
        <v>0.6428571428571429</v>
      </c>
      <c r="E21" s="35">
        <f>(Final!B20/Final!$B$30)*$E$31</f>
        <v>3.4400000000000004</v>
      </c>
      <c r="F21" s="27">
        <f t="shared" si="0"/>
        <v>5.5985714285714288</v>
      </c>
      <c r="G21" s="28">
        <f t="shared" si="1"/>
        <v>5.5</v>
      </c>
    </row>
    <row r="22" spans="1:7" ht="30" customHeight="1" x14ac:dyDescent="0.2">
      <c r="A22" s="11">
        <v>71099</v>
      </c>
      <c r="B22" s="24">
        <f>Quizzes!G21</f>
        <v>0.66</v>
      </c>
      <c r="C22" s="25">
        <f>Presentations!I21</f>
        <v>1.0071428571428573</v>
      </c>
      <c r="D22" s="26">
        <f>Reports!I21</f>
        <v>0.42142857142857137</v>
      </c>
      <c r="E22" s="35">
        <f>(Final!B21/Final!$B$30)*$E$31</f>
        <v>2.96</v>
      </c>
      <c r="F22" s="27">
        <f t="shared" si="0"/>
        <v>5.048571428571428</v>
      </c>
      <c r="G22" s="28">
        <f t="shared" si="1"/>
        <v>5</v>
      </c>
    </row>
    <row r="23" spans="1:7" ht="30" customHeight="1" x14ac:dyDescent="0.2">
      <c r="A23" s="11">
        <v>71304</v>
      </c>
      <c r="B23" s="24">
        <f>Quizzes!G22</f>
        <v>0.73999999999999988</v>
      </c>
      <c r="C23" s="25">
        <f>Presentations!I22</f>
        <v>0.83571428571428574</v>
      </c>
      <c r="D23" s="26">
        <f>Reports!I22</f>
        <v>0.59285714285714286</v>
      </c>
      <c r="E23" s="35">
        <f>(Final!B22/Final!$B$30)*$E$31</f>
        <v>3.3600000000000003</v>
      </c>
      <c r="F23" s="27">
        <f t="shared" si="0"/>
        <v>5.5285714285714285</v>
      </c>
      <c r="G23" s="28">
        <f t="shared" si="1"/>
        <v>5.5</v>
      </c>
    </row>
    <row r="24" spans="1:7" ht="30" customHeight="1" x14ac:dyDescent="0.2">
      <c r="A24" s="11">
        <v>71308</v>
      </c>
      <c r="B24" s="24">
        <f>Quizzes!G23</f>
        <v>0.6</v>
      </c>
      <c r="C24" s="25">
        <f>Presentations!I23</f>
        <v>1.2</v>
      </c>
      <c r="D24" s="26">
        <f>Reports!I23</f>
        <v>0.85</v>
      </c>
      <c r="E24" s="35">
        <f>(Final!B23/Final!$B$30)*$E$31</f>
        <v>4.6000000000000005</v>
      </c>
      <c r="F24" s="27">
        <f t="shared" si="0"/>
        <v>7.25</v>
      </c>
      <c r="G24" s="28">
        <f t="shared" si="1"/>
        <v>7.5</v>
      </c>
    </row>
    <row r="25" spans="1:7" ht="30" customHeight="1" x14ac:dyDescent="0.2">
      <c r="A25" s="11">
        <v>71312</v>
      </c>
      <c r="B25" s="24">
        <f>Quizzes!G24</f>
        <v>0.54</v>
      </c>
      <c r="C25" s="25">
        <f>Presentations!I24</f>
        <v>1.05</v>
      </c>
      <c r="D25" s="26">
        <f>Reports!I24</f>
        <v>0.73571428571428577</v>
      </c>
      <c r="E25" s="35">
        <f>(Final!B24/Final!$B$30)*$E$31</f>
        <v>4</v>
      </c>
      <c r="F25" s="27">
        <f t="shared" si="0"/>
        <v>6.3257142857142856</v>
      </c>
      <c r="G25" s="28">
        <f t="shared" si="1"/>
        <v>6.5</v>
      </c>
    </row>
    <row r="26" spans="1:7" ht="30" customHeight="1" x14ac:dyDescent="0.2">
      <c r="A26" s="11">
        <v>71340</v>
      </c>
      <c r="B26" s="24">
        <f>Quizzes!G25</f>
        <v>0.74</v>
      </c>
      <c r="C26" s="25">
        <f>Presentations!I25</f>
        <v>1.2107142857142859</v>
      </c>
      <c r="D26" s="26">
        <f>Reports!I25</f>
        <v>0.77142857142857146</v>
      </c>
      <c r="E26" s="35">
        <f>(Final!B25/Final!$B$30)*$E$31</f>
        <v>4.08</v>
      </c>
      <c r="F26" s="27">
        <f t="shared" si="0"/>
        <v>6.8021428571428579</v>
      </c>
      <c r="G26" s="28">
        <f t="shared" si="1"/>
        <v>7</v>
      </c>
    </row>
    <row r="27" spans="1:7" ht="30" customHeight="1" x14ac:dyDescent="0.2">
      <c r="A27" s="11">
        <v>71428</v>
      </c>
      <c r="B27" s="24">
        <f>Quizzes!G26</f>
        <v>1.38</v>
      </c>
      <c r="C27" s="25">
        <f>Presentations!I26</f>
        <v>1.3714285714285717</v>
      </c>
      <c r="D27" s="26">
        <f>Reports!I26</f>
        <v>0.74999999999999989</v>
      </c>
      <c r="E27" s="35">
        <f>(Final!B26/Final!$B$30)*$E$31</f>
        <v>5.76</v>
      </c>
      <c r="F27" s="27">
        <f t="shared" si="0"/>
        <v>9.2614285714285707</v>
      </c>
      <c r="G27" s="28">
        <f t="shared" si="1"/>
        <v>9.5</v>
      </c>
    </row>
    <row r="28" spans="1:7" ht="30" customHeight="1" x14ac:dyDescent="0.2">
      <c r="A28" s="11">
        <v>71474</v>
      </c>
      <c r="B28" s="24">
        <f>Quizzes!G27</f>
        <v>0.75</v>
      </c>
      <c r="C28" s="25">
        <f>Presentations!I27</f>
        <v>1.1142857142857143</v>
      </c>
      <c r="D28" s="26">
        <f>Reports!I27</f>
        <v>0.8571428571428571</v>
      </c>
      <c r="E28" s="35">
        <f>(Final!B27/Final!$B$30)*$E$31</f>
        <v>4.6000000000000005</v>
      </c>
      <c r="F28" s="27">
        <f t="shared" si="0"/>
        <v>7.3214285714285721</v>
      </c>
      <c r="G28" s="28">
        <f t="shared" si="1"/>
        <v>7.5</v>
      </c>
    </row>
    <row r="29" spans="1:7" ht="30" customHeight="1" x14ac:dyDescent="0.2">
      <c r="A29" s="11">
        <v>71553</v>
      </c>
      <c r="B29" s="24">
        <f>Quizzes!G28</f>
        <v>0.6</v>
      </c>
      <c r="C29" s="25">
        <f>Presentations!I28</f>
        <v>1.0071428571428573</v>
      </c>
      <c r="D29" s="26">
        <f>Reports!I28</f>
        <v>0.42142857142857137</v>
      </c>
      <c r="E29" s="35">
        <f>(Final!B28/Final!$B$30)*$E$31</f>
        <v>3.8</v>
      </c>
      <c r="F29" s="27">
        <f t="shared" si="0"/>
        <v>5.8285714285714283</v>
      </c>
      <c r="G29" s="28">
        <f t="shared" si="1"/>
        <v>6</v>
      </c>
    </row>
    <row r="30" spans="1:7" ht="30" customHeight="1" x14ac:dyDescent="0.2">
      <c r="A30" s="22"/>
      <c r="E30" s="21"/>
      <c r="G30" s="29"/>
    </row>
    <row r="31" spans="1:7" ht="30" customHeight="1" x14ac:dyDescent="0.2">
      <c r="A31" s="57" t="s">
        <v>16</v>
      </c>
      <c r="B31" s="4">
        <v>1.5</v>
      </c>
      <c r="C31" s="5" t="e">
        <v>#DIV/0!</v>
      </c>
      <c r="D31" s="6">
        <v>1</v>
      </c>
      <c r="E31" s="33">
        <v>6</v>
      </c>
      <c r="F31" s="30">
        <v>10</v>
      </c>
      <c r="G31" s="31">
        <v>10</v>
      </c>
    </row>
    <row r="32" spans="1:7" ht="30" customHeight="1" x14ac:dyDescent="0.2">
      <c r="A32" s="58" t="s">
        <v>17</v>
      </c>
      <c r="B32" s="7">
        <f t="shared" ref="B32:E32" si="2">AVERAGE(B$3:B$29)</f>
        <v>0.805185185185185</v>
      </c>
      <c r="C32" s="8">
        <f t="shared" si="2"/>
        <v>1.1396825396825394</v>
      </c>
      <c r="D32" s="9">
        <f t="shared" si="2"/>
        <v>0.71984126984126973</v>
      </c>
      <c r="E32" s="34">
        <f t="shared" si="2"/>
        <v>4.1614814814814807</v>
      </c>
      <c r="F32" s="32">
        <f>AVERAGE(F$3:F$29)</f>
        <v>6.8261904761904768</v>
      </c>
      <c r="G32" s="31">
        <f>AVERAGE(G$3:G$29)</f>
        <v>6.9629629629629628</v>
      </c>
    </row>
    <row r="33" spans="1:7" ht="30" customHeight="1" x14ac:dyDescent="0.2">
      <c r="A33" s="59" t="s">
        <v>18</v>
      </c>
      <c r="B33" s="7">
        <f t="shared" ref="B33:E33" si="3">STDEV(B$3:B$29)</f>
        <v>0.29120928728811046</v>
      </c>
      <c r="C33" s="8">
        <f t="shared" si="3"/>
        <v>0.15248572691439727</v>
      </c>
      <c r="D33" s="9">
        <f t="shared" si="3"/>
        <v>0.11529998640726548</v>
      </c>
      <c r="E33" s="34">
        <f t="shared" si="3"/>
        <v>0.61962584059752357</v>
      </c>
      <c r="F33" s="32">
        <f>STDEV(F$3:F$29)</f>
        <v>1.0207715746117323</v>
      </c>
      <c r="G33" s="31">
        <f>STDEV(F$3:F$29)</f>
        <v>1.0207715746117323</v>
      </c>
    </row>
    <row r="34" spans="1:7" ht="30" customHeight="1" x14ac:dyDescent="0.2">
      <c r="A34" s="60" t="s">
        <v>19</v>
      </c>
      <c r="B34" s="7">
        <f t="shared" ref="B34:E34" si="4">MEDIAN(B$3:B$29)</f>
        <v>0.74</v>
      </c>
      <c r="C34" s="8">
        <f t="shared" si="4"/>
        <v>1.1678571428571427</v>
      </c>
      <c r="D34" s="9">
        <f t="shared" si="4"/>
        <v>0.74999999999999989</v>
      </c>
      <c r="E34" s="34">
        <f t="shared" si="4"/>
        <v>4.08</v>
      </c>
      <c r="F34" s="32">
        <f>MEDIAN(F$3:F$29)</f>
        <v>6.8021428571428579</v>
      </c>
      <c r="G34" s="31">
        <f>MEDIAN(F$3:F$29)</f>
        <v>6.8021428571428579</v>
      </c>
    </row>
  </sheetData>
  <mergeCells count="5">
    <mergeCell ref="B1:D1"/>
    <mergeCell ref="A1:A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Quizzes</vt:lpstr>
      <vt:lpstr>Presentations</vt:lpstr>
      <vt:lpstr>Reports</vt:lpstr>
      <vt:lpstr>Final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Ptochos</dc:creator>
  <cp:lastModifiedBy>Fotis Ptochos</cp:lastModifiedBy>
  <dcterms:created xsi:type="dcterms:W3CDTF">2024-12-07T22:24:31Z</dcterms:created>
  <dcterms:modified xsi:type="dcterms:W3CDTF">2025-01-03T22:53:45Z</dcterms:modified>
</cp:coreProperties>
</file>