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-and-Distributed-Computing\assignment_2\"/>
    </mc:Choice>
  </mc:AlternateContent>
  <xr:revisionPtr revIDLastSave="0" documentId="13_ncr:1_{89A88A7F-BE1E-45B7-8B3C-F4ED51282811}" xr6:coauthVersionLast="47" xr6:coauthVersionMax="47" xr10:uidLastSave="{00000000-0000-0000-0000-000000000000}"/>
  <bookViews>
    <workbookView xWindow="-108" yWindow="-108" windowWidth="23256" windowHeight="12720" activeTab="2" xr2:uid="{049306BF-BB96-4E1B-BEF7-7447B6056841}"/>
  </bookViews>
  <sheets>
    <sheet name="Askisi2" sheetId="2" r:id="rId1"/>
    <sheet name="Askisi3" sheetId="4" r:id="rId2"/>
    <sheet name="Askisi5" sheetId="5" r:id="rId3"/>
  </sheets>
  <definedNames>
    <definedName name="ExternalData_2" localSheetId="1" hidden="1">Askisi3!$A$1:$A$1449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1" i="5" l="1"/>
  <c r="R91" i="5"/>
  <c r="Q91" i="5"/>
  <c r="S78" i="5"/>
  <c r="R78" i="5"/>
  <c r="Q78" i="5"/>
  <c r="S65" i="5"/>
  <c r="R65" i="5"/>
  <c r="Q65" i="5"/>
  <c r="S52" i="5"/>
  <c r="R52" i="5"/>
  <c r="Q52" i="5"/>
  <c r="S39" i="5"/>
  <c r="R39" i="5"/>
  <c r="Q39" i="5"/>
  <c r="S143" i="5"/>
  <c r="R143" i="5"/>
  <c r="Q143" i="5"/>
  <c r="S130" i="5"/>
  <c r="R130" i="5"/>
  <c r="Q130" i="5"/>
  <c r="S117" i="5"/>
  <c r="R117" i="5"/>
  <c r="Q117" i="5"/>
  <c r="S104" i="5"/>
  <c r="R104" i="5"/>
  <c r="Q104" i="5"/>
  <c r="S26" i="5"/>
  <c r="R26" i="5"/>
  <c r="Q26" i="5"/>
  <c r="S12" i="5"/>
  <c r="R12" i="5"/>
  <c r="Q12" i="5"/>
  <c r="D17" i="2"/>
  <c r="D16" i="2"/>
  <c r="D15" i="2"/>
  <c r="D14" i="2"/>
  <c r="D13" i="2"/>
  <c r="D12" i="2"/>
  <c r="D11" i="2"/>
  <c r="D10" i="2"/>
  <c r="D9" i="2"/>
  <c r="D8" i="2"/>
  <c r="N143" i="5"/>
  <c r="M143" i="5"/>
  <c r="L143" i="5"/>
  <c r="N130" i="5"/>
  <c r="M130" i="5"/>
  <c r="L130" i="5"/>
  <c r="N117" i="5"/>
  <c r="M117" i="5"/>
  <c r="L117" i="5"/>
  <c r="N104" i="5"/>
  <c r="M104" i="5"/>
  <c r="L104" i="5"/>
  <c r="N91" i="5"/>
  <c r="M91" i="5"/>
  <c r="L91" i="5"/>
  <c r="N78" i="5"/>
  <c r="M78" i="5"/>
  <c r="L78" i="5"/>
  <c r="N65" i="5"/>
  <c r="M65" i="5"/>
  <c r="L65" i="5"/>
  <c r="N52" i="5"/>
  <c r="M52" i="5"/>
  <c r="L52" i="5"/>
  <c r="N39" i="5"/>
  <c r="M39" i="5"/>
  <c r="L39" i="5"/>
  <c r="N26" i="5"/>
  <c r="M26" i="5"/>
  <c r="L26" i="5"/>
  <c r="N12" i="5"/>
  <c r="M12" i="5"/>
  <c r="L12" i="5"/>
  <c r="I143" i="5"/>
  <c r="H143" i="5"/>
  <c r="G143" i="5"/>
  <c r="I130" i="5"/>
  <c r="H130" i="5"/>
  <c r="G130" i="5"/>
  <c r="I117" i="5"/>
  <c r="H117" i="5"/>
  <c r="G117" i="5"/>
  <c r="I104" i="5"/>
  <c r="H104" i="5"/>
  <c r="G104" i="5"/>
  <c r="I91" i="5"/>
  <c r="H91" i="5"/>
  <c r="G91" i="5"/>
  <c r="I78" i="5"/>
  <c r="H78" i="5"/>
  <c r="G78" i="5"/>
  <c r="I65" i="5"/>
  <c r="H65" i="5"/>
  <c r="G65" i="5"/>
  <c r="I52" i="5"/>
  <c r="H52" i="5"/>
  <c r="G52" i="5"/>
  <c r="I39" i="5"/>
  <c r="H39" i="5"/>
  <c r="G39" i="5"/>
  <c r="I26" i="5"/>
  <c r="H26" i="5"/>
  <c r="G26" i="5"/>
  <c r="I12" i="5"/>
  <c r="H12" i="5"/>
  <c r="G12" i="5"/>
  <c r="D143" i="5"/>
  <c r="C143" i="5"/>
  <c r="B143" i="5"/>
  <c r="D130" i="5"/>
  <c r="C130" i="5"/>
  <c r="B130" i="5"/>
  <c r="D117" i="5"/>
  <c r="C117" i="5"/>
  <c r="B117" i="5"/>
  <c r="D104" i="5"/>
  <c r="C104" i="5"/>
  <c r="B104" i="5"/>
  <c r="D91" i="5"/>
  <c r="C91" i="5"/>
  <c r="B91" i="5"/>
  <c r="D78" i="5"/>
  <c r="C78" i="5"/>
  <c r="B78" i="5"/>
  <c r="D65" i="5"/>
  <c r="C65" i="5"/>
  <c r="B65" i="5"/>
  <c r="B52" i="5"/>
  <c r="D52" i="5"/>
  <c r="C52" i="5"/>
  <c r="D39" i="5"/>
  <c r="C39" i="5"/>
  <c r="B39" i="5"/>
  <c r="D26" i="5"/>
  <c r="C26" i="5"/>
  <c r="B26" i="5"/>
  <c r="D12" i="5"/>
  <c r="C12" i="5"/>
  <c r="B12" i="5"/>
  <c r="J220" i="4"/>
  <c r="E220" i="4"/>
  <c r="C220" i="4"/>
  <c r="B220" i="4"/>
  <c r="G198" i="4"/>
  <c r="E198" i="4"/>
  <c r="D198" i="4"/>
  <c r="G151" i="4"/>
  <c r="I175" i="4"/>
  <c r="D175" i="4"/>
  <c r="A175" i="4"/>
  <c r="J83" i="4"/>
  <c r="I83" i="4"/>
  <c r="E83" i="4"/>
  <c r="B83" i="4"/>
  <c r="J61" i="4"/>
  <c r="B61" i="4"/>
  <c r="D39" i="4"/>
  <c r="C39" i="4"/>
  <c r="J219" i="4"/>
  <c r="I219" i="4"/>
  <c r="H219" i="4"/>
  <c r="G219" i="4"/>
  <c r="F219" i="4"/>
  <c r="E219" i="4"/>
  <c r="D219" i="4"/>
  <c r="C219" i="4"/>
  <c r="B219" i="4"/>
  <c r="A219" i="4"/>
  <c r="J197" i="4"/>
  <c r="I197" i="4"/>
  <c r="I220" i="4" s="1"/>
  <c r="H197" i="4"/>
  <c r="H220" i="4" s="1"/>
  <c r="G197" i="4"/>
  <c r="G220" i="4" s="1"/>
  <c r="F197" i="4"/>
  <c r="F220" i="4" s="1"/>
  <c r="E197" i="4"/>
  <c r="D197" i="4"/>
  <c r="D220" i="4" s="1"/>
  <c r="C197" i="4"/>
  <c r="B197" i="4"/>
  <c r="A197" i="4"/>
  <c r="A220" i="4" s="1"/>
  <c r="J174" i="4"/>
  <c r="J198" i="4" s="1"/>
  <c r="I174" i="4"/>
  <c r="I198" i="4" s="1"/>
  <c r="H174" i="4"/>
  <c r="H198" i="4" s="1"/>
  <c r="G174" i="4"/>
  <c r="F174" i="4"/>
  <c r="F198" i="4" s="1"/>
  <c r="E174" i="4"/>
  <c r="D174" i="4"/>
  <c r="C174" i="4"/>
  <c r="C198" i="4" s="1"/>
  <c r="B174" i="4"/>
  <c r="B198" i="4" s="1"/>
  <c r="A174" i="4"/>
  <c r="A198" i="4" s="1"/>
  <c r="J150" i="4"/>
  <c r="J175" i="4" s="1"/>
  <c r="I150" i="4"/>
  <c r="H150" i="4"/>
  <c r="H175" i="4" s="1"/>
  <c r="G150" i="4"/>
  <c r="G175" i="4" s="1"/>
  <c r="F150" i="4"/>
  <c r="F175" i="4" s="1"/>
  <c r="E150" i="4"/>
  <c r="E175" i="4" s="1"/>
  <c r="D150" i="4"/>
  <c r="C150" i="4"/>
  <c r="C175" i="4" s="1"/>
  <c r="B150" i="4"/>
  <c r="B175" i="4" s="1"/>
  <c r="A150" i="4"/>
  <c r="J127" i="4"/>
  <c r="I127" i="4"/>
  <c r="I151" i="4" s="1"/>
  <c r="H127" i="4"/>
  <c r="H151" i="4" s="1"/>
  <c r="G127" i="4"/>
  <c r="F127" i="4"/>
  <c r="F151" i="4" s="1"/>
  <c r="E127" i="4"/>
  <c r="E151" i="4" s="1"/>
  <c r="D127" i="4"/>
  <c r="D151" i="4" s="1"/>
  <c r="C127" i="4"/>
  <c r="B127" i="4"/>
  <c r="A127" i="4"/>
  <c r="A151" i="4" s="1"/>
  <c r="A104" i="4"/>
  <c r="A128" i="4" s="1"/>
  <c r="J104" i="4"/>
  <c r="J128" i="4" s="1"/>
  <c r="I104" i="4"/>
  <c r="I128" i="4" s="1"/>
  <c r="H104" i="4"/>
  <c r="H128" i="4" s="1"/>
  <c r="G104" i="4"/>
  <c r="G128" i="4" s="1"/>
  <c r="F104" i="4"/>
  <c r="F128" i="4" s="1"/>
  <c r="E104" i="4"/>
  <c r="E128" i="4" s="1"/>
  <c r="D104" i="4"/>
  <c r="D128" i="4" s="1"/>
  <c r="C104" i="4"/>
  <c r="C128" i="4" s="1"/>
  <c r="B104" i="4"/>
  <c r="B128" i="4" s="1"/>
  <c r="J82" i="4"/>
  <c r="J105" i="4" s="1"/>
  <c r="I82" i="4"/>
  <c r="I105" i="4" s="1"/>
  <c r="H82" i="4"/>
  <c r="H105" i="4" s="1"/>
  <c r="G82" i="4"/>
  <c r="G105" i="4" s="1"/>
  <c r="F82" i="4"/>
  <c r="F105" i="4" s="1"/>
  <c r="E82" i="4"/>
  <c r="E105" i="4" s="1"/>
  <c r="D82" i="4"/>
  <c r="D105" i="4" s="1"/>
  <c r="C82" i="4"/>
  <c r="C105" i="4" s="1"/>
  <c r="B82" i="4"/>
  <c r="B105" i="4" s="1"/>
  <c r="A82" i="4"/>
  <c r="A105" i="4" s="1"/>
  <c r="A60" i="4"/>
  <c r="A83" i="4" s="1"/>
  <c r="J60" i="4"/>
  <c r="I60" i="4"/>
  <c r="H60" i="4"/>
  <c r="H83" i="4" s="1"/>
  <c r="G60" i="4"/>
  <c r="G83" i="4" s="1"/>
  <c r="F60" i="4"/>
  <c r="F83" i="4" s="1"/>
  <c r="E60" i="4"/>
  <c r="D60" i="4"/>
  <c r="D83" i="4" s="1"/>
  <c r="C60" i="4"/>
  <c r="C83" i="4" s="1"/>
  <c r="B60" i="4"/>
  <c r="A38" i="4"/>
  <c r="A61" i="4" s="1"/>
  <c r="J38" i="4"/>
  <c r="I38" i="4"/>
  <c r="I61" i="4" s="1"/>
  <c r="H38" i="4"/>
  <c r="H61" i="4" s="1"/>
  <c r="G38" i="4"/>
  <c r="G61" i="4" s="1"/>
  <c r="F38" i="4"/>
  <c r="F61" i="4" s="1"/>
  <c r="E38" i="4"/>
  <c r="E61" i="4" s="1"/>
  <c r="D38" i="4"/>
  <c r="D61" i="4" s="1"/>
  <c r="C38" i="4"/>
  <c r="B38" i="4"/>
  <c r="J18" i="4"/>
  <c r="J39" i="4" s="1"/>
  <c r="I18" i="4"/>
  <c r="I39" i="4" s="1"/>
  <c r="H18" i="4"/>
  <c r="H39" i="4" s="1"/>
  <c r="G18" i="4"/>
  <c r="G39" i="4" s="1"/>
  <c r="F18" i="4"/>
  <c r="F39" i="4" s="1"/>
  <c r="E18" i="4"/>
  <c r="E39" i="4" s="1"/>
  <c r="D18" i="4"/>
  <c r="C18" i="4"/>
  <c r="B18" i="4"/>
  <c r="B39" i="4" s="1"/>
  <c r="A18" i="4"/>
  <c r="A39" i="4" s="1"/>
  <c r="E11" i="2"/>
  <c r="E17" i="2"/>
  <c r="E16" i="2"/>
  <c r="E15" i="2"/>
  <c r="E14" i="2"/>
  <c r="E13" i="2"/>
  <c r="E12" i="2"/>
  <c r="E10" i="2"/>
  <c r="E9" i="2"/>
  <c r="E8" i="2"/>
  <c r="J151" i="4" l="1"/>
  <c r="C151" i="4"/>
  <c r="B151" i="4"/>
  <c r="C61" i="4"/>
</calcChain>
</file>

<file path=xl/sharedStrings.xml><?xml version="1.0" encoding="utf-8"?>
<sst xmlns="http://schemas.openxmlformats.org/spreadsheetml/2006/main" count="545" uniqueCount="142">
  <si>
    <t>Column1</t>
  </si>
  <si>
    <t>Column2</t>
  </si>
  <si>
    <t>elements</t>
  </si>
  <si>
    <t>time</t>
  </si>
  <si>
    <t>Threads: 1</t>
  </si>
  <si>
    <t>elements: 10</t>
  </si>
  <si>
    <t>elements: 11</t>
  </si>
  <si>
    <t>elements: 12</t>
  </si>
  <si>
    <t>elements: 13</t>
  </si>
  <si>
    <t>elements: 14</t>
  </si>
  <si>
    <t>elements: 15</t>
  </si>
  <si>
    <t>elements: 16</t>
  </si>
  <si>
    <t>elements: 17</t>
  </si>
  <si>
    <t>elements: 18</t>
  </si>
  <si>
    <t>elements: 19</t>
  </si>
  <si>
    <t>Threads: 2</t>
  </si>
  <si>
    <t>Threads: 3</t>
  </si>
  <si>
    <t>Threads: 4</t>
  </si>
  <si>
    <t>Threads: 5</t>
  </si>
  <si>
    <t>Threads: 6</t>
  </si>
  <si>
    <t>Threads: 7</t>
  </si>
  <si>
    <t>Threads: 8</t>
  </si>
  <si>
    <t>Threads: 9</t>
  </si>
  <si>
    <t>Threads: 10</t>
  </si>
  <si>
    <t>0,7386433409886699</t>
  </si>
  <si>
    <t/>
  </si>
  <si>
    <t>0,7386428608815867</t>
  </si>
  <si>
    <t>0,7386443900603290</t>
  </si>
  <si>
    <t>0,7386459018689836</t>
  </si>
  <si>
    <t>0,7386439273782411</t>
  </si>
  <si>
    <t>0,7386412065633405</t>
  </si>
  <si>
    <t>0,7386441261720517</t>
  </si>
  <si>
    <t>0,7386451604286053</t>
  </si>
  <si>
    <t>0,7386433241006597</t>
  </si>
  <si>
    <t>0,7386427021446408</t>
  </si>
  <si>
    <t>Parallel</t>
  </si>
  <si>
    <t>Threads:</t>
  </si>
  <si>
    <t>0,7386418504216293</t>
  </si>
  <si>
    <t>0,7386434256568574</t>
  </si>
  <si>
    <t>0,7386431974942885</t>
  </si>
  <si>
    <t>0,7386428395204554</t>
  </si>
  <si>
    <t>0,7386447074349332</t>
  </si>
  <si>
    <t>0,7386454094680540</t>
  </si>
  <si>
    <t>0,7386455230331966</t>
  </si>
  <si>
    <t>0,7386435169949617</t>
  </si>
  <si>
    <t>0,7386449889613048</t>
  </si>
  <si>
    <t>0,7386435704779369</t>
  </si>
  <si>
    <t>0,7386395090324765</t>
  </si>
  <si>
    <t>0,7386409814435421</t>
  </si>
  <si>
    <t>0,7386396475728323</t>
  </si>
  <si>
    <t>0,7386404564264749</t>
  </si>
  <si>
    <t>0,7386398430841579</t>
  </si>
  <si>
    <t>0,7386406738215979</t>
  </si>
  <si>
    <t>0,7386428664332416</t>
  </si>
  <si>
    <t>0,7386398719433305</t>
  </si>
  <si>
    <t>0,7386416881518985</t>
  </si>
  <si>
    <t>0,7386411527772572</t>
  </si>
  <si>
    <t>0,7386378148155167</t>
  </si>
  <si>
    <t>0,7386401493081132</t>
  </si>
  <si>
    <t>0,7386412024094264</t>
  </si>
  <si>
    <t>0,7386399015724162</t>
  </si>
  <si>
    <t>0,7386413799856617</t>
  </si>
  <si>
    <t>0,7386413244733564</t>
  </si>
  <si>
    <t>0,7386408144265443</t>
  </si>
  <si>
    <t>0,7386400696327362</t>
  </si>
  <si>
    <t>0,7386402736420604</t>
  </si>
  <si>
    <t>0,7386399049518927</t>
  </si>
  <si>
    <t>0,7386411030788819</t>
  </si>
  <si>
    <t>0,7386438257837372</t>
  </si>
  <si>
    <t>0,7386411010479061</t>
  </si>
  <si>
    <t>0,7386411879561045</t>
  </si>
  <si>
    <t>0,7386424803921665</t>
  </si>
  <si>
    <t>0,7386432757578248</t>
  </si>
  <si>
    <t>0,7386413933579422</t>
  </si>
  <si>
    <t>0,7386430609553108</t>
  </si>
  <si>
    <t>0,7386426838895136</t>
  </si>
  <si>
    <t>0,7386413569187352</t>
  </si>
  <si>
    <t>0,7386442700013638</t>
  </si>
  <si>
    <t>0,7386434469553701</t>
  </si>
  <si>
    <t>0,7386440843209934</t>
  </si>
  <si>
    <t>0,7386421755970416</t>
  </si>
  <si>
    <t>0,7386428857160451</t>
  </si>
  <si>
    <t>0,7386432460561401</t>
  </si>
  <si>
    <t>0,7386431187936956</t>
  </si>
  <si>
    <t>0,7386421318236556</t>
  </si>
  <si>
    <t>0,7386427862429324</t>
  </si>
  <si>
    <t>0,7386414189536479</t>
  </si>
  <si>
    <t>0,7386457794689716</t>
  </si>
  <si>
    <t>0,7386444094923075</t>
  </si>
  <si>
    <t>0,7386424986193317</t>
  </si>
  <si>
    <t>0,7386441915362582</t>
  </si>
  <si>
    <t>0,7386426997193873</t>
  </si>
  <si>
    <t>0,7386423955491330</t>
  </si>
  <si>
    <t>0,7386425076321319</t>
  </si>
  <si>
    <t>0,7386431068710624</t>
  </si>
  <si>
    <t>0,7386422278529799</t>
  </si>
  <si>
    <t>0,7386427060185290</t>
  </si>
  <si>
    <t>0,7386442813630987</t>
  </si>
  <si>
    <t>0,7386450369274957</t>
  </si>
  <si>
    <t>0,7386430284034518</t>
  </si>
  <si>
    <t>0,7386443569636586</t>
  </si>
  <si>
    <t>0,7386428300281773</t>
  </si>
  <si>
    <t>0,7386448656400573</t>
  </si>
  <si>
    <t>0,7386430355951132</t>
  </si>
  <si>
    <t>0,7386431052491400</t>
  </si>
  <si>
    <t>0,7386430933585100</t>
  </si>
  <si>
    <t>0,7386450731611576</t>
  </si>
  <si>
    <t>0,7386437452743089</t>
  </si>
  <si>
    <t>0,7386441506428285</t>
  </si>
  <si>
    <t>0,7386442335663302</t>
  </si>
  <si>
    <t>0,7386450921907010</t>
  </si>
  <si>
    <t>0,7386435530567732</t>
  </si>
  <si>
    <t>0,7386437566937700</t>
  </si>
  <si>
    <t>0,7386444131270758</t>
  </si>
  <si>
    <t>0,7386435217645980</t>
  </si>
  <si>
    <t>0,7386444398272329</t>
  </si>
  <si>
    <t>0,7386428855260013</t>
  </si>
  <si>
    <t>0,7386449879105487</t>
  </si>
  <si>
    <t>0,7386446727362787</t>
  </si>
  <si>
    <t>0,7386438410668330</t>
  </si>
  <si>
    <t>0,7386437849245236</t>
  </si>
  <si>
    <t>0,7386438372299746</t>
  </si>
  <si>
    <t>0,7386431327388578</t>
  </si>
  <si>
    <t>0,7386460023238423</t>
  </si>
  <si>
    <t>0,7386434584743148</t>
  </si>
  <si>
    <t>0,7386442787220751</t>
  </si>
  <si>
    <t>0,7386461220501371</t>
  </si>
  <si>
    <t>0,7386431552519546</t>
  </si>
  <si>
    <t>0,7386444618289514</t>
  </si>
  <si>
    <t>0,7386448835616114</t>
  </si>
  <si>
    <t>0,7386438168533160</t>
  </si>
  <si>
    <t>0,7386427649938679</t>
  </si>
  <si>
    <t>0,7386437603975888</t>
  </si>
  <si>
    <t>0,7386439946953595</t>
  </si>
  <si>
    <t>0,7386439346930088</t>
  </si>
  <si>
    <t>0,7386430215891567</t>
  </si>
  <si>
    <t>0,7386436778225040</t>
  </si>
  <si>
    <t>Στήλη1</t>
  </si>
  <si>
    <t>Στήλη2</t>
  </si>
  <si>
    <t>Στήλη3</t>
  </si>
  <si>
    <t>Στήλη4</t>
  </si>
  <si>
    <t>tseed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</si>
</sst>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2" fontId="0" fillId="2" borderId="1" xfId="0" applyNumberFormat="1" applyFill="1" applyBorder="1"/>
    <xf numFmtId="2" fontId="0" fillId="3" borderId="0" xfId="0" applyNumberFormat="1" applyFill="1"/>
    <xf numFmtId="2" fontId="0" fillId="4" borderId="1" xfId="0" applyNumberFormat="1" applyFill="1" applyBorder="1"/>
    <xf numFmtId="11" fontId="0" fillId="0" borderId="0" xfId="0" applyNumberFormat="1"/>
    <xf numFmtId="164" fontId="0" fillId="0" borderId="0" xfId="0" applyNumberFormat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1" fontId="0" fillId="2" borderId="3" xfId="0" applyNumberFormat="1" applyFill="1" applyBorder="1"/>
    <xf numFmtId="11" fontId="0" fillId="2" borderId="4" xfId="0" applyNumberFormat="1" applyFill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0" xfId="0" applyFill="1"/>
  </cellXfs>
  <cellStyles count="1">
    <cellStyle name="Κανονικό" xfId="0" builtinId="0"/>
  </cellStyles>
  <dxfs count="4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Askisi2!$E$7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Askisi2!$D$8:$D$17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Askisi2!$E$8:$E$17</c:f>
              <c:numCache>
                <c:formatCode>General</c:formatCode>
                <c:ptCount val="10"/>
                <c:pt idx="0">
                  <c:v>304</c:v>
                </c:pt>
                <c:pt idx="1">
                  <c:v>616</c:v>
                </c:pt>
                <c:pt idx="2">
                  <c:v>1338</c:v>
                </c:pt>
                <c:pt idx="3">
                  <c:v>3779</c:v>
                </c:pt>
                <c:pt idx="4">
                  <c:v>6576</c:v>
                </c:pt>
                <c:pt idx="5">
                  <c:v>13566</c:v>
                </c:pt>
                <c:pt idx="6">
                  <c:v>29372</c:v>
                </c:pt>
                <c:pt idx="7">
                  <c:v>78885</c:v>
                </c:pt>
                <c:pt idx="8">
                  <c:v>170595</c:v>
                </c:pt>
                <c:pt idx="9">
                  <c:v>518885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2-4124-A454-C0C56735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41119"/>
        <c:axId val="2005241535"/>
      </c:lineChart>
      <c:catAx>
        <c:axId val="200524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41535"/>
        <c:crosses val="autoZero"/>
        <c:auto val="1"/>
        <c:lblAlgn val="ctr"/>
        <c:lblOffset val="100"/>
        <c:noMultiLvlLbl val="0"/>
      </c:catAx>
      <c:valAx>
        <c:axId val="20052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4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6</xdr:row>
      <xdr:rowOff>171450</xdr:rowOff>
    </xdr:from>
    <xdr:to>
      <xdr:col>14</xdr:col>
      <xdr:colOff>152400</xdr:colOff>
      <xdr:row>21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7F1DC9D-1DDC-A808-C966-095DD760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3E5EF-8533-40D9-8CB9-809A525E3DFA}" name="Askisi2" displayName="Askisi2" ref="A1:B161" totalsRowShown="0" dataDxfId="3">
  <autoFilter ref="A1:B161" xr:uid="{63C3E5EF-8533-40D9-8CB9-809A525E3DFA}"/>
  <tableColumns count="2">
    <tableColumn id="1" xr3:uid="{2A2B4460-16E0-4A7C-9200-E413B3501DBA}" name="Column1" dataDxfId="2"/>
    <tableColumn id="2" xr3:uid="{C10685BA-924D-44DE-8A1D-D321349D5C03}" name="Column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260DD-50AB-4384-8AE8-14E3B3176266}" name="Πίνακας2" displayName="Πίνακας2" ref="D7:E17" totalsRowShown="0">
  <autoFilter ref="D7:E17" xr:uid="{22E260DD-50AB-4384-8AE8-14E3B3176266}"/>
  <tableColumns count="2">
    <tableColumn id="1" xr3:uid="{138472E5-BF17-4B89-9B5D-86F14FF132F5}" name="elements">
      <calculatedColumnFormula>POWER(2,10)</calculatedColumnFormula>
    </tableColumn>
    <tableColumn id="2" xr3:uid="{0DD11F13-AD1F-46C5-9BD5-F67322F306A5}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4D0FD6-94D3-4A10-9190-F56EF0D134A2}" name="ha" displayName="ha" ref="A1:D143" totalsRowCount="1">
  <autoFilter ref="A1:D142" xr:uid="{004D0FD6-94D3-4A10-9190-F56EF0D134A2}"/>
  <tableColumns count="4">
    <tableColumn id="1" xr3:uid="{6B30AE6A-5102-4441-BCB4-05E2D466B994}" name="Στήλη1" dataDxfId="0"/>
    <tableColumn id="2" xr3:uid="{43EC0C05-D41C-47C4-A09A-7004C6782F0D}" name="Στήλη2" totalsRowFunction="custom">
      <totalsRowFormula>MEDIAN(B133:B142)</totalsRowFormula>
    </tableColumn>
    <tableColumn id="3" xr3:uid="{46A75949-5AD1-4D08-BBE2-6CB8E21E1722}" name="Στήλη3" totalsRowFunction="custom">
      <totalsRowFormula>MEDIAN(C133:C142)</totalsRowFormula>
    </tableColumn>
    <tableColumn id="4" xr3:uid="{8700DEED-C0C3-4F37-BEC3-F7586082CEDF}" name="Στήλη4" totalsRowFunction="custom">
      <totalsRowFormula>MEDIAN(D133:D142)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1EE0-E073-4A8D-BB2A-06FC501DE739}">
  <dimension ref="A1:E161"/>
  <sheetViews>
    <sheetView workbookViewId="0">
      <selection sqref="A1:B161"/>
    </sheetView>
  </sheetViews>
  <sheetFormatPr defaultRowHeight="14.4" x14ac:dyDescent="0.3"/>
  <cols>
    <col min="1" max="2" width="10.6640625" bestFit="1" customWidth="1"/>
    <col min="4" max="4" width="10.5546875" customWidth="1"/>
    <col min="5" max="5" width="10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s="1" t="s">
        <v>2</v>
      </c>
      <c r="B2" s="1">
        <v>10</v>
      </c>
    </row>
    <row r="3" spans="1:5" x14ac:dyDescent="0.3">
      <c r="A3" s="1" t="s">
        <v>3</v>
      </c>
      <c r="B3" s="1">
        <v>305</v>
      </c>
    </row>
    <row r="4" spans="1:5" x14ac:dyDescent="0.3">
      <c r="A4" s="1" t="s">
        <v>3</v>
      </c>
      <c r="B4" s="1">
        <v>269</v>
      </c>
    </row>
    <row r="5" spans="1:5" x14ac:dyDescent="0.3">
      <c r="A5" s="1" t="s">
        <v>3</v>
      </c>
      <c r="B5" s="1">
        <v>310</v>
      </c>
    </row>
    <row r="6" spans="1:5" x14ac:dyDescent="0.3">
      <c r="A6" s="1" t="s">
        <v>3</v>
      </c>
      <c r="B6" s="1">
        <v>270</v>
      </c>
    </row>
    <row r="7" spans="1:5" x14ac:dyDescent="0.3">
      <c r="A7" s="1" t="s">
        <v>3</v>
      </c>
      <c r="B7" s="1">
        <v>269</v>
      </c>
      <c r="D7" t="s">
        <v>2</v>
      </c>
      <c r="E7" t="s">
        <v>3</v>
      </c>
    </row>
    <row r="8" spans="1:5" x14ac:dyDescent="0.3">
      <c r="A8" s="1" t="s">
        <v>3</v>
      </c>
      <c r="B8" s="1">
        <v>313</v>
      </c>
      <c r="D8">
        <f>POWER(2,10)</f>
        <v>1024</v>
      </c>
      <c r="E8">
        <f>MEDIAN(B3:B17)</f>
        <v>304</v>
      </c>
    </row>
    <row r="9" spans="1:5" x14ac:dyDescent="0.3">
      <c r="A9" s="1" t="s">
        <v>3</v>
      </c>
      <c r="B9" s="1">
        <v>299</v>
      </c>
      <c r="D9">
        <f>POWER(2,11)</f>
        <v>2048</v>
      </c>
      <c r="E9">
        <f>MEDIAN(B19:B33)</f>
        <v>616</v>
      </c>
    </row>
    <row r="10" spans="1:5" x14ac:dyDescent="0.3">
      <c r="A10" s="1" t="s">
        <v>3</v>
      </c>
      <c r="B10" s="1">
        <v>269</v>
      </c>
      <c r="D10">
        <f>POWER(2,12)</f>
        <v>4096</v>
      </c>
      <c r="E10">
        <f>MEDIAN(B35:B49)</f>
        <v>1338</v>
      </c>
    </row>
    <row r="11" spans="1:5" x14ac:dyDescent="0.3">
      <c r="A11" s="1" t="s">
        <v>3</v>
      </c>
      <c r="B11" s="1">
        <v>270</v>
      </c>
      <c r="D11">
        <f>POWER(2,13)</f>
        <v>8192</v>
      </c>
      <c r="E11">
        <f>MEDIAN(B51:B65)</f>
        <v>3779</v>
      </c>
    </row>
    <row r="12" spans="1:5" x14ac:dyDescent="0.3">
      <c r="A12" s="1" t="s">
        <v>3</v>
      </c>
      <c r="B12" s="1">
        <v>324</v>
      </c>
      <c r="D12">
        <f>POWER(2,14)</f>
        <v>16384</v>
      </c>
      <c r="E12">
        <f>MEDIAN(B67:B81)</f>
        <v>6576</v>
      </c>
    </row>
    <row r="13" spans="1:5" x14ac:dyDescent="0.3">
      <c r="A13" s="1" t="s">
        <v>3</v>
      </c>
      <c r="B13" s="1">
        <v>304</v>
      </c>
      <c r="D13">
        <f>POWER(2,15)</f>
        <v>32768</v>
      </c>
      <c r="E13">
        <f>MEDIAN(B83:B97)</f>
        <v>13566</v>
      </c>
    </row>
    <row r="14" spans="1:5" x14ac:dyDescent="0.3">
      <c r="A14" s="1" t="s">
        <v>3</v>
      </c>
      <c r="B14" s="1">
        <v>286</v>
      </c>
      <c r="D14">
        <f>POWER(2,16)</f>
        <v>65536</v>
      </c>
      <c r="E14">
        <f>MEDIAN(B99:B113)</f>
        <v>29372</v>
      </c>
    </row>
    <row r="15" spans="1:5" x14ac:dyDescent="0.3">
      <c r="A15" s="1" t="s">
        <v>3</v>
      </c>
      <c r="B15" s="1">
        <v>461</v>
      </c>
      <c r="D15">
        <f>POWER(2,17)</f>
        <v>131072</v>
      </c>
      <c r="E15">
        <f>MEDIAN(B115:B129)</f>
        <v>78885</v>
      </c>
    </row>
    <row r="16" spans="1:5" x14ac:dyDescent="0.3">
      <c r="A16" s="1" t="s">
        <v>3</v>
      </c>
      <c r="B16" s="1">
        <v>407</v>
      </c>
      <c r="D16">
        <f>POWER(2,18)</f>
        <v>262144</v>
      </c>
      <c r="E16">
        <f>MEDIAN(B131:B145)</f>
        <v>170595</v>
      </c>
    </row>
    <row r="17" spans="1:5" x14ac:dyDescent="0.3">
      <c r="A17" s="1" t="s">
        <v>3</v>
      </c>
      <c r="B17" s="1">
        <v>390</v>
      </c>
      <c r="D17">
        <f>POWER(2,19)</f>
        <v>524288</v>
      </c>
      <c r="E17">
        <f>MEDIAN(B147:B161)</f>
        <v>518885</v>
      </c>
    </row>
    <row r="18" spans="1:5" x14ac:dyDescent="0.3">
      <c r="A18" s="1" t="s">
        <v>2</v>
      </c>
      <c r="B18" s="1">
        <v>11</v>
      </c>
    </row>
    <row r="19" spans="1:5" x14ac:dyDescent="0.3">
      <c r="A19" s="1" t="s">
        <v>3</v>
      </c>
      <c r="B19" s="1">
        <v>599</v>
      </c>
    </row>
    <row r="20" spans="1:5" x14ac:dyDescent="0.3">
      <c r="A20" s="1" t="s">
        <v>3</v>
      </c>
      <c r="B20" s="1">
        <v>622</v>
      </c>
    </row>
    <row r="21" spans="1:5" x14ac:dyDescent="0.3">
      <c r="A21" s="1" t="s">
        <v>3</v>
      </c>
      <c r="B21" s="1">
        <v>614</v>
      </c>
    </row>
    <row r="22" spans="1:5" x14ac:dyDescent="0.3">
      <c r="A22" s="1" t="s">
        <v>3</v>
      </c>
      <c r="B22" s="1">
        <v>593</v>
      </c>
    </row>
    <row r="23" spans="1:5" x14ac:dyDescent="0.3">
      <c r="A23" s="1" t="s">
        <v>3</v>
      </c>
      <c r="B23" s="1">
        <v>723</v>
      </c>
    </row>
    <row r="24" spans="1:5" x14ac:dyDescent="0.3">
      <c r="A24" s="1" t="s">
        <v>3</v>
      </c>
      <c r="B24" s="1">
        <v>695</v>
      </c>
    </row>
    <row r="25" spans="1:5" x14ac:dyDescent="0.3">
      <c r="A25" s="1" t="s">
        <v>3</v>
      </c>
      <c r="B25" s="1">
        <v>592</v>
      </c>
    </row>
    <row r="26" spans="1:5" x14ac:dyDescent="0.3">
      <c r="A26" s="1" t="s">
        <v>3</v>
      </c>
      <c r="B26" s="1">
        <v>616</v>
      </c>
    </row>
    <row r="27" spans="1:5" x14ac:dyDescent="0.3">
      <c r="A27" s="1" t="s">
        <v>3</v>
      </c>
      <c r="B27" s="1">
        <v>593</v>
      </c>
    </row>
    <row r="28" spans="1:5" x14ac:dyDescent="0.3">
      <c r="A28" s="1" t="s">
        <v>3</v>
      </c>
      <c r="B28" s="1">
        <v>614</v>
      </c>
    </row>
    <row r="29" spans="1:5" x14ac:dyDescent="0.3">
      <c r="A29" s="1" t="s">
        <v>3</v>
      </c>
      <c r="B29" s="1">
        <v>613</v>
      </c>
    </row>
    <row r="30" spans="1:5" x14ac:dyDescent="0.3">
      <c r="A30" s="1" t="s">
        <v>3</v>
      </c>
      <c r="B30" s="1">
        <v>741</v>
      </c>
    </row>
    <row r="31" spans="1:5" x14ac:dyDescent="0.3">
      <c r="A31" s="1" t="s">
        <v>3</v>
      </c>
      <c r="B31" s="1">
        <v>622</v>
      </c>
    </row>
    <row r="32" spans="1:5" x14ac:dyDescent="0.3">
      <c r="A32" s="1" t="s">
        <v>3</v>
      </c>
      <c r="B32" s="1">
        <v>691</v>
      </c>
    </row>
    <row r="33" spans="1:2" x14ac:dyDescent="0.3">
      <c r="A33" s="1" t="s">
        <v>3</v>
      </c>
      <c r="B33" s="1">
        <v>653</v>
      </c>
    </row>
    <row r="34" spans="1:2" x14ac:dyDescent="0.3">
      <c r="A34" s="1" t="s">
        <v>2</v>
      </c>
      <c r="B34" s="1">
        <v>12</v>
      </c>
    </row>
    <row r="35" spans="1:2" x14ac:dyDescent="0.3">
      <c r="A35" s="1" t="s">
        <v>3</v>
      </c>
      <c r="B35" s="1">
        <v>1354</v>
      </c>
    </row>
    <row r="36" spans="1:2" x14ac:dyDescent="0.3">
      <c r="A36" s="1" t="s">
        <v>3</v>
      </c>
      <c r="B36" s="1">
        <v>1447</v>
      </c>
    </row>
    <row r="37" spans="1:2" x14ac:dyDescent="0.3">
      <c r="A37" s="1" t="s">
        <v>3</v>
      </c>
      <c r="B37" s="1">
        <v>1605</v>
      </c>
    </row>
    <row r="38" spans="1:2" x14ac:dyDescent="0.3">
      <c r="A38" s="1" t="s">
        <v>3</v>
      </c>
      <c r="B38" s="1">
        <v>1485</v>
      </c>
    </row>
    <row r="39" spans="1:2" x14ac:dyDescent="0.3">
      <c r="A39" s="1" t="s">
        <v>3</v>
      </c>
      <c r="B39" s="1">
        <v>1317</v>
      </c>
    </row>
    <row r="40" spans="1:2" x14ac:dyDescent="0.3">
      <c r="A40" s="1" t="s">
        <v>3</v>
      </c>
      <c r="B40" s="1">
        <v>1338</v>
      </c>
    </row>
    <row r="41" spans="1:2" x14ac:dyDescent="0.3">
      <c r="A41" s="1" t="s">
        <v>3</v>
      </c>
      <c r="B41" s="1">
        <v>1336</v>
      </c>
    </row>
    <row r="42" spans="1:2" x14ac:dyDescent="0.3">
      <c r="A42" s="1" t="s">
        <v>3</v>
      </c>
      <c r="B42" s="1">
        <v>1315</v>
      </c>
    </row>
    <row r="43" spans="1:2" x14ac:dyDescent="0.3">
      <c r="A43" s="1" t="s">
        <v>3</v>
      </c>
      <c r="B43" s="1">
        <v>1383</v>
      </c>
    </row>
    <row r="44" spans="1:2" x14ac:dyDescent="0.3">
      <c r="A44" s="1" t="s">
        <v>3</v>
      </c>
      <c r="B44" s="1">
        <v>1342</v>
      </c>
    </row>
    <row r="45" spans="1:2" x14ac:dyDescent="0.3">
      <c r="A45" s="1" t="s">
        <v>3</v>
      </c>
      <c r="B45" s="1">
        <v>1324</v>
      </c>
    </row>
    <row r="46" spans="1:2" x14ac:dyDescent="0.3">
      <c r="A46" s="1" t="s">
        <v>3</v>
      </c>
      <c r="B46" s="1">
        <v>1333</v>
      </c>
    </row>
    <row r="47" spans="1:2" x14ac:dyDescent="0.3">
      <c r="A47" s="1" t="s">
        <v>3</v>
      </c>
      <c r="B47" s="1">
        <v>1339</v>
      </c>
    </row>
    <row r="48" spans="1:2" x14ac:dyDescent="0.3">
      <c r="A48" s="1" t="s">
        <v>3</v>
      </c>
      <c r="B48" s="1">
        <v>1316</v>
      </c>
    </row>
    <row r="49" spans="1:2" x14ac:dyDescent="0.3">
      <c r="A49" s="1" t="s">
        <v>3</v>
      </c>
      <c r="B49" s="1">
        <v>1315</v>
      </c>
    </row>
    <row r="50" spans="1:2" x14ac:dyDescent="0.3">
      <c r="A50" s="1" t="s">
        <v>2</v>
      </c>
      <c r="B50" s="1">
        <v>13</v>
      </c>
    </row>
    <row r="51" spans="1:2" x14ac:dyDescent="0.3">
      <c r="A51" s="1" t="s">
        <v>3</v>
      </c>
      <c r="B51" s="1">
        <v>3004</v>
      </c>
    </row>
    <row r="52" spans="1:2" x14ac:dyDescent="0.3">
      <c r="A52" s="1" t="s">
        <v>3</v>
      </c>
      <c r="B52" s="1">
        <v>2872</v>
      </c>
    </row>
    <row r="53" spans="1:2" x14ac:dyDescent="0.3">
      <c r="A53" s="1" t="s">
        <v>3</v>
      </c>
      <c r="B53" s="1">
        <v>2921</v>
      </c>
    </row>
    <row r="54" spans="1:2" x14ac:dyDescent="0.3">
      <c r="A54" s="1" t="s">
        <v>3</v>
      </c>
      <c r="B54" s="1">
        <v>2964</v>
      </c>
    </row>
    <row r="55" spans="1:2" x14ac:dyDescent="0.3">
      <c r="A55" s="1" t="s">
        <v>3</v>
      </c>
      <c r="B55" s="1">
        <v>3551</v>
      </c>
    </row>
    <row r="56" spans="1:2" x14ac:dyDescent="0.3">
      <c r="A56" s="1" t="s">
        <v>3</v>
      </c>
      <c r="B56" s="1">
        <v>3838</v>
      </c>
    </row>
    <row r="57" spans="1:2" x14ac:dyDescent="0.3">
      <c r="A57" s="1" t="s">
        <v>3</v>
      </c>
      <c r="B57" s="1">
        <v>3839</v>
      </c>
    </row>
    <row r="58" spans="1:2" x14ac:dyDescent="0.3">
      <c r="A58" s="1" t="s">
        <v>3</v>
      </c>
      <c r="B58" s="1">
        <v>3866</v>
      </c>
    </row>
    <row r="59" spans="1:2" x14ac:dyDescent="0.3">
      <c r="A59" s="1" t="s">
        <v>3</v>
      </c>
      <c r="B59" s="1">
        <v>3774</v>
      </c>
    </row>
    <row r="60" spans="1:2" x14ac:dyDescent="0.3">
      <c r="A60" s="1" t="s">
        <v>3</v>
      </c>
      <c r="B60" s="1">
        <v>3972</v>
      </c>
    </row>
    <row r="61" spans="1:2" x14ac:dyDescent="0.3">
      <c r="A61" s="1" t="s">
        <v>3</v>
      </c>
      <c r="B61" s="1">
        <v>3770</v>
      </c>
    </row>
    <row r="62" spans="1:2" x14ac:dyDescent="0.3">
      <c r="A62" s="1" t="s">
        <v>3</v>
      </c>
      <c r="B62" s="1">
        <v>3847</v>
      </c>
    </row>
    <row r="63" spans="1:2" x14ac:dyDescent="0.3">
      <c r="A63" s="1" t="s">
        <v>3</v>
      </c>
      <c r="B63" s="1">
        <v>3779</v>
      </c>
    </row>
    <row r="64" spans="1:2" x14ac:dyDescent="0.3">
      <c r="A64" s="1" t="s">
        <v>3</v>
      </c>
      <c r="B64" s="1">
        <v>3822</v>
      </c>
    </row>
    <row r="65" spans="1:2" x14ac:dyDescent="0.3">
      <c r="A65" s="1" t="s">
        <v>3</v>
      </c>
      <c r="B65" s="1">
        <v>3849</v>
      </c>
    </row>
    <row r="66" spans="1:2" x14ac:dyDescent="0.3">
      <c r="A66" s="1" t="s">
        <v>2</v>
      </c>
      <c r="B66" s="1">
        <v>14</v>
      </c>
    </row>
    <row r="67" spans="1:2" x14ac:dyDescent="0.3">
      <c r="A67" s="1" t="s">
        <v>3</v>
      </c>
      <c r="B67" s="1">
        <v>8458</v>
      </c>
    </row>
    <row r="68" spans="1:2" x14ac:dyDescent="0.3">
      <c r="A68" s="1" t="s">
        <v>3</v>
      </c>
      <c r="B68" s="1">
        <v>6576</v>
      </c>
    </row>
    <row r="69" spans="1:2" x14ac:dyDescent="0.3">
      <c r="A69" s="1" t="s">
        <v>3</v>
      </c>
      <c r="B69" s="1">
        <v>6300</v>
      </c>
    </row>
    <row r="70" spans="1:2" x14ac:dyDescent="0.3">
      <c r="A70" s="1" t="s">
        <v>3</v>
      </c>
      <c r="B70" s="1">
        <v>6325</v>
      </c>
    </row>
    <row r="71" spans="1:2" x14ac:dyDescent="0.3">
      <c r="A71" s="1" t="s">
        <v>3</v>
      </c>
      <c r="B71" s="1">
        <v>6181</v>
      </c>
    </row>
    <row r="72" spans="1:2" x14ac:dyDescent="0.3">
      <c r="A72" s="1" t="s">
        <v>3</v>
      </c>
      <c r="B72" s="1">
        <v>6314</v>
      </c>
    </row>
    <row r="73" spans="1:2" x14ac:dyDescent="0.3">
      <c r="A73" s="1" t="s">
        <v>3</v>
      </c>
      <c r="B73" s="1">
        <v>6210</v>
      </c>
    </row>
    <row r="74" spans="1:2" x14ac:dyDescent="0.3">
      <c r="A74" s="1" t="s">
        <v>3</v>
      </c>
      <c r="B74" s="1">
        <v>7067</v>
      </c>
    </row>
    <row r="75" spans="1:2" x14ac:dyDescent="0.3">
      <c r="A75" s="1" t="s">
        <v>3</v>
      </c>
      <c r="B75" s="1">
        <v>9472</v>
      </c>
    </row>
    <row r="76" spans="1:2" x14ac:dyDescent="0.3">
      <c r="A76" s="1" t="s">
        <v>3</v>
      </c>
      <c r="B76" s="1">
        <v>9544</v>
      </c>
    </row>
    <row r="77" spans="1:2" x14ac:dyDescent="0.3">
      <c r="A77" s="1" t="s">
        <v>3</v>
      </c>
      <c r="B77" s="1">
        <v>9441</v>
      </c>
    </row>
    <row r="78" spans="1:2" x14ac:dyDescent="0.3">
      <c r="A78" s="1" t="s">
        <v>3</v>
      </c>
      <c r="B78" s="1">
        <v>9495</v>
      </c>
    </row>
    <row r="79" spans="1:2" x14ac:dyDescent="0.3">
      <c r="A79" s="1" t="s">
        <v>3</v>
      </c>
      <c r="B79" s="1">
        <v>8720</v>
      </c>
    </row>
    <row r="80" spans="1:2" x14ac:dyDescent="0.3">
      <c r="A80" s="1" t="s">
        <v>3</v>
      </c>
      <c r="B80" s="1">
        <v>6272</v>
      </c>
    </row>
    <row r="81" spans="1:2" x14ac:dyDescent="0.3">
      <c r="A81" s="1" t="s">
        <v>3</v>
      </c>
      <c r="B81" s="1">
        <v>6229</v>
      </c>
    </row>
    <row r="82" spans="1:2" x14ac:dyDescent="0.3">
      <c r="A82" s="1" t="s">
        <v>2</v>
      </c>
      <c r="B82" s="1">
        <v>15</v>
      </c>
    </row>
    <row r="83" spans="1:2" x14ac:dyDescent="0.3">
      <c r="A83" s="1" t="s">
        <v>3</v>
      </c>
      <c r="B83" s="1">
        <v>15361</v>
      </c>
    </row>
    <row r="84" spans="1:2" x14ac:dyDescent="0.3">
      <c r="A84" s="1" t="s">
        <v>3</v>
      </c>
      <c r="B84" s="1">
        <v>13596</v>
      </c>
    </row>
    <row r="85" spans="1:2" x14ac:dyDescent="0.3">
      <c r="A85" s="1" t="s">
        <v>3</v>
      </c>
      <c r="B85" s="1">
        <v>13486</v>
      </c>
    </row>
    <row r="86" spans="1:2" x14ac:dyDescent="0.3">
      <c r="A86" s="1" t="s">
        <v>3</v>
      </c>
      <c r="B86" s="1">
        <v>13622</v>
      </c>
    </row>
    <row r="87" spans="1:2" x14ac:dyDescent="0.3">
      <c r="A87" s="1" t="s">
        <v>3</v>
      </c>
      <c r="B87" s="1">
        <v>13503</v>
      </c>
    </row>
    <row r="88" spans="1:2" x14ac:dyDescent="0.3">
      <c r="A88" s="1" t="s">
        <v>3</v>
      </c>
      <c r="B88" s="1">
        <v>13566</v>
      </c>
    </row>
    <row r="89" spans="1:2" x14ac:dyDescent="0.3">
      <c r="A89" s="1" t="s">
        <v>3</v>
      </c>
      <c r="B89" s="1">
        <v>13423</v>
      </c>
    </row>
    <row r="90" spans="1:2" x14ac:dyDescent="0.3">
      <c r="A90" s="1" t="s">
        <v>3</v>
      </c>
      <c r="B90" s="1">
        <v>13535</v>
      </c>
    </row>
    <row r="91" spans="1:2" x14ac:dyDescent="0.3">
      <c r="A91" s="1" t="s">
        <v>3</v>
      </c>
      <c r="B91" s="1">
        <v>17987</v>
      </c>
    </row>
    <row r="92" spans="1:2" x14ac:dyDescent="0.3">
      <c r="A92" s="1" t="s">
        <v>3</v>
      </c>
      <c r="B92" s="1">
        <v>17888</v>
      </c>
    </row>
    <row r="93" spans="1:2" x14ac:dyDescent="0.3">
      <c r="A93" s="1" t="s">
        <v>3</v>
      </c>
      <c r="B93" s="1">
        <v>17012</v>
      </c>
    </row>
    <row r="94" spans="1:2" x14ac:dyDescent="0.3">
      <c r="A94" s="1" t="s">
        <v>3</v>
      </c>
      <c r="B94" s="1">
        <v>13619</v>
      </c>
    </row>
    <row r="95" spans="1:2" x14ac:dyDescent="0.3">
      <c r="A95" s="1" t="s">
        <v>3</v>
      </c>
      <c r="B95" s="1">
        <v>13478</v>
      </c>
    </row>
    <row r="96" spans="1:2" x14ac:dyDescent="0.3">
      <c r="A96" s="1" t="s">
        <v>3</v>
      </c>
      <c r="B96" s="1">
        <v>13500</v>
      </c>
    </row>
    <row r="97" spans="1:2" x14ac:dyDescent="0.3">
      <c r="A97" s="1" t="s">
        <v>3</v>
      </c>
      <c r="B97" s="1">
        <v>13513</v>
      </c>
    </row>
    <row r="98" spans="1:2" x14ac:dyDescent="0.3">
      <c r="A98" s="1" t="s">
        <v>2</v>
      </c>
      <c r="B98" s="1">
        <v>16</v>
      </c>
    </row>
    <row r="99" spans="1:2" x14ac:dyDescent="0.3">
      <c r="A99" s="1" t="s">
        <v>3</v>
      </c>
      <c r="B99" s="1">
        <v>29388</v>
      </c>
    </row>
    <row r="100" spans="1:2" x14ac:dyDescent="0.3">
      <c r="A100" s="1" t="s">
        <v>3</v>
      </c>
      <c r="B100" s="1">
        <v>29805</v>
      </c>
    </row>
    <row r="101" spans="1:2" x14ac:dyDescent="0.3">
      <c r="A101" s="1" t="s">
        <v>3</v>
      </c>
      <c r="B101" s="1">
        <v>30991</v>
      </c>
    </row>
    <row r="102" spans="1:2" x14ac:dyDescent="0.3">
      <c r="A102" s="1" t="s">
        <v>3</v>
      </c>
      <c r="B102" s="1">
        <v>41444</v>
      </c>
    </row>
    <row r="103" spans="1:2" x14ac:dyDescent="0.3">
      <c r="A103" s="1" t="s">
        <v>3</v>
      </c>
      <c r="B103" s="1">
        <v>29047</v>
      </c>
    </row>
    <row r="104" spans="1:2" x14ac:dyDescent="0.3">
      <c r="A104" s="1" t="s">
        <v>3</v>
      </c>
      <c r="B104" s="1">
        <v>29282</v>
      </c>
    </row>
    <row r="105" spans="1:2" x14ac:dyDescent="0.3">
      <c r="A105" s="1" t="s">
        <v>3</v>
      </c>
      <c r="B105" s="1">
        <v>29372</v>
      </c>
    </row>
    <row r="106" spans="1:2" x14ac:dyDescent="0.3">
      <c r="A106" s="1" t="s">
        <v>3</v>
      </c>
      <c r="B106" s="1">
        <v>29144</v>
      </c>
    </row>
    <row r="107" spans="1:2" x14ac:dyDescent="0.3">
      <c r="A107" s="1" t="s">
        <v>3</v>
      </c>
      <c r="B107" s="1">
        <v>29794</v>
      </c>
    </row>
    <row r="108" spans="1:2" x14ac:dyDescent="0.3">
      <c r="A108" s="1" t="s">
        <v>3</v>
      </c>
      <c r="B108" s="1">
        <v>29652</v>
      </c>
    </row>
    <row r="109" spans="1:2" x14ac:dyDescent="0.3">
      <c r="A109" s="1" t="s">
        <v>3</v>
      </c>
      <c r="B109" s="1">
        <v>29078</v>
      </c>
    </row>
    <row r="110" spans="1:2" x14ac:dyDescent="0.3">
      <c r="A110" s="1" t="s">
        <v>3</v>
      </c>
      <c r="B110" s="1">
        <v>29125</v>
      </c>
    </row>
    <row r="111" spans="1:2" x14ac:dyDescent="0.3">
      <c r="A111" s="1" t="s">
        <v>3</v>
      </c>
      <c r="B111" s="1">
        <v>29249</v>
      </c>
    </row>
    <row r="112" spans="1:2" x14ac:dyDescent="0.3">
      <c r="A112" s="1" t="s">
        <v>3</v>
      </c>
      <c r="B112" s="1">
        <v>29740</v>
      </c>
    </row>
    <row r="113" spans="1:2" x14ac:dyDescent="0.3">
      <c r="A113" s="1" t="s">
        <v>3</v>
      </c>
      <c r="B113" s="1">
        <v>29078</v>
      </c>
    </row>
    <row r="114" spans="1:2" x14ac:dyDescent="0.3">
      <c r="A114" s="1" t="s">
        <v>2</v>
      </c>
      <c r="B114" s="1">
        <v>17</v>
      </c>
    </row>
    <row r="115" spans="1:2" x14ac:dyDescent="0.3">
      <c r="A115" s="1" t="s">
        <v>3</v>
      </c>
      <c r="B115" s="1">
        <v>78816</v>
      </c>
    </row>
    <row r="116" spans="1:2" x14ac:dyDescent="0.3">
      <c r="A116" s="1" t="s">
        <v>3</v>
      </c>
      <c r="B116" s="1">
        <v>67446</v>
      </c>
    </row>
    <row r="117" spans="1:2" x14ac:dyDescent="0.3">
      <c r="A117" s="1" t="s">
        <v>3</v>
      </c>
      <c r="B117" s="1">
        <v>71710</v>
      </c>
    </row>
    <row r="118" spans="1:2" x14ac:dyDescent="0.3">
      <c r="A118" s="1" t="s">
        <v>3</v>
      </c>
      <c r="B118" s="1">
        <v>84838</v>
      </c>
    </row>
    <row r="119" spans="1:2" x14ac:dyDescent="0.3">
      <c r="A119" s="1" t="s">
        <v>3</v>
      </c>
      <c r="B119" s="1">
        <v>78761</v>
      </c>
    </row>
    <row r="120" spans="1:2" x14ac:dyDescent="0.3">
      <c r="A120" s="1" t="s">
        <v>3</v>
      </c>
      <c r="B120" s="1">
        <v>76920</v>
      </c>
    </row>
    <row r="121" spans="1:2" x14ac:dyDescent="0.3">
      <c r="A121" s="1" t="s">
        <v>3</v>
      </c>
      <c r="B121" s="1">
        <v>102577</v>
      </c>
    </row>
    <row r="122" spans="1:2" x14ac:dyDescent="0.3">
      <c r="A122" s="1" t="s">
        <v>3</v>
      </c>
      <c r="B122" s="1">
        <v>111509</v>
      </c>
    </row>
    <row r="123" spans="1:2" x14ac:dyDescent="0.3">
      <c r="A123" s="1" t="s">
        <v>3</v>
      </c>
      <c r="B123" s="1">
        <v>117863</v>
      </c>
    </row>
    <row r="124" spans="1:2" x14ac:dyDescent="0.3">
      <c r="A124" s="1" t="s">
        <v>3</v>
      </c>
      <c r="B124" s="1">
        <v>73276</v>
      </c>
    </row>
    <row r="125" spans="1:2" x14ac:dyDescent="0.3">
      <c r="A125" s="1" t="s">
        <v>3</v>
      </c>
      <c r="B125" s="1">
        <v>65668</v>
      </c>
    </row>
    <row r="126" spans="1:2" x14ac:dyDescent="0.3">
      <c r="A126" s="1" t="s">
        <v>3</v>
      </c>
      <c r="B126" s="1">
        <v>78885</v>
      </c>
    </row>
    <row r="127" spans="1:2" x14ac:dyDescent="0.3">
      <c r="A127" s="1" t="s">
        <v>3</v>
      </c>
      <c r="B127" s="1">
        <v>90113</v>
      </c>
    </row>
    <row r="128" spans="1:2" x14ac:dyDescent="0.3">
      <c r="A128" s="1" t="s">
        <v>3</v>
      </c>
      <c r="B128" s="1">
        <v>83883</v>
      </c>
    </row>
    <row r="129" spans="1:2" x14ac:dyDescent="0.3">
      <c r="A129" s="1" t="s">
        <v>3</v>
      </c>
      <c r="B129" s="1">
        <v>86550</v>
      </c>
    </row>
    <row r="130" spans="1:2" x14ac:dyDescent="0.3">
      <c r="A130" s="1" t="s">
        <v>2</v>
      </c>
      <c r="B130" s="1">
        <v>18</v>
      </c>
    </row>
    <row r="131" spans="1:2" x14ac:dyDescent="0.3">
      <c r="A131" s="1" t="s">
        <v>3</v>
      </c>
      <c r="B131" s="1">
        <v>167676</v>
      </c>
    </row>
    <row r="132" spans="1:2" x14ac:dyDescent="0.3">
      <c r="A132" s="1" t="s">
        <v>3</v>
      </c>
      <c r="B132" s="1">
        <v>166909</v>
      </c>
    </row>
    <row r="133" spans="1:2" x14ac:dyDescent="0.3">
      <c r="A133" s="1" t="s">
        <v>3</v>
      </c>
      <c r="B133" s="1">
        <v>177710</v>
      </c>
    </row>
    <row r="134" spans="1:2" x14ac:dyDescent="0.3">
      <c r="A134" s="1" t="s">
        <v>3</v>
      </c>
      <c r="B134" s="1">
        <v>165372</v>
      </c>
    </row>
    <row r="135" spans="1:2" x14ac:dyDescent="0.3">
      <c r="A135" s="1" t="s">
        <v>3</v>
      </c>
      <c r="B135" s="1">
        <v>183261</v>
      </c>
    </row>
    <row r="136" spans="1:2" x14ac:dyDescent="0.3">
      <c r="A136" s="1" t="s">
        <v>3</v>
      </c>
      <c r="B136" s="1">
        <v>181572</v>
      </c>
    </row>
    <row r="137" spans="1:2" x14ac:dyDescent="0.3">
      <c r="A137" s="1" t="s">
        <v>3</v>
      </c>
      <c r="B137" s="1">
        <v>165748</v>
      </c>
    </row>
    <row r="138" spans="1:2" x14ac:dyDescent="0.3">
      <c r="A138" s="1" t="s">
        <v>3</v>
      </c>
      <c r="B138" s="1">
        <v>170595</v>
      </c>
    </row>
    <row r="139" spans="1:2" x14ac:dyDescent="0.3">
      <c r="A139" s="1" t="s">
        <v>3</v>
      </c>
      <c r="B139" s="1">
        <v>199109</v>
      </c>
    </row>
    <row r="140" spans="1:2" x14ac:dyDescent="0.3">
      <c r="A140" s="1" t="s">
        <v>3</v>
      </c>
      <c r="B140" s="1">
        <v>165041</v>
      </c>
    </row>
    <row r="141" spans="1:2" x14ac:dyDescent="0.3">
      <c r="A141" s="1" t="s">
        <v>3</v>
      </c>
      <c r="B141" s="1">
        <v>168847</v>
      </c>
    </row>
    <row r="142" spans="1:2" x14ac:dyDescent="0.3">
      <c r="A142" s="1" t="s">
        <v>3</v>
      </c>
      <c r="B142" s="1">
        <v>166504</v>
      </c>
    </row>
    <row r="143" spans="1:2" x14ac:dyDescent="0.3">
      <c r="A143" s="1" t="s">
        <v>3</v>
      </c>
      <c r="B143" s="1">
        <v>177703</v>
      </c>
    </row>
    <row r="144" spans="1:2" x14ac:dyDescent="0.3">
      <c r="A144" s="1" t="s">
        <v>3</v>
      </c>
      <c r="B144" s="1">
        <v>171475</v>
      </c>
    </row>
    <row r="145" spans="1:2" x14ac:dyDescent="0.3">
      <c r="A145" s="1" t="s">
        <v>3</v>
      </c>
      <c r="B145" s="1">
        <v>195555</v>
      </c>
    </row>
    <row r="146" spans="1:2" x14ac:dyDescent="0.3">
      <c r="A146" s="1" t="s">
        <v>2</v>
      </c>
      <c r="B146" s="1">
        <v>19</v>
      </c>
    </row>
    <row r="147" spans="1:2" x14ac:dyDescent="0.3">
      <c r="A147" s="1" t="s">
        <v>3</v>
      </c>
      <c r="B147" s="1">
        <v>534355</v>
      </c>
    </row>
    <row r="148" spans="1:2" x14ac:dyDescent="0.3">
      <c r="A148" s="1" t="s">
        <v>3</v>
      </c>
      <c r="B148" s="1">
        <v>499915</v>
      </c>
    </row>
    <row r="149" spans="1:2" x14ac:dyDescent="0.3">
      <c r="A149" s="1" t="s">
        <v>3</v>
      </c>
      <c r="B149" s="1">
        <v>513530</v>
      </c>
    </row>
    <row r="150" spans="1:2" x14ac:dyDescent="0.3">
      <c r="A150" s="1" t="s">
        <v>3</v>
      </c>
      <c r="B150" s="1">
        <v>634762</v>
      </c>
    </row>
    <row r="151" spans="1:2" x14ac:dyDescent="0.3">
      <c r="A151" s="1" t="s">
        <v>3</v>
      </c>
      <c r="B151" s="1">
        <v>538231</v>
      </c>
    </row>
    <row r="152" spans="1:2" x14ac:dyDescent="0.3">
      <c r="A152" s="1" t="s">
        <v>3</v>
      </c>
      <c r="B152" s="1">
        <v>676411</v>
      </c>
    </row>
    <row r="153" spans="1:2" x14ac:dyDescent="0.3">
      <c r="A153" s="1" t="s">
        <v>3</v>
      </c>
      <c r="B153" s="1">
        <v>503906</v>
      </c>
    </row>
    <row r="154" spans="1:2" x14ac:dyDescent="0.3">
      <c r="A154" s="1" t="s">
        <v>3</v>
      </c>
      <c r="B154" s="1">
        <v>482367</v>
      </c>
    </row>
    <row r="155" spans="1:2" x14ac:dyDescent="0.3">
      <c r="A155" s="1" t="s">
        <v>3</v>
      </c>
      <c r="B155" s="1">
        <v>464425</v>
      </c>
    </row>
    <row r="156" spans="1:2" x14ac:dyDescent="0.3">
      <c r="A156" s="1" t="s">
        <v>3</v>
      </c>
      <c r="B156" s="1">
        <v>485344</v>
      </c>
    </row>
    <row r="157" spans="1:2" x14ac:dyDescent="0.3">
      <c r="A157" s="1" t="s">
        <v>3</v>
      </c>
      <c r="B157" s="1">
        <v>518885</v>
      </c>
    </row>
    <row r="158" spans="1:2" x14ac:dyDescent="0.3">
      <c r="A158" s="1" t="s">
        <v>3</v>
      </c>
      <c r="B158" s="1">
        <v>514010</v>
      </c>
    </row>
    <row r="159" spans="1:2" x14ac:dyDescent="0.3">
      <c r="A159" s="1" t="s">
        <v>3</v>
      </c>
      <c r="B159" s="1">
        <v>553052</v>
      </c>
    </row>
    <row r="160" spans="1:2" x14ac:dyDescent="0.3">
      <c r="A160" s="1" t="s">
        <v>3</v>
      </c>
      <c r="B160" s="1">
        <v>690819</v>
      </c>
    </row>
    <row r="161" spans="1:2" x14ac:dyDescent="0.3">
      <c r="A161" s="1" t="s">
        <v>3</v>
      </c>
      <c r="B161" s="1">
        <v>555153</v>
      </c>
    </row>
  </sheetData>
  <pageMargins left="0.7" right="0.7" top="0.75" bottom="0.75" header="0.3" footer="0.3"/>
  <ignoredErrors>
    <ignoredError sqref="D9:E9 D10:D17" calculatedColumn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FD3A-CF26-4F0F-BD34-21637822585F}">
  <dimension ref="A1:X220"/>
  <sheetViews>
    <sheetView topLeftCell="A171" zoomScaleNormal="100" workbookViewId="0">
      <selection activeCell="A128" sqref="A128"/>
    </sheetView>
  </sheetViews>
  <sheetFormatPr defaultRowHeight="14.4" x14ac:dyDescent="0.3"/>
  <cols>
    <col min="1" max="1" width="11.44140625" bestFit="1" customWidth="1"/>
    <col min="2" max="2" width="11.5546875" customWidth="1"/>
    <col min="3" max="3" width="13.109375" customWidth="1"/>
    <col min="4" max="5" width="11.6640625" customWidth="1"/>
    <col min="6" max="6" width="11.33203125" customWidth="1"/>
    <col min="7" max="7" width="11.88671875" customWidth="1"/>
    <col min="8" max="8" width="11.44140625" customWidth="1"/>
    <col min="9" max="9" width="12.6640625" customWidth="1"/>
    <col min="10" max="10" width="11.6640625" customWidth="1"/>
  </cols>
  <sheetData>
    <row r="1" spans="1:24" x14ac:dyDescent="0.3">
      <c r="A1" t="s">
        <v>4</v>
      </c>
    </row>
    <row r="2" spans="1:24" x14ac:dyDescent="0.3">
      <c r="A2" t="s">
        <v>5</v>
      </c>
      <c r="B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</row>
    <row r="3" spans="1:24" x14ac:dyDescent="0.3">
      <c r="A3" s="4">
        <v>3933</v>
      </c>
      <c r="B3">
        <v>6531</v>
      </c>
      <c r="C3" s="3">
        <v>14636</v>
      </c>
      <c r="D3" s="3">
        <v>35429</v>
      </c>
      <c r="E3" s="3">
        <v>68668</v>
      </c>
      <c r="F3" s="3">
        <v>319228</v>
      </c>
      <c r="G3" s="3">
        <v>379869</v>
      </c>
      <c r="H3" s="3">
        <v>1031100</v>
      </c>
      <c r="I3" s="3">
        <v>3687092</v>
      </c>
      <c r="J3" s="3">
        <v>3815378</v>
      </c>
      <c r="O3" s="4"/>
      <c r="P3" s="5"/>
      <c r="Q3" s="5"/>
      <c r="R3" s="5"/>
      <c r="S3" s="5"/>
      <c r="T3" s="5"/>
      <c r="U3" s="5"/>
      <c r="V3" s="5"/>
      <c r="W3" s="5"/>
      <c r="X3" s="5"/>
    </row>
    <row r="4" spans="1:24" x14ac:dyDescent="0.3">
      <c r="A4" s="4">
        <v>3905</v>
      </c>
      <c r="B4">
        <v>6225</v>
      </c>
      <c r="C4" s="2">
        <v>13969</v>
      </c>
      <c r="D4" s="2">
        <v>34551</v>
      </c>
      <c r="E4" s="2">
        <v>68580</v>
      </c>
      <c r="F4" s="2">
        <v>206564</v>
      </c>
      <c r="G4" s="2">
        <v>356403</v>
      </c>
      <c r="H4" s="2">
        <v>1062749</v>
      </c>
      <c r="I4" s="2">
        <v>3964321</v>
      </c>
      <c r="J4" s="2">
        <v>7876253</v>
      </c>
    </row>
    <row r="5" spans="1:24" x14ac:dyDescent="0.3">
      <c r="A5" s="4">
        <v>3758</v>
      </c>
      <c r="B5">
        <v>6508</v>
      </c>
      <c r="C5" s="3">
        <v>14263</v>
      </c>
      <c r="D5" s="3">
        <v>33257</v>
      </c>
      <c r="E5" s="3">
        <v>76614</v>
      </c>
      <c r="F5" s="3">
        <v>153199</v>
      </c>
      <c r="G5" s="3">
        <v>892321</v>
      </c>
      <c r="H5" s="3">
        <v>1730478</v>
      </c>
      <c r="I5" s="3">
        <v>2380153</v>
      </c>
      <c r="J5" s="3">
        <v>4708840</v>
      </c>
    </row>
    <row r="6" spans="1:24" x14ac:dyDescent="0.3">
      <c r="A6" s="4">
        <v>3670</v>
      </c>
      <c r="B6">
        <v>6524</v>
      </c>
      <c r="C6" s="2">
        <v>14424</v>
      </c>
      <c r="D6" s="2">
        <v>32079</v>
      </c>
      <c r="E6" s="2">
        <v>70628</v>
      </c>
      <c r="F6" s="2">
        <v>239314</v>
      </c>
      <c r="G6" s="2">
        <v>472224</v>
      </c>
      <c r="H6" s="2">
        <v>904970</v>
      </c>
      <c r="I6" s="2">
        <v>2139343</v>
      </c>
      <c r="J6" s="2">
        <v>7009005</v>
      </c>
    </row>
    <row r="7" spans="1:24" x14ac:dyDescent="0.3">
      <c r="A7" s="4">
        <v>3737</v>
      </c>
      <c r="B7">
        <v>6078</v>
      </c>
      <c r="C7" s="3">
        <v>14089</v>
      </c>
      <c r="D7" s="3">
        <v>30763</v>
      </c>
      <c r="E7" s="3">
        <v>98599</v>
      </c>
      <c r="F7" s="3">
        <v>361325</v>
      </c>
      <c r="G7" s="3">
        <v>662544</v>
      </c>
      <c r="H7" s="3">
        <v>994920</v>
      </c>
      <c r="I7" s="3">
        <v>1621302</v>
      </c>
      <c r="J7" s="3">
        <v>8682775</v>
      </c>
    </row>
    <row r="8" spans="1:24" x14ac:dyDescent="0.3">
      <c r="A8" s="4">
        <v>3992</v>
      </c>
      <c r="B8">
        <v>6658</v>
      </c>
      <c r="C8" s="2">
        <v>14905</v>
      </c>
      <c r="D8" s="2">
        <v>30511</v>
      </c>
      <c r="E8" s="2">
        <v>77478</v>
      </c>
      <c r="F8" s="2">
        <v>265939</v>
      </c>
      <c r="G8" s="2">
        <v>391232</v>
      </c>
      <c r="H8" s="2">
        <v>2267158</v>
      </c>
      <c r="I8" s="2">
        <v>1854229</v>
      </c>
      <c r="J8" s="2">
        <v>4573339</v>
      </c>
    </row>
    <row r="9" spans="1:24" x14ac:dyDescent="0.3">
      <c r="A9" s="4">
        <v>3626</v>
      </c>
      <c r="B9">
        <v>10429</v>
      </c>
      <c r="C9" s="3">
        <v>14791</v>
      </c>
      <c r="D9" s="3">
        <v>30934</v>
      </c>
      <c r="E9" s="3">
        <v>85547</v>
      </c>
      <c r="F9" s="3">
        <v>196385</v>
      </c>
      <c r="G9" s="3">
        <v>1139882</v>
      </c>
      <c r="H9" s="3">
        <v>940820</v>
      </c>
      <c r="I9" s="3">
        <v>3447779</v>
      </c>
      <c r="J9" s="3">
        <v>3656527</v>
      </c>
    </row>
    <row r="10" spans="1:24" x14ac:dyDescent="0.3">
      <c r="A10" s="4">
        <v>3545</v>
      </c>
      <c r="B10">
        <v>9645</v>
      </c>
      <c r="C10" s="2">
        <v>16933</v>
      </c>
      <c r="D10" s="2">
        <v>30402</v>
      </c>
      <c r="E10" s="2">
        <v>70683</v>
      </c>
      <c r="F10" s="2">
        <v>206496</v>
      </c>
      <c r="G10" s="2">
        <v>561050</v>
      </c>
      <c r="H10" s="2">
        <v>2568730</v>
      </c>
      <c r="I10" s="2">
        <v>3842992</v>
      </c>
      <c r="J10" s="2">
        <v>8526877</v>
      </c>
    </row>
    <row r="11" spans="1:24" x14ac:dyDescent="0.3">
      <c r="A11" s="4">
        <v>3368</v>
      </c>
      <c r="B11">
        <v>9141</v>
      </c>
      <c r="C11" s="3">
        <v>18454</v>
      </c>
      <c r="D11" s="3">
        <v>36088</v>
      </c>
      <c r="E11" s="3">
        <v>70595</v>
      </c>
      <c r="F11" s="3">
        <v>171230</v>
      </c>
      <c r="G11" s="3">
        <v>500467</v>
      </c>
      <c r="H11" s="3">
        <v>871927</v>
      </c>
      <c r="I11" s="3">
        <v>1748738</v>
      </c>
      <c r="J11" s="3">
        <v>4925481</v>
      </c>
    </row>
    <row r="12" spans="1:24" x14ac:dyDescent="0.3">
      <c r="A12" s="4">
        <v>34380</v>
      </c>
      <c r="B12">
        <v>9246</v>
      </c>
      <c r="C12" s="2">
        <v>18738</v>
      </c>
      <c r="D12" s="2">
        <v>30453</v>
      </c>
      <c r="E12" s="2">
        <v>71319</v>
      </c>
      <c r="F12" s="2">
        <v>997318</v>
      </c>
      <c r="G12" s="2">
        <v>551420</v>
      </c>
      <c r="H12" s="2">
        <v>1136499</v>
      </c>
      <c r="I12" s="2">
        <v>1862184</v>
      </c>
      <c r="J12" s="2">
        <v>4308560</v>
      </c>
    </row>
    <row r="13" spans="1:24" x14ac:dyDescent="0.3">
      <c r="A13" s="4">
        <v>3345</v>
      </c>
      <c r="B13">
        <v>9587</v>
      </c>
      <c r="C13" s="3">
        <v>16787</v>
      </c>
      <c r="D13" s="3">
        <v>30628</v>
      </c>
      <c r="E13" s="3">
        <v>91616</v>
      </c>
      <c r="F13" s="3">
        <v>290675</v>
      </c>
      <c r="G13" s="3">
        <v>1785040</v>
      </c>
      <c r="H13" s="3">
        <v>1669627</v>
      </c>
      <c r="I13" s="3">
        <v>2507138</v>
      </c>
      <c r="J13" s="3">
        <v>5019551</v>
      </c>
    </row>
    <row r="14" spans="1:24" x14ac:dyDescent="0.3">
      <c r="A14" s="4">
        <v>3216</v>
      </c>
      <c r="B14">
        <v>8185</v>
      </c>
      <c r="C14" s="2">
        <v>16191</v>
      </c>
      <c r="D14" s="2">
        <v>30928</v>
      </c>
      <c r="E14" s="2">
        <v>84293</v>
      </c>
      <c r="F14" s="2">
        <v>157437</v>
      </c>
      <c r="G14" s="2">
        <v>423443</v>
      </c>
      <c r="H14" s="2">
        <v>2868980</v>
      </c>
      <c r="I14" s="2">
        <v>2555590</v>
      </c>
      <c r="J14" s="2">
        <v>4234070</v>
      </c>
    </row>
    <row r="15" spans="1:24" x14ac:dyDescent="0.3">
      <c r="A15" s="4">
        <v>3020</v>
      </c>
      <c r="B15" s="4">
        <v>10631</v>
      </c>
      <c r="C15" s="3">
        <v>16210</v>
      </c>
      <c r="D15" s="3">
        <v>34477</v>
      </c>
      <c r="E15" s="3">
        <v>86796</v>
      </c>
      <c r="F15" s="3">
        <v>155833</v>
      </c>
      <c r="G15" s="3">
        <v>355931</v>
      </c>
      <c r="H15" s="3">
        <v>1987481</v>
      </c>
      <c r="I15" s="3">
        <v>2403079</v>
      </c>
      <c r="J15" s="3">
        <v>3238658</v>
      </c>
    </row>
    <row r="16" spans="1:24" x14ac:dyDescent="0.3">
      <c r="A16" s="4">
        <v>3032</v>
      </c>
      <c r="B16">
        <v>8232</v>
      </c>
      <c r="C16" s="2">
        <v>16221</v>
      </c>
      <c r="D16" s="2">
        <v>36740</v>
      </c>
      <c r="E16" s="2">
        <v>77214</v>
      </c>
      <c r="F16" s="2">
        <v>280794</v>
      </c>
      <c r="G16" s="2">
        <v>641597</v>
      </c>
      <c r="H16" s="2">
        <v>646532</v>
      </c>
      <c r="I16" s="2">
        <v>1709023</v>
      </c>
      <c r="J16" s="2">
        <v>9046315</v>
      </c>
    </row>
    <row r="17" spans="1:10" x14ac:dyDescent="0.3">
      <c r="A17" s="4">
        <v>3171</v>
      </c>
      <c r="B17">
        <v>7325</v>
      </c>
      <c r="C17" s="3">
        <v>16394</v>
      </c>
      <c r="D17" s="3">
        <v>31001</v>
      </c>
      <c r="E17" s="3">
        <v>116493</v>
      </c>
      <c r="F17" s="3">
        <v>206657</v>
      </c>
      <c r="G17" s="3">
        <v>711288</v>
      </c>
      <c r="H17" s="3">
        <v>1770797</v>
      </c>
      <c r="I17" s="3">
        <v>4481609</v>
      </c>
      <c r="J17" s="3">
        <v>4815469</v>
      </c>
    </row>
    <row r="18" spans="1:10" x14ac:dyDescent="0.3">
      <c r="A18" s="6">
        <f t="shared" ref="A18:J18" si="0">MEDIAN(A3:A17)</f>
        <v>3626</v>
      </c>
      <c r="B18" s="7">
        <f t="shared" si="0"/>
        <v>8185</v>
      </c>
      <c r="C18" s="7">
        <f t="shared" si="0"/>
        <v>16191</v>
      </c>
      <c r="D18" s="7">
        <f t="shared" si="0"/>
        <v>31001</v>
      </c>
      <c r="E18" s="7">
        <f t="shared" si="0"/>
        <v>77214</v>
      </c>
      <c r="F18" s="7">
        <f t="shared" si="0"/>
        <v>206657</v>
      </c>
      <c r="G18" s="7">
        <f t="shared" si="0"/>
        <v>551420</v>
      </c>
      <c r="H18" s="7">
        <f t="shared" si="0"/>
        <v>1136499</v>
      </c>
      <c r="I18" s="7">
        <f t="shared" si="0"/>
        <v>2403079</v>
      </c>
      <c r="J18" s="7">
        <f t="shared" si="0"/>
        <v>4815469</v>
      </c>
    </row>
    <row r="21" spans="1:10" x14ac:dyDescent="0.3">
      <c r="A21" t="s">
        <v>15</v>
      </c>
    </row>
    <row r="22" spans="1:10" x14ac:dyDescent="0.3">
      <c r="A22" t="s">
        <v>5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  <c r="G22" s="2" t="s">
        <v>11</v>
      </c>
      <c r="H22" s="2" t="s">
        <v>12</v>
      </c>
      <c r="I22" s="2" t="s">
        <v>13</v>
      </c>
      <c r="J22" s="2" t="s">
        <v>14</v>
      </c>
    </row>
    <row r="23" spans="1:10" x14ac:dyDescent="0.3">
      <c r="A23" s="4">
        <v>3963</v>
      </c>
      <c r="B23" s="3">
        <v>18556</v>
      </c>
      <c r="C23" s="3">
        <v>202753</v>
      </c>
      <c r="D23" s="3">
        <v>55045</v>
      </c>
      <c r="E23" s="3">
        <v>139953</v>
      </c>
      <c r="F23" s="3">
        <v>203585</v>
      </c>
      <c r="G23" s="3">
        <v>547636</v>
      </c>
      <c r="H23" s="3">
        <v>1111066</v>
      </c>
      <c r="I23" s="3">
        <v>3746982</v>
      </c>
      <c r="J23" s="3">
        <v>5564239</v>
      </c>
    </row>
    <row r="24" spans="1:10" x14ac:dyDescent="0.3">
      <c r="A24" s="4">
        <v>9246</v>
      </c>
      <c r="B24" s="2">
        <v>19023</v>
      </c>
      <c r="C24" s="2">
        <v>244185</v>
      </c>
      <c r="D24" s="2">
        <v>48593</v>
      </c>
      <c r="E24" s="2">
        <v>79790</v>
      </c>
      <c r="F24" s="2">
        <v>178027</v>
      </c>
      <c r="G24" s="2">
        <v>352451</v>
      </c>
      <c r="H24" s="2">
        <v>3372909</v>
      </c>
      <c r="I24" s="2">
        <v>1469362</v>
      </c>
      <c r="J24" s="2">
        <v>6510312</v>
      </c>
    </row>
    <row r="25" spans="1:10" x14ac:dyDescent="0.3">
      <c r="A25" s="4">
        <v>3926</v>
      </c>
      <c r="B25" s="3">
        <v>19951</v>
      </c>
      <c r="C25" s="3">
        <v>287218</v>
      </c>
      <c r="D25" s="3">
        <v>64615</v>
      </c>
      <c r="E25" s="3">
        <v>95041</v>
      </c>
      <c r="F25" s="3">
        <v>241035</v>
      </c>
      <c r="G25" s="3">
        <v>398284</v>
      </c>
      <c r="H25" s="3">
        <v>1468452</v>
      </c>
      <c r="I25" s="3">
        <v>2704969</v>
      </c>
      <c r="J25" s="3">
        <v>3503803</v>
      </c>
    </row>
    <row r="26" spans="1:10" x14ac:dyDescent="0.3">
      <c r="A26" s="4">
        <v>14062</v>
      </c>
      <c r="B26" s="2">
        <v>19912</v>
      </c>
      <c r="C26" s="2">
        <v>243636</v>
      </c>
      <c r="D26" s="2">
        <v>50917</v>
      </c>
      <c r="E26" s="2">
        <v>108259</v>
      </c>
      <c r="F26" s="2">
        <v>234042</v>
      </c>
      <c r="G26" s="2">
        <v>313472</v>
      </c>
      <c r="H26" s="2">
        <v>1569680</v>
      </c>
      <c r="I26" s="2">
        <v>3050103</v>
      </c>
      <c r="J26" s="2">
        <v>3882847</v>
      </c>
    </row>
    <row r="27" spans="1:10" x14ac:dyDescent="0.3">
      <c r="A27" s="4">
        <v>4217</v>
      </c>
      <c r="B27" s="3">
        <v>21214</v>
      </c>
      <c r="C27" s="3">
        <v>227105</v>
      </c>
      <c r="D27" s="3">
        <v>55005</v>
      </c>
      <c r="E27" s="3">
        <v>110125</v>
      </c>
      <c r="F27" s="3">
        <v>205603</v>
      </c>
      <c r="G27" s="3">
        <v>330809</v>
      </c>
      <c r="H27" s="3">
        <v>744057</v>
      </c>
      <c r="I27" s="3">
        <v>3149153</v>
      </c>
      <c r="J27" s="3">
        <v>4506380</v>
      </c>
    </row>
    <row r="28" spans="1:10" x14ac:dyDescent="0.3">
      <c r="A28" s="4">
        <v>4081</v>
      </c>
      <c r="B28" s="2">
        <v>23337</v>
      </c>
      <c r="C28" s="2">
        <v>147443</v>
      </c>
      <c r="D28" s="2">
        <v>56107</v>
      </c>
      <c r="E28" s="2">
        <v>120876</v>
      </c>
      <c r="F28" s="2">
        <v>193264</v>
      </c>
      <c r="G28" s="2">
        <v>327950</v>
      </c>
      <c r="H28" s="2">
        <v>700270</v>
      </c>
      <c r="I28" s="2">
        <v>4788608</v>
      </c>
      <c r="J28" s="2">
        <v>5814312</v>
      </c>
    </row>
    <row r="29" spans="1:10" x14ac:dyDescent="0.3">
      <c r="A29" s="4">
        <v>13978</v>
      </c>
      <c r="B29" s="3">
        <v>40151</v>
      </c>
      <c r="C29" s="3">
        <v>63876</v>
      </c>
      <c r="D29" s="3">
        <v>52446</v>
      </c>
      <c r="E29" s="3">
        <v>85429</v>
      </c>
      <c r="F29" s="3">
        <v>831867</v>
      </c>
      <c r="G29" s="3">
        <v>323774</v>
      </c>
      <c r="H29" s="3">
        <v>691890</v>
      </c>
      <c r="I29" s="3">
        <v>2852090</v>
      </c>
      <c r="J29" s="3">
        <v>7593987</v>
      </c>
    </row>
    <row r="30" spans="1:10" x14ac:dyDescent="0.3">
      <c r="A30" s="4">
        <v>3893</v>
      </c>
      <c r="B30" s="2">
        <v>32247</v>
      </c>
      <c r="C30" s="2">
        <v>56313</v>
      </c>
      <c r="D30" s="2">
        <v>82841</v>
      </c>
      <c r="E30" s="2">
        <v>77125</v>
      </c>
      <c r="F30" s="2">
        <v>590482</v>
      </c>
      <c r="G30" s="2">
        <v>403143</v>
      </c>
      <c r="H30" s="2">
        <v>786270</v>
      </c>
      <c r="I30" s="2">
        <v>1460635</v>
      </c>
      <c r="J30" s="2">
        <v>4630881</v>
      </c>
    </row>
    <row r="31" spans="1:10" x14ac:dyDescent="0.3">
      <c r="A31" s="4">
        <v>13852</v>
      </c>
      <c r="B31" s="3">
        <v>39798</v>
      </c>
      <c r="C31" s="3">
        <v>61540</v>
      </c>
      <c r="D31" s="3">
        <v>216306</v>
      </c>
      <c r="E31" s="3">
        <v>88179</v>
      </c>
      <c r="F31" s="3">
        <v>177812</v>
      </c>
      <c r="G31" s="3">
        <v>374335</v>
      </c>
      <c r="H31" s="3">
        <v>983536</v>
      </c>
      <c r="I31" s="3">
        <v>2499395</v>
      </c>
      <c r="J31" s="3">
        <v>7448292</v>
      </c>
    </row>
    <row r="32" spans="1:10" x14ac:dyDescent="0.3">
      <c r="A32" s="4">
        <v>4089</v>
      </c>
      <c r="B32" s="2">
        <v>30821</v>
      </c>
      <c r="C32" s="2">
        <v>49957</v>
      </c>
      <c r="D32" s="2">
        <v>424269</v>
      </c>
      <c r="E32" s="2">
        <v>106611</v>
      </c>
      <c r="F32" s="2">
        <v>170969</v>
      </c>
      <c r="G32" s="2">
        <v>325495</v>
      </c>
      <c r="H32" s="2">
        <v>655585</v>
      </c>
      <c r="I32" s="2">
        <v>1667003</v>
      </c>
      <c r="J32" s="2">
        <v>5275519</v>
      </c>
    </row>
    <row r="33" spans="1:10" x14ac:dyDescent="0.3">
      <c r="A33" s="4">
        <v>4170</v>
      </c>
      <c r="B33" s="3">
        <v>27152</v>
      </c>
      <c r="C33" s="3">
        <v>49941</v>
      </c>
      <c r="D33" s="3">
        <v>366473</v>
      </c>
      <c r="E33" s="3">
        <v>163213</v>
      </c>
      <c r="F33" s="3">
        <v>305765</v>
      </c>
      <c r="G33" s="3">
        <v>362454</v>
      </c>
      <c r="H33" s="3">
        <v>788936</v>
      </c>
      <c r="I33" s="3">
        <v>1826126</v>
      </c>
      <c r="J33" s="3">
        <v>6399079</v>
      </c>
    </row>
    <row r="34" spans="1:10" x14ac:dyDescent="0.3">
      <c r="A34" s="4">
        <v>14360</v>
      </c>
      <c r="B34" s="2">
        <v>32422</v>
      </c>
      <c r="C34" s="2">
        <v>40930</v>
      </c>
      <c r="D34" s="2">
        <v>290724</v>
      </c>
      <c r="E34" s="2">
        <v>179243</v>
      </c>
      <c r="F34" s="2">
        <v>334960</v>
      </c>
      <c r="G34" s="2">
        <v>440988</v>
      </c>
      <c r="H34" s="2">
        <v>888292</v>
      </c>
      <c r="I34" s="2">
        <v>2157535</v>
      </c>
      <c r="J34" s="2">
        <v>6749837</v>
      </c>
    </row>
    <row r="35" spans="1:10" x14ac:dyDescent="0.3">
      <c r="A35" s="4">
        <v>4461</v>
      </c>
      <c r="B35" s="3">
        <v>41886</v>
      </c>
      <c r="C35" s="3">
        <v>34459</v>
      </c>
      <c r="D35" s="3">
        <v>147341</v>
      </c>
      <c r="E35" s="3">
        <v>257153</v>
      </c>
      <c r="F35" s="3">
        <v>245223</v>
      </c>
      <c r="G35" s="3">
        <v>415258</v>
      </c>
      <c r="H35" s="3">
        <v>741543</v>
      </c>
      <c r="I35" s="3">
        <v>2251996</v>
      </c>
      <c r="J35" s="3">
        <v>7865144</v>
      </c>
    </row>
    <row r="36" spans="1:10" x14ac:dyDescent="0.3">
      <c r="A36" s="4">
        <v>13999</v>
      </c>
      <c r="B36" s="2">
        <v>59207</v>
      </c>
      <c r="C36" s="2">
        <v>32073</v>
      </c>
      <c r="D36" s="2">
        <v>87024</v>
      </c>
      <c r="E36" s="2">
        <v>187184</v>
      </c>
      <c r="F36" s="2">
        <v>157401</v>
      </c>
      <c r="G36" s="2">
        <v>1054502</v>
      </c>
      <c r="H36" s="2">
        <v>669256</v>
      </c>
      <c r="I36" s="2">
        <v>3116162</v>
      </c>
      <c r="J36" s="2">
        <v>4069019</v>
      </c>
    </row>
    <row r="37" spans="1:10" x14ac:dyDescent="0.3">
      <c r="A37" s="4">
        <v>3815</v>
      </c>
      <c r="B37" s="3">
        <v>109217</v>
      </c>
      <c r="C37" s="3">
        <v>27294</v>
      </c>
      <c r="D37" s="3">
        <v>83213</v>
      </c>
      <c r="E37" s="3">
        <v>162753</v>
      </c>
      <c r="F37" s="3">
        <v>242028</v>
      </c>
      <c r="G37" s="3">
        <v>549602</v>
      </c>
      <c r="H37" s="3">
        <v>2724574</v>
      </c>
      <c r="I37" s="3">
        <v>2975206</v>
      </c>
      <c r="J37" s="3">
        <v>8047789</v>
      </c>
    </row>
    <row r="38" spans="1:10" x14ac:dyDescent="0.3">
      <c r="A38" s="6">
        <f t="shared" ref="A38:J38" si="1">MEDIAN(A23:A37)</f>
        <v>4217</v>
      </c>
      <c r="B38" s="7">
        <f t="shared" si="1"/>
        <v>30821</v>
      </c>
      <c r="C38" s="7">
        <f t="shared" si="1"/>
        <v>61540</v>
      </c>
      <c r="D38" s="7">
        <f t="shared" si="1"/>
        <v>82841</v>
      </c>
      <c r="E38" s="7">
        <f t="shared" si="1"/>
        <v>110125</v>
      </c>
      <c r="F38" s="7">
        <f t="shared" si="1"/>
        <v>234042</v>
      </c>
      <c r="G38" s="7">
        <f t="shared" si="1"/>
        <v>374335</v>
      </c>
      <c r="H38" s="7">
        <f t="shared" si="1"/>
        <v>788936</v>
      </c>
      <c r="I38" s="7">
        <f t="shared" si="1"/>
        <v>2704969</v>
      </c>
      <c r="J38" s="7">
        <f t="shared" si="1"/>
        <v>5814312</v>
      </c>
    </row>
    <row r="39" spans="1:10" x14ac:dyDescent="0.3">
      <c r="A39">
        <f>A18/A38</f>
        <v>0.8598529760493242</v>
      </c>
      <c r="B39" s="3">
        <f t="shared" ref="B39:J39" si="2">B18/B38</f>
        <v>0.26556568573375294</v>
      </c>
      <c r="C39" s="3">
        <f t="shared" si="2"/>
        <v>0.26309717257068571</v>
      </c>
      <c r="D39" s="3">
        <f t="shared" si="2"/>
        <v>0.37422290894605326</v>
      </c>
      <c r="E39" s="3">
        <f t="shared" si="2"/>
        <v>0.70114869466515328</v>
      </c>
      <c r="F39" s="3">
        <f t="shared" si="2"/>
        <v>0.8829910870698422</v>
      </c>
      <c r="G39" s="3">
        <f t="shared" si="2"/>
        <v>1.4730655696101085</v>
      </c>
      <c r="H39" s="3">
        <f t="shared" si="2"/>
        <v>1.4405465082085238</v>
      </c>
      <c r="I39" s="3">
        <f t="shared" si="2"/>
        <v>0.8883942847404166</v>
      </c>
      <c r="J39" s="3">
        <f t="shared" si="2"/>
        <v>0.82820959728339316</v>
      </c>
    </row>
    <row r="43" spans="1:10" x14ac:dyDescent="0.3">
      <c r="A43" t="s">
        <v>16</v>
      </c>
    </row>
    <row r="44" spans="1:10" x14ac:dyDescent="0.3">
      <c r="A44" t="s">
        <v>5</v>
      </c>
      <c r="B44" s="2" t="s">
        <v>6</v>
      </c>
      <c r="C44" s="2" t="s">
        <v>7</v>
      </c>
      <c r="D44" s="2" t="s">
        <v>8</v>
      </c>
      <c r="E44" s="2" t="s">
        <v>9</v>
      </c>
      <c r="F44" s="2" t="s">
        <v>10</v>
      </c>
      <c r="G44" s="2" t="s">
        <v>11</v>
      </c>
      <c r="H44" s="2" t="s">
        <v>12</v>
      </c>
      <c r="I44" s="2" t="s">
        <v>13</v>
      </c>
      <c r="J44" s="2" t="s">
        <v>14</v>
      </c>
    </row>
    <row r="45" spans="1:10" x14ac:dyDescent="0.3">
      <c r="A45" s="4">
        <v>5668</v>
      </c>
      <c r="B45" s="3">
        <v>27228</v>
      </c>
      <c r="C45" s="3">
        <v>38232</v>
      </c>
      <c r="D45" s="3">
        <v>98077</v>
      </c>
      <c r="E45" s="3">
        <v>92029</v>
      </c>
      <c r="F45" s="3">
        <v>179823</v>
      </c>
      <c r="G45" s="3">
        <v>1310037</v>
      </c>
      <c r="H45" s="3">
        <v>1447523</v>
      </c>
      <c r="I45" s="3">
        <v>1420279</v>
      </c>
      <c r="J45" s="3">
        <v>3196232</v>
      </c>
    </row>
    <row r="46" spans="1:10" x14ac:dyDescent="0.3">
      <c r="A46" s="4">
        <v>19161</v>
      </c>
      <c r="B46" s="2">
        <v>6841</v>
      </c>
      <c r="C46" s="2">
        <v>38068</v>
      </c>
      <c r="D46" s="2">
        <v>98292</v>
      </c>
      <c r="E46" s="2">
        <v>123950</v>
      </c>
      <c r="F46" s="2">
        <v>282103</v>
      </c>
      <c r="G46" s="2">
        <v>494275</v>
      </c>
      <c r="H46" s="2">
        <v>2189779</v>
      </c>
      <c r="I46" s="2">
        <v>1417654</v>
      </c>
      <c r="J46" s="2">
        <v>3483149</v>
      </c>
    </row>
    <row r="47" spans="1:10" x14ac:dyDescent="0.3">
      <c r="A47" s="4">
        <v>3761</v>
      </c>
      <c r="B47" s="3">
        <v>47012</v>
      </c>
      <c r="C47" s="3">
        <v>47364</v>
      </c>
      <c r="D47" s="3">
        <v>144633</v>
      </c>
      <c r="E47" s="3">
        <v>451169</v>
      </c>
      <c r="F47" s="3">
        <v>1134529</v>
      </c>
      <c r="G47" s="3">
        <v>1197693</v>
      </c>
      <c r="H47" s="3">
        <v>1817686</v>
      </c>
      <c r="I47" s="3">
        <v>2847925</v>
      </c>
      <c r="J47" s="3">
        <v>5271977</v>
      </c>
    </row>
    <row r="48" spans="1:10" x14ac:dyDescent="0.3">
      <c r="A48" s="4">
        <v>3345</v>
      </c>
      <c r="B48" s="2">
        <v>30680</v>
      </c>
      <c r="C48" s="2">
        <v>54817</v>
      </c>
      <c r="D48" s="2">
        <v>76823</v>
      </c>
      <c r="E48" s="2">
        <v>799646</v>
      </c>
      <c r="F48" s="2">
        <v>259539</v>
      </c>
      <c r="G48" s="2">
        <v>435449</v>
      </c>
      <c r="H48" s="2">
        <v>1106934</v>
      </c>
      <c r="I48" s="2">
        <v>8220318</v>
      </c>
      <c r="J48" s="2">
        <v>3649323</v>
      </c>
    </row>
    <row r="49" spans="1:10" x14ac:dyDescent="0.3">
      <c r="A49" s="4">
        <v>23328</v>
      </c>
      <c r="B49" s="3">
        <v>26992</v>
      </c>
      <c r="C49" s="3">
        <v>60014</v>
      </c>
      <c r="D49" s="3">
        <v>51983</v>
      </c>
      <c r="E49" s="3">
        <v>358042</v>
      </c>
      <c r="F49" s="3">
        <v>1307829</v>
      </c>
      <c r="G49" s="3">
        <v>419053</v>
      </c>
      <c r="H49" s="3">
        <v>704070</v>
      </c>
      <c r="I49" s="3">
        <v>5022483</v>
      </c>
      <c r="J49" s="3">
        <v>3703756</v>
      </c>
    </row>
    <row r="50" spans="1:10" x14ac:dyDescent="0.3">
      <c r="A50" s="4">
        <v>3230</v>
      </c>
      <c r="B50" s="2">
        <v>29200</v>
      </c>
      <c r="C50" s="2">
        <v>62839</v>
      </c>
      <c r="D50" s="2">
        <v>52603</v>
      </c>
      <c r="E50" s="2">
        <v>178902</v>
      </c>
      <c r="F50" s="2">
        <v>696149</v>
      </c>
      <c r="G50" s="2">
        <v>439313</v>
      </c>
      <c r="H50" s="2">
        <v>671403</v>
      </c>
      <c r="I50" s="2">
        <v>2437058</v>
      </c>
      <c r="J50" s="2">
        <v>4043095</v>
      </c>
    </row>
    <row r="51" spans="1:10" x14ac:dyDescent="0.3">
      <c r="A51" s="4">
        <v>3151</v>
      </c>
      <c r="B51" s="3">
        <v>28802</v>
      </c>
      <c r="C51" s="3">
        <v>65740</v>
      </c>
      <c r="D51" s="3">
        <v>53194</v>
      </c>
      <c r="E51" s="3">
        <v>117961</v>
      </c>
      <c r="F51" s="3">
        <v>190932</v>
      </c>
      <c r="G51" s="3">
        <v>431319</v>
      </c>
      <c r="H51" s="3">
        <v>672517</v>
      </c>
      <c r="I51" s="3">
        <v>3183125</v>
      </c>
      <c r="J51" s="3">
        <v>3730492</v>
      </c>
    </row>
    <row r="52" spans="1:10" x14ac:dyDescent="0.3">
      <c r="A52" s="4">
        <v>23146</v>
      </c>
      <c r="B52" s="2">
        <v>26676</v>
      </c>
      <c r="C52" s="2">
        <v>66168</v>
      </c>
      <c r="D52" s="2">
        <v>57334</v>
      </c>
      <c r="E52" s="2">
        <v>90298</v>
      </c>
      <c r="F52" s="2">
        <v>207838</v>
      </c>
      <c r="G52" s="2">
        <v>1254193</v>
      </c>
      <c r="H52" s="2">
        <v>713225</v>
      </c>
      <c r="I52" s="2">
        <v>2551493</v>
      </c>
      <c r="J52" s="2">
        <v>6493407</v>
      </c>
    </row>
    <row r="53" spans="1:10" x14ac:dyDescent="0.3">
      <c r="A53" s="4">
        <v>3041</v>
      </c>
      <c r="B53" s="3">
        <v>25236</v>
      </c>
      <c r="C53" s="3">
        <v>60945</v>
      </c>
      <c r="D53" s="3">
        <v>56576</v>
      </c>
      <c r="E53" s="3">
        <v>94364</v>
      </c>
      <c r="F53" s="3">
        <v>185810</v>
      </c>
      <c r="G53" s="3">
        <v>475658</v>
      </c>
      <c r="H53" s="3">
        <v>692597</v>
      </c>
      <c r="I53" s="3">
        <v>1638079</v>
      </c>
      <c r="J53" s="3">
        <v>4185812</v>
      </c>
    </row>
    <row r="54" spans="1:10" x14ac:dyDescent="0.3">
      <c r="A54" s="4">
        <v>3046</v>
      </c>
      <c r="B54" s="2">
        <v>15920</v>
      </c>
      <c r="C54" s="2">
        <v>61219</v>
      </c>
      <c r="D54" s="2">
        <v>55897</v>
      </c>
      <c r="E54" s="2">
        <v>93467</v>
      </c>
      <c r="F54" s="2">
        <v>205828</v>
      </c>
      <c r="G54" s="2">
        <v>443343</v>
      </c>
      <c r="H54" s="2">
        <v>687910</v>
      </c>
      <c r="I54" s="2">
        <v>1877174</v>
      </c>
      <c r="J54" s="2">
        <v>11001019</v>
      </c>
    </row>
    <row r="55" spans="1:10" x14ac:dyDescent="0.3">
      <c r="A55" s="4">
        <v>22956</v>
      </c>
      <c r="B55" s="3">
        <v>28305</v>
      </c>
      <c r="C55" s="3">
        <v>63989</v>
      </c>
      <c r="D55" s="3">
        <v>54081</v>
      </c>
      <c r="E55" s="3">
        <v>94197</v>
      </c>
      <c r="F55" s="3">
        <v>189756</v>
      </c>
      <c r="G55" s="3">
        <v>691919</v>
      </c>
      <c r="H55" s="3">
        <v>4202888</v>
      </c>
      <c r="I55" s="3">
        <v>1537749</v>
      </c>
      <c r="J55" s="3">
        <v>7528735</v>
      </c>
    </row>
    <row r="56" spans="1:10" x14ac:dyDescent="0.3">
      <c r="A56" s="4">
        <v>2992</v>
      </c>
      <c r="B56" s="2">
        <v>7020</v>
      </c>
      <c r="C56" s="2">
        <v>60729</v>
      </c>
      <c r="D56" s="2">
        <v>54011</v>
      </c>
      <c r="E56" s="2">
        <v>91698</v>
      </c>
      <c r="F56" s="2">
        <v>278832</v>
      </c>
      <c r="G56" s="2">
        <v>444847</v>
      </c>
      <c r="H56" s="2">
        <v>3777502</v>
      </c>
      <c r="I56" s="2">
        <v>1685800</v>
      </c>
      <c r="J56" s="2">
        <v>3338600</v>
      </c>
    </row>
    <row r="57" spans="1:10" x14ac:dyDescent="0.3">
      <c r="A57" s="4">
        <v>2976</v>
      </c>
      <c r="B57" s="3">
        <v>27144</v>
      </c>
      <c r="C57" s="3">
        <v>61313</v>
      </c>
      <c r="D57" s="3">
        <v>53178</v>
      </c>
      <c r="E57" s="3">
        <v>92124</v>
      </c>
      <c r="F57" s="3">
        <v>182128</v>
      </c>
      <c r="G57" s="3">
        <v>496606</v>
      </c>
      <c r="H57" s="3">
        <v>658648</v>
      </c>
      <c r="I57" s="3">
        <v>4426551</v>
      </c>
      <c r="J57" s="3">
        <v>3463141</v>
      </c>
    </row>
    <row r="58" spans="1:10" x14ac:dyDescent="0.3">
      <c r="A58" s="4">
        <v>23022</v>
      </c>
      <c r="B58" s="2">
        <v>26511</v>
      </c>
      <c r="C58" s="2">
        <v>60989</v>
      </c>
      <c r="D58" s="2">
        <v>54757</v>
      </c>
      <c r="E58" s="2">
        <v>90717</v>
      </c>
      <c r="F58" s="2">
        <v>189573</v>
      </c>
      <c r="G58" s="2">
        <v>2899631</v>
      </c>
      <c r="H58" s="2">
        <v>655790</v>
      </c>
      <c r="I58" s="2">
        <v>4861957</v>
      </c>
      <c r="J58" s="2">
        <v>5418613</v>
      </c>
    </row>
    <row r="59" spans="1:10" x14ac:dyDescent="0.3">
      <c r="A59" s="4">
        <v>3020</v>
      </c>
      <c r="B59" s="3">
        <v>27146</v>
      </c>
      <c r="C59" s="3">
        <v>60823</v>
      </c>
      <c r="D59" s="3">
        <v>60863</v>
      </c>
      <c r="E59" s="3">
        <v>87579</v>
      </c>
      <c r="F59" s="3">
        <v>224570</v>
      </c>
      <c r="G59" s="3">
        <v>399277</v>
      </c>
      <c r="H59" s="3">
        <v>656755</v>
      </c>
      <c r="I59" s="3">
        <v>3158965</v>
      </c>
      <c r="J59" s="3">
        <v>4344726</v>
      </c>
    </row>
    <row r="60" spans="1:10" x14ac:dyDescent="0.3">
      <c r="A60" s="7">
        <f t="shared" ref="A60:J60" si="3">MEDIAN(A45:A59)</f>
        <v>3345</v>
      </c>
      <c r="B60" s="7">
        <f t="shared" si="3"/>
        <v>27144</v>
      </c>
      <c r="C60" s="7">
        <f t="shared" si="3"/>
        <v>60945</v>
      </c>
      <c r="D60" s="7">
        <f t="shared" si="3"/>
        <v>55897</v>
      </c>
      <c r="E60" s="7">
        <f t="shared" si="3"/>
        <v>94197</v>
      </c>
      <c r="F60" s="7">
        <f t="shared" si="3"/>
        <v>207838</v>
      </c>
      <c r="G60" s="7">
        <f t="shared" si="3"/>
        <v>475658</v>
      </c>
      <c r="H60" s="7">
        <f t="shared" si="3"/>
        <v>704070</v>
      </c>
      <c r="I60" s="7">
        <f t="shared" si="3"/>
        <v>2551493</v>
      </c>
      <c r="J60" s="7">
        <f t="shared" si="3"/>
        <v>4043095</v>
      </c>
    </row>
    <row r="61" spans="1:10" x14ac:dyDescent="0.3">
      <c r="A61">
        <f>A38/A60</f>
        <v>1.2606875934230195</v>
      </c>
      <c r="B61" s="3">
        <f t="shared" ref="B61:J61" si="4">B38/B60</f>
        <v>1.1354627173592691</v>
      </c>
      <c r="C61" s="3">
        <f t="shared" si="4"/>
        <v>1.0097629009762901</v>
      </c>
      <c r="D61" s="3">
        <f t="shared" si="4"/>
        <v>1.4820294470186235</v>
      </c>
      <c r="E61" s="3">
        <f t="shared" si="4"/>
        <v>1.1690924339416329</v>
      </c>
      <c r="F61" s="3">
        <f t="shared" si="4"/>
        <v>1.1260789653480114</v>
      </c>
      <c r="G61" s="3">
        <f t="shared" si="4"/>
        <v>0.78698350495524094</v>
      </c>
      <c r="H61" s="3">
        <f t="shared" si="4"/>
        <v>1.1205363103100543</v>
      </c>
      <c r="I61" s="3">
        <f t="shared" si="4"/>
        <v>1.0601514485832413</v>
      </c>
      <c r="J61" s="3">
        <f t="shared" si="4"/>
        <v>1.4380844377883775</v>
      </c>
    </row>
    <row r="65" spans="1:10" x14ac:dyDescent="0.3">
      <c r="A65" t="s">
        <v>17</v>
      </c>
    </row>
    <row r="66" spans="1:10" x14ac:dyDescent="0.3">
      <c r="A66" t="s">
        <v>5</v>
      </c>
      <c r="B66" s="2" t="s">
        <v>6</v>
      </c>
      <c r="C66" s="2" t="s">
        <v>7</v>
      </c>
      <c r="D66" s="2" t="s">
        <v>8</v>
      </c>
      <c r="E66" s="2" t="s">
        <v>9</v>
      </c>
      <c r="F66" s="2" t="s">
        <v>10</v>
      </c>
      <c r="G66" s="2" t="s">
        <v>11</v>
      </c>
      <c r="H66" s="2" t="s">
        <v>12</v>
      </c>
      <c r="I66" s="2" t="s">
        <v>13</v>
      </c>
      <c r="J66" s="2" t="s">
        <v>14</v>
      </c>
    </row>
    <row r="67" spans="1:10" x14ac:dyDescent="0.3">
      <c r="A67">
        <v>19194</v>
      </c>
      <c r="B67" s="3">
        <v>59066</v>
      </c>
      <c r="C67" s="3">
        <v>66648</v>
      </c>
      <c r="D67" s="3">
        <v>62116</v>
      </c>
      <c r="E67" s="3">
        <v>107132</v>
      </c>
      <c r="F67" s="3">
        <v>175806</v>
      </c>
      <c r="G67" s="3">
        <v>377539</v>
      </c>
      <c r="H67" s="3">
        <v>905696</v>
      </c>
      <c r="I67" s="3">
        <v>1663736</v>
      </c>
      <c r="J67" s="3">
        <v>4059942</v>
      </c>
    </row>
    <row r="68" spans="1:10" x14ac:dyDescent="0.3">
      <c r="A68">
        <v>5265</v>
      </c>
      <c r="B68" s="2">
        <v>27260</v>
      </c>
      <c r="C68" s="2">
        <v>43011</v>
      </c>
      <c r="D68" s="2">
        <v>59041</v>
      </c>
      <c r="E68" s="2">
        <v>101066</v>
      </c>
      <c r="F68" s="2">
        <v>199895</v>
      </c>
      <c r="G68" s="2">
        <v>343425</v>
      </c>
      <c r="H68" s="2">
        <v>680339</v>
      </c>
      <c r="I68" s="2">
        <v>1372646</v>
      </c>
      <c r="J68" s="2">
        <v>3247356</v>
      </c>
    </row>
    <row r="69" spans="1:10" x14ac:dyDescent="0.3">
      <c r="A69">
        <v>36122</v>
      </c>
      <c r="B69" s="3">
        <v>41952</v>
      </c>
      <c r="C69" s="3">
        <v>48478</v>
      </c>
      <c r="D69" s="3">
        <v>88543</v>
      </c>
      <c r="E69" s="3">
        <v>101751</v>
      </c>
      <c r="F69" s="3">
        <v>185784</v>
      </c>
      <c r="G69" s="3">
        <v>346787</v>
      </c>
      <c r="H69" s="3">
        <v>694615</v>
      </c>
      <c r="I69" s="3">
        <v>1855511</v>
      </c>
      <c r="J69" s="3">
        <v>3255209</v>
      </c>
    </row>
    <row r="70" spans="1:10" x14ac:dyDescent="0.3">
      <c r="A70">
        <v>5162</v>
      </c>
      <c r="B70" s="2">
        <v>27485</v>
      </c>
      <c r="C70" s="2">
        <v>52518</v>
      </c>
      <c r="D70" s="2">
        <v>114626</v>
      </c>
      <c r="E70" s="2">
        <v>103951</v>
      </c>
      <c r="F70" s="2">
        <v>181145</v>
      </c>
      <c r="G70" s="2">
        <v>352086</v>
      </c>
      <c r="H70" s="2">
        <v>2636920</v>
      </c>
      <c r="I70" s="2">
        <v>12705883</v>
      </c>
      <c r="J70" s="2">
        <v>11635414</v>
      </c>
    </row>
    <row r="71" spans="1:10" x14ac:dyDescent="0.3">
      <c r="A71">
        <v>34604</v>
      </c>
      <c r="B71" s="3">
        <v>44060</v>
      </c>
      <c r="C71" s="3">
        <v>52048</v>
      </c>
      <c r="D71" s="3">
        <v>239801</v>
      </c>
      <c r="E71" s="3">
        <v>101934</v>
      </c>
      <c r="F71" s="3">
        <v>277057</v>
      </c>
      <c r="G71" s="3">
        <v>344850</v>
      </c>
      <c r="H71" s="3">
        <v>1260020</v>
      </c>
      <c r="I71" s="3">
        <v>4925045</v>
      </c>
      <c r="J71" s="3">
        <v>3392430</v>
      </c>
    </row>
    <row r="72" spans="1:10" x14ac:dyDescent="0.3">
      <c r="A72">
        <v>4459</v>
      </c>
      <c r="B72" s="2">
        <v>27815</v>
      </c>
      <c r="C72" s="2">
        <v>51744</v>
      </c>
      <c r="D72" s="2">
        <v>515101</v>
      </c>
      <c r="E72" s="2">
        <v>113707</v>
      </c>
      <c r="F72" s="2">
        <v>1351658</v>
      </c>
      <c r="G72" s="2">
        <v>409392</v>
      </c>
      <c r="H72" s="2">
        <v>689029</v>
      </c>
      <c r="I72" s="2">
        <v>2248454</v>
      </c>
      <c r="J72" s="2">
        <v>3250140</v>
      </c>
    </row>
    <row r="73" spans="1:10" x14ac:dyDescent="0.3">
      <c r="A73">
        <v>34588</v>
      </c>
      <c r="B73" s="3">
        <v>30577</v>
      </c>
      <c r="C73" s="3">
        <v>47085</v>
      </c>
      <c r="D73" s="3">
        <v>466406</v>
      </c>
      <c r="E73" s="3">
        <v>134396</v>
      </c>
      <c r="F73" s="3">
        <v>397021</v>
      </c>
      <c r="G73" s="3">
        <v>377339</v>
      </c>
      <c r="H73" s="3">
        <v>688122</v>
      </c>
      <c r="I73" s="3">
        <v>1399372</v>
      </c>
      <c r="J73" s="3">
        <v>10430070</v>
      </c>
    </row>
    <row r="74" spans="1:10" x14ac:dyDescent="0.3">
      <c r="A74">
        <v>4476</v>
      </c>
      <c r="B74" s="2">
        <v>45995</v>
      </c>
      <c r="C74" s="2">
        <v>42468</v>
      </c>
      <c r="D74" s="2">
        <v>408218</v>
      </c>
      <c r="E74" s="2">
        <v>101938</v>
      </c>
      <c r="F74" s="2">
        <v>234718</v>
      </c>
      <c r="G74" s="2">
        <v>431171</v>
      </c>
      <c r="H74" s="2">
        <v>677904</v>
      </c>
      <c r="I74" s="2">
        <v>2616310</v>
      </c>
      <c r="J74" s="2">
        <v>3397077</v>
      </c>
    </row>
    <row r="75" spans="1:10" x14ac:dyDescent="0.3">
      <c r="A75">
        <v>34660</v>
      </c>
      <c r="B75" s="3">
        <v>33962</v>
      </c>
      <c r="C75" s="3">
        <v>43784</v>
      </c>
      <c r="D75" s="3">
        <v>212288</v>
      </c>
      <c r="E75" s="3">
        <v>119705</v>
      </c>
      <c r="F75" s="3">
        <v>374900</v>
      </c>
      <c r="G75" s="3">
        <v>350794</v>
      </c>
      <c r="H75" s="3">
        <v>674970</v>
      </c>
      <c r="I75" s="3">
        <v>1610903</v>
      </c>
      <c r="J75" s="3">
        <v>3508315</v>
      </c>
    </row>
    <row r="76" spans="1:10" x14ac:dyDescent="0.3">
      <c r="A76">
        <v>4895</v>
      </c>
      <c r="B76" s="2">
        <v>39452</v>
      </c>
      <c r="C76" s="2">
        <v>43626</v>
      </c>
      <c r="D76" s="2">
        <v>114615</v>
      </c>
      <c r="E76" s="2">
        <v>106309</v>
      </c>
      <c r="F76" s="2">
        <v>378950</v>
      </c>
      <c r="G76" s="2">
        <v>349852</v>
      </c>
      <c r="H76" s="2">
        <v>684151</v>
      </c>
      <c r="I76" s="2">
        <v>1376892</v>
      </c>
      <c r="J76" s="2">
        <v>3219849</v>
      </c>
    </row>
    <row r="77" spans="1:10" x14ac:dyDescent="0.3">
      <c r="A77">
        <v>34972</v>
      </c>
      <c r="B77" s="3">
        <v>17220</v>
      </c>
      <c r="C77" s="3">
        <v>44015</v>
      </c>
      <c r="D77" s="3">
        <v>123099</v>
      </c>
      <c r="E77" s="3">
        <v>104131</v>
      </c>
      <c r="F77" s="3">
        <v>223319</v>
      </c>
      <c r="G77" s="3">
        <v>351505</v>
      </c>
      <c r="H77" s="3">
        <v>688131</v>
      </c>
      <c r="I77" s="3">
        <v>2763572</v>
      </c>
      <c r="J77" s="3">
        <v>5900340</v>
      </c>
    </row>
    <row r="78" spans="1:10" x14ac:dyDescent="0.3">
      <c r="A78">
        <v>4953</v>
      </c>
      <c r="B78" s="2">
        <v>42061</v>
      </c>
      <c r="C78" s="2">
        <v>43249</v>
      </c>
      <c r="D78" s="2">
        <v>110867</v>
      </c>
      <c r="E78" s="2">
        <v>98680</v>
      </c>
      <c r="F78" s="2">
        <v>199522</v>
      </c>
      <c r="G78" s="2">
        <v>1474979</v>
      </c>
      <c r="H78" s="2">
        <v>1583966</v>
      </c>
      <c r="I78" s="2">
        <v>1614574</v>
      </c>
      <c r="J78" s="2">
        <v>3886409</v>
      </c>
    </row>
    <row r="79" spans="1:10" x14ac:dyDescent="0.3">
      <c r="A79">
        <v>34682</v>
      </c>
      <c r="B79" s="3">
        <v>28542</v>
      </c>
      <c r="C79" s="3">
        <v>43467</v>
      </c>
      <c r="D79" s="3">
        <v>79988</v>
      </c>
      <c r="E79" s="3">
        <v>112617</v>
      </c>
      <c r="F79" s="3">
        <v>174027</v>
      </c>
      <c r="G79" s="3">
        <v>396042</v>
      </c>
      <c r="H79" s="3">
        <v>737793</v>
      </c>
      <c r="I79" s="3">
        <v>1642424</v>
      </c>
      <c r="J79" s="3">
        <v>3045912</v>
      </c>
    </row>
    <row r="80" spans="1:10" x14ac:dyDescent="0.3">
      <c r="A80">
        <v>4086</v>
      </c>
      <c r="B80" s="2">
        <v>38750</v>
      </c>
      <c r="C80" s="2">
        <v>42945</v>
      </c>
      <c r="D80" s="2">
        <v>63261</v>
      </c>
      <c r="E80" s="2">
        <v>101371</v>
      </c>
      <c r="F80" s="2">
        <v>178619</v>
      </c>
      <c r="G80" s="2">
        <v>345959</v>
      </c>
      <c r="H80" s="2">
        <v>720636</v>
      </c>
      <c r="I80" s="2">
        <v>3085775</v>
      </c>
      <c r="J80" s="2">
        <v>5982050</v>
      </c>
    </row>
    <row r="81" spans="1:10" x14ac:dyDescent="0.3">
      <c r="A81">
        <v>4045</v>
      </c>
      <c r="B81" s="3">
        <v>7745</v>
      </c>
      <c r="C81" s="3">
        <v>49737</v>
      </c>
      <c r="D81" s="3">
        <v>75183</v>
      </c>
      <c r="E81" s="3">
        <v>105121</v>
      </c>
      <c r="F81" s="3">
        <v>189198</v>
      </c>
      <c r="G81" s="3">
        <v>456633</v>
      </c>
      <c r="H81" s="3">
        <v>1657485</v>
      </c>
      <c r="I81" s="3">
        <v>2491990</v>
      </c>
      <c r="J81" s="3">
        <v>3526915</v>
      </c>
    </row>
    <row r="82" spans="1:10" x14ac:dyDescent="0.3">
      <c r="A82" s="7">
        <f t="shared" ref="A82:J82" si="5">MEDIAN(A67:A81)</f>
        <v>5265</v>
      </c>
      <c r="B82" s="7">
        <f t="shared" si="5"/>
        <v>33962</v>
      </c>
      <c r="C82" s="7">
        <f t="shared" si="5"/>
        <v>44015</v>
      </c>
      <c r="D82" s="7">
        <f t="shared" si="5"/>
        <v>114615</v>
      </c>
      <c r="E82" s="7">
        <f t="shared" si="5"/>
        <v>104131</v>
      </c>
      <c r="F82" s="7">
        <f t="shared" si="5"/>
        <v>199895</v>
      </c>
      <c r="G82" s="7">
        <f t="shared" si="5"/>
        <v>352086</v>
      </c>
      <c r="H82" s="7">
        <f t="shared" si="5"/>
        <v>694615</v>
      </c>
      <c r="I82" s="7">
        <f t="shared" si="5"/>
        <v>1855511</v>
      </c>
      <c r="J82" s="7">
        <f t="shared" si="5"/>
        <v>3508315</v>
      </c>
    </row>
    <row r="83" spans="1:10" x14ac:dyDescent="0.3">
      <c r="A83">
        <f>A60/A82</f>
        <v>0.63532763532763536</v>
      </c>
      <c r="B83" s="3">
        <f t="shared" ref="B83:J83" si="6">B60/B82</f>
        <v>0.79924621635946058</v>
      </c>
      <c r="C83" s="3">
        <f t="shared" si="6"/>
        <v>1.3846415994547314</v>
      </c>
      <c r="D83" s="3">
        <f t="shared" si="6"/>
        <v>0.48769358286437203</v>
      </c>
      <c r="E83" s="3">
        <f t="shared" si="6"/>
        <v>0.90460093536026731</v>
      </c>
      <c r="F83" s="3">
        <f t="shared" si="6"/>
        <v>1.0397358613271968</v>
      </c>
      <c r="G83" s="3">
        <f t="shared" si="6"/>
        <v>1.3509710695682304</v>
      </c>
      <c r="H83" s="3">
        <f t="shared" si="6"/>
        <v>1.0136118569279384</v>
      </c>
      <c r="I83" s="3">
        <f t="shared" si="6"/>
        <v>1.3750891263915979</v>
      </c>
      <c r="J83" s="3">
        <f t="shared" si="6"/>
        <v>1.1524321504767958</v>
      </c>
    </row>
    <row r="87" spans="1:10" x14ac:dyDescent="0.3">
      <c r="A87" t="s">
        <v>18</v>
      </c>
    </row>
    <row r="88" spans="1:10" x14ac:dyDescent="0.3">
      <c r="A88" t="s">
        <v>5</v>
      </c>
      <c r="B88" s="2" t="s">
        <v>6</v>
      </c>
      <c r="C88" s="2" t="s">
        <v>7</v>
      </c>
      <c r="D88" s="2" t="s">
        <v>8</v>
      </c>
      <c r="E88" s="2" t="s">
        <v>9</v>
      </c>
      <c r="F88" s="2" t="s">
        <v>10</v>
      </c>
      <c r="G88" s="2" t="s">
        <v>11</v>
      </c>
      <c r="H88" s="2" t="s">
        <v>12</v>
      </c>
      <c r="I88" s="2" t="s">
        <v>13</v>
      </c>
      <c r="J88" s="2" t="s">
        <v>14</v>
      </c>
    </row>
    <row r="89" spans="1:10" x14ac:dyDescent="0.3">
      <c r="A89">
        <v>7680</v>
      </c>
      <c r="B89" s="3">
        <v>55952</v>
      </c>
      <c r="C89" s="3">
        <v>72697</v>
      </c>
      <c r="D89" s="3">
        <v>71585</v>
      </c>
      <c r="E89" s="3">
        <v>107161</v>
      </c>
      <c r="F89" s="3">
        <v>186273</v>
      </c>
      <c r="G89" s="3">
        <v>347903</v>
      </c>
      <c r="H89" s="3">
        <v>983305</v>
      </c>
      <c r="I89" s="3">
        <v>12731754</v>
      </c>
      <c r="J89" s="3">
        <v>4412469</v>
      </c>
    </row>
    <row r="90" spans="1:10" x14ac:dyDescent="0.3">
      <c r="A90">
        <v>37926</v>
      </c>
      <c r="B90" s="2">
        <v>42213</v>
      </c>
      <c r="C90" s="2">
        <v>67401</v>
      </c>
      <c r="D90" s="2">
        <v>78788</v>
      </c>
      <c r="E90" s="2">
        <v>112120</v>
      </c>
      <c r="F90" s="2">
        <v>229302</v>
      </c>
      <c r="G90" s="2">
        <v>424390</v>
      </c>
      <c r="H90" s="2">
        <v>980650</v>
      </c>
      <c r="I90" s="2">
        <v>8693492</v>
      </c>
      <c r="J90" s="2">
        <v>6775054</v>
      </c>
    </row>
    <row r="91" spans="1:10" x14ac:dyDescent="0.3">
      <c r="A91">
        <v>45936</v>
      </c>
      <c r="B91" s="3">
        <v>46795</v>
      </c>
      <c r="C91" s="3">
        <v>58067</v>
      </c>
      <c r="D91" s="3">
        <v>76578</v>
      </c>
      <c r="E91" s="3">
        <v>116114</v>
      </c>
      <c r="F91" s="3">
        <v>337704</v>
      </c>
      <c r="G91" s="3">
        <v>398845</v>
      </c>
      <c r="H91" s="3">
        <v>758875</v>
      </c>
      <c r="I91" s="3">
        <v>2697789</v>
      </c>
      <c r="J91" s="3">
        <v>4767098</v>
      </c>
    </row>
    <row r="92" spans="1:10" x14ac:dyDescent="0.3">
      <c r="A92">
        <v>5908</v>
      </c>
      <c r="B92" s="2">
        <v>54264</v>
      </c>
      <c r="C92" s="2">
        <v>59978</v>
      </c>
      <c r="D92" s="2">
        <v>181649</v>
      </c>
      <c r="E92" s="2">
        <v>140069</v>
      </c>
      <c r="F92" s="2">
        <v>255369</v>
      </c>
      <c r="G92" s="2">
        <v>530581</v>
      </c>
      <c r="H92" s="2">
        <v>709986</v>
      </c>
      <c r="I92" s="2">
        <v>7056311</v>
      </c>
      <c r="J92" s="2">
        <v>3415012</v>
      </c>
    </row>
    <row r="93" spans="1:10" x14ac:dyDescent="0.3">
      <c r="A93">
        <v>45187</v>
      </c>
      <c r="B93" s="3">
        <v>48061</v>
      </c>
      <c r="C93" s="3">
        <v>58724</v>
      </c>
      <c r="D93" s="3">
        <v>556073</v>
      </c>
      <c r="E93" s="3">
        <v>116204</v>
      </c>
      <c r="F93" s="3">
        <v>193753</v>
      </c>
      <c r="G93" s="3">
        <v>414116</v>
      </c>
      <c r="H93" s="3">
        <v>2222620</v>
      </c>
      <c r="I93" s="3">
        <v>3425738</v>
      </c>
      <c r="J93" s="3">
        <v>11311483</v>
      </c>
    </row>
    <row r="94" spans="1:10" x14ac:dyDescent="0.3">
      <c r="A94">
        <v>5058</v>
      </c>
      <c r="B94" s="2">
        <v>38486</v>
      </c>
      <c r="C94" s="2">
        <v>57885</v>
      </c>
      <c r="D94" s="2">
        <v>558420</v>
      </c>
      <c r="E94" s="2">
        <v>128842</v>
      </c>
      <c r="F94" s="2">
        <v>194972</v>
      </c>
      <c r="G94" s="2">
        <v>360610</v>
      </c>
      <c r="H94" s="2">
        <v>711086</v>
      </c>
      <c r="I94" s="2">
        <v>2315753</v>
      </c>
      <c r="J94" s="2">
        <v>3158668</v>
      </c>
    </row>
    <row r="95" spans="1:10" x14ac:dyDescent="0.3">
      <c r="A95">
        <v>45447</v>
      </c>
      <c r="B95" s="3">
        <v>44465</v>
      </c>
      <c r="C95" s="3">
        <v>59080</v>
      </c>
      <c r="D95" s="3">
        <v>575326</v>
      </c>
      <c r="E95" s="3">
        <v>139445</v>
      </c>
      <c r="F95" s="3">
        <v>195314</v>
      </c>
      <c r="G95" s="3">
        <v>592909</v>
      </c>
      <c r="H95" s="3">
        <v>681400</v>
      </c>
      <c r="I95" s="3">
        <v>1973508</v>
      </c>
      <c r="J95" s="3">
        <v>3952399</v>
      </c>
    </row>
    <row r="96" spans="1:10" x14ac:dyDescent="0.3">
      <c r="A96">
        <v>5801</v>
      </c>
      <c r="B96" s="2">
        <v>47486</v>
      </c>
      <c r="C96" s="2">
        <v>59286</v>
      </c>
      <c r="D96" s="2">
        <v>585737</v>
      </c>
      <c r="E96" s="2">
        <v>157736</v>
      </c>
      <c r="F96" s="2">
        <v>198108</v>
      </c>
      <c r="G96" s="2">
        <v>645526</v>
      </c>
      <c r="H96" s="2">
        <v>696850</v>
      </c>
      <c r="I96" s="2">
        <v>3282839</v>
      </c>
      <c r="J96" s="2">
        <v>3908727</v>
      </c>
    </row>
    <row r="97" spans="1:10" x14ac:dyDescent="0.3">
      <c r="A97">
        <v>45593</v>
      </c>
      <c r="B97" s="3">
        <v>7479</v>
      </c>
      <c r="C97" s="3">
        <v>58028</v>
      </c>
      <c r="D97" s="3">
        <v>614897</v>
      </c>
      <c r="E97" s="3">
        <v>118280</v>
      </c>
      <c r="F97" s="3">
        <v>206463</v>
      </c>
      <c r="G97" s="3">
        <v>512523</v>
      </c>
      <c r="H97" s="3">
        <v>921462</v>
      </c>
      <c r="I97" s="3">
        <v>1738102</v>
      </c>
      <c r="J97" s="3">
        <v>4540062</v>
      </c>
    </row>
    <row r="98" spans="1:10" x14ac:dyDescent="0.3">
      <c r="A98">
        <v>45297</v>
      </c>
      <c r="B98" s="2">
        <v>47266</v>
      </c>
      <c r="C98" s="2">
        <v>57517</v>
      </c>
      <c r="D98" s="2">
        <v>403369</v>
      </c>
      <c r="E98" s="2">
        <v>112337</v>
      </c>
      <c r="F98" s="2">
        <v>196962</v>
      </c>
      <c r="G98" s="2">
        <v>436528</v>
      </c>
      <c r="H98" s="2">
        <v>1113421</v>
      </c>
      <c r="I98" s="2">
        <v>1681627</v>
      </c>
      <c r="J98" s="2">
        <v>5108649</v>
      </c>
    </row>
    <row r="99" spans="1:10" x14ac:dyDescent="0.3">
      <c r="A99">
        <v>5173</v>
      </c>
      <c r="B99" s="3">
        <v>47438</v>
      </c>
      <c r="C99" s="3">
        <v>66204</v>
      </c>
      <c r="D99" s="3">
        <v>201490</v>
      </c>
      <c r="E99" s="3">
        <v>133651</v>
      </c>
      <c r="F99" s="3">
        <v>195754</v>
      </c>
      <c r="G99" s="3">
        <v>383182</v>
      </c>
      <c r="H99" s="3">
        <v>826840</v>
      </c>
      <c r="I99" s="3">
        <v>2855513</v>
      </c>
      <c r="J99" s="3">
        <v>3207716</v>
      </c>
    </row>
    <row r="100" spans="1:10" x14ac:dyDescent="0.3">
      <c r="A100">
        <v>45791</v>
      </c>
      <c r="B100" s="2">
        <v>47309</v>
      </c>
      <c r="C100" s="2">
        <v>55074</v>
      </c>
      <c r="D100" s="2">
        <v>140343</v>
      </c>
      <c r="E100" s="2">
        <v>124560</v>
      </c>
      <c r="F100" s="2">
        <v>197451</v>
      </c>
      <c r="G100" s="2">
        <v>350820</v>
      </c>
      <c r="H100" s="2">
        <v>742897</v>
      </c>
      <c r="I100" s="2">
        <v>3139567</v>
      </c>
      <c r="J100" s="2">
        <v>7671155</v>
      </c>
    </row>
    <row r="101" spans="1:10" x14ac:dyDescent="0.3">
      <c r="A101">
        <v>4619</v>
      </c>
      <c r="B101" s="3">
        <v>7436</v>
      </c>
      <c r="C101" s="3">
        <v>55702</v>
      </c>
      <c r="D101" s="3">
        <v>132010</v>
      </c>
      <c r="E101" s="3">
        <v>110542</v>
      </c>
      <c r="F101" s="3">
        <v>191297</v>
      </c>
      <c r="G101" s="3">
        <v>515319</v>
      </c>
      <c r="H101" s="3">
        <v>2835417</v>
      </c>
      <c r="I101" s="3">
        <v>1490192</v>
      </c>
      <c r="J101" s="3">
        <v>4606991</v>
      </c>
    </row>
    <row r="102" spans="1:10" x14ac:dyDescent="0.3">
      <c r="A102">
        <v>44821</v>
      </c>
      <c r="B102" s="2">
        <v>47390</v>
      </c>
      <c r="C102" s="2">
        <v>57403</v>
      </c>
      <c r="D102" s="2">
        <v>126353</v>
      </c>
      <c r="E102" s="2">
        <v>118561</v>
      </c>
      <c r="F102" s="2">
        <v>198069</v>
      </c>
      <c r="G102" s="2">
        <v>405093</v>
      </c>
      <c r="H102" s="2">
        <v>807947</v>
      </c>
      <c r="I102" s="2">
        <v>2301608</v>
      </c>
      <c r="J102" s="2">
        <v>3811638</v>
      </c>
    </row>
    <row r="103" spans="1:10" x14ac:dyDescent="0.3">
      <c r="A103">
        <v>4785</v>
      </c>
      <c r="B103" s="3">
        <v>47494</v>
      </c>
      <c r="C103" s="3">
        <v>57514</v>
      </c>
      <c r="D103" s="3">
        <v>96112</v>
      </c>
      <c r="E103" s="3">
        <v>136859</v>
      </c>
      <c r="F103" s="3">
        <v>193192</v>
      </c>
      <c r="G103" s="3">
        <v>369076</v>
      </c>
      <c r="H103" s="3">
        <v>717640</v>
      </c>
      <c r="I103" s="3">
        <v>1865975</v>
      </c>
      <c r="J103" s="3">
        <v>3779727</v>
      </c>
    </row>
    <row r="104" spans="1:10" x14ac:dyDescent="0.3">
      <c r="A104" s="7">
        <f t="shared" ref="A104:J104" si="7">MEDIAN(A89:A103)</f>
        <v>37926</v>
      </c>
      <c r="B104" s="7">
        <f t="shared" si="7"/>
        <v>47309</v>
      </c>
      <c r="C104" s="7">
        <f t="shared" si="7"/>
        <v>58067</v>
      </c>
      <c r="D104" s="7">
        <f t="shared" si="7"/>
        <v>181649</v>
      </c>
      <c r="E104" s="7">
        <f t="shared" si="7"/>
        <v>118561</v>
      </c>
      <c r="F104" s="7">
        <f t="shared" si="7"/>
        <v>196962</v>
      </c>
      <c r="G104" s="7">
        <f t="shared" si="7"/>
        <v>414116</v>
      </c>
      <c r="H104" s="7">
        <f t="shared" si="7"/>
        <v>807947</v>
      </c>
      <c r="I104" s="7">
        <f t="shared" si="7"/>
        <v>2697789</v>
      </c>
      <c r="J104" s="7">
        <f t="shared" si="7"/>
        <v>4412469</v>
      </c>
    </row>
    <row r="105" spans="1:10" x14ac:dyDescent="0.3">
      <c r="A105">
        <f>A82/A104</f>
        <v>0.13882297104888466</v>
      </c>
      <c r="B105" s="3">
        <f t="shared" ref="B105:J105" si="8">B82/B104</f>
        <v>0.71787609122999851</v>
      </c>
      <c r="C105" s="3">
        <f t="shared" si="8"/>
        <v>0.75800368539790242</v>
      </c>
      <c r="D105" s="3">
        <f t="shared" si="8"/>
        <v>0.63096961722883138</v>
      </c>
      <c r="E105" s="3">
        <f t="shared" si="8"/>
        <v>0.87829050024881705</v>
      </c>
      <c r="F105" s="3">
        <f t="shared" si="8"/>
        <v>1.0148911972867862</v>
      </c>
      <c r="G105" s="3">
        <f t="shared" si="8"/>
        <v>0.85021105197577496</v>
      </c>
      <c r="H105" s="3">
        <f t="shared" si="8"/>
        <v>0.85972842278020711</v>
      </c>
      <c r="I105" s="3">
        <f t="shared" si="8"/>
        <v>0.68778951949170231</v>
      </c>
      <c r="J105" s="3">
        <f t="shared" si="8"/>
        <v>0.79509113831734568</v>
      </c>
    </row>
    <row r="110" spans="1:10" x14ac:dyDescent="0.3">
      <c r="A110" t="s">
        <v>19</v>
      </c>
    </row>
    <row r="111" spans="1:10" x14ac:dyDescent="0.3">
      <c r="A111" t="s">
        <v>5</v>
      </c>
      <c r="B111" s="3" t="s">
        <v>6</v>
      </c>
      <c r="C111" s="3" t="s">
        <v>7</v>
      </c>
      <c r="D111" s="3" t="s">
        <v>8</v>
      </c>
      <c r="E111" s="3" t="s">
        <v>9</v>
      </c>
      <c r="F111" s="3" t="s">
        <v>10</v>
      </c>
      <c r="G111" s="3" t="s">
        <v>11</v>
      </c>
      <c r="H111" s="3" t="s">
        <v>12</v>
      </c>
      <c r="I111" s="3" t="s">
        <v>13</v>
      </c>
      <c r="J111" s="3" t="s">
        <v>14</v>
      </c>
    </row>
    <row r="112" spans="1:10" x14ac:dyDescent="0.3">
      <c r="A112">
        <v>4334</v>
      </c>
      <c r="B112" s="2">
        <v>59030</v>
      </c>
      <c r="C112" s="2">
        <v>95082</v>
      </c>
      <c r="D112" s="2">
        <v>84031</v>
      </c>
      <c r="E112" s="2">
        <v>151707</v>
      </c>
      <c r="F112" s="2">
        <v>264421</v>
      </c>
      <c r="G112" s="2">
        <v>565268</v>
      </c>
      <c r="H112" s="2">
        <v>708094</v>
      </c>
      <c r="I112" s="2">
        <v>13622362</v>
      </c>
      <c r="J112" s="2">
        <v>4452290</v>
      </c>
    </row>
    <row r="113" spans="1:10" x14ac:dyDescent="0.3">
      <c r="A113">
        <v>40485</v>
      </c>
      <c r="B113" s="3">
        <v>59980</v>
      </c>
      <c r="C113" s="3">
        <v>68061</v>
      </c>
      <c r="D113" s="3">
        <v>90659</v>
      </c>
      <c r="E113" s="3">
        <v>118906</v>
      </c>
      <c r="F113" s="3">
        <v>259787</v>
      </c>
      <c r="G113" s="3">
        <v>547451</v>
      </c>
      <c r="H113" s="3">
        <v>734407</v>
      </c>
      <c r="I113" s="3">
        <v>2688191</v>
      </c>
      <c r="J113" s="3">
        <v>7808648</v>
      </c>
    </row>
    <row r="114" spans="1:10" x14ac:dyDescent="0.3">
      <c r="A114">
        <v>4398</v>
      </c>
      <c r="B114" s="2">
        <v>60128</v>
      </c>
      <c r="C114" s="2">
        <v>69069</v>
      </c>
      <c r="D114" s="2">
        <v>92136</v>
      </c>
      <c r="E114" s="2">
        <v>143354</v>
      </c>
      <c r="F114" s="2">
        <v>351099</v>
      </c>
      <c r="G114" s="2">
        <v>383521</v>
      </c>
      <c r="H114" s="2">
        <v>749029</v>
      </c>
      <c r="I114" s="2">
        <v>4636213</v>
      </c>
      <c r="J114" s="2">
        <v>8012193</v>
      </c>
    </row>
    <row r="115" spans="1:10" x14ac:dyDescent="0.3">
      <c r="A115">
        <v>4461</v>
      </c>
      <c r="B115" s="3">
        <v>57495</v>
      </c>
      <c r="C115" s="3">
        <v>69488</v>
      </c>
      <c r="D115" s="3">
        <v>98926</v>
      </c>
      <c r="E115" s="3">
        <v>147595</v>
      </c>
      <c r="F115" s="3">
        <v>300095</v>
      </c>
      <c r="G115" s="3">
        <v>387422</v>
      </c>
      <c r="H115" s="3">
        <v>2456325</v>
      </c>
      <c r="I115" s="3">
        <v>2499126</v>
      </c>
      <c r="J115" s="3">
        <v>3948152</v>
      </c>
    </row>
    <row r="116" spans="1:10" x14ac:dyDescent="0.3">
      <c r="A116">
        <v>55232</v>
      </c>
      <c r="B116" s="2">
        <v>61717</v>
      </c>
      <c r="C116" s="2">
        <v>67681</v>
      </c>
      <c r="D116" s="2">
        <v>98877</v>
      </c>
      <c r="E116" s="2">
        <v>137041</v>
      </c>
      <c r="F116" s="2">
        <v>204391</v>
      </c>
      <c r="G116" s="2">
        <v>364833</v>
      </c>
      <c r="H116" s="2">
        <v>1096161</v>
      </c>
      <c r="I116" s="2">
        <v>1520160</v>
      </c>
      <c r="J116" s="2">
        <v>3855723</v>
      </c>
    </row>
    <row r="117" spans="1:10" x14ac:dyDescent="0.3">
      <c r="A117">
        <v>4096</v>
      </c>
      <c r="B117" s="3">
        <v>61306</v>
      </c>
      <c r="C117" s="3">
        <v>66804</v>
      </c>
      <c r="D117" s="3">
        <v>94679</v>
      </c>
      <c r="E117" s="3">
        <v>178493</v>
      </c>
      <c r="F117" s="3">
        <v>210893</v>
      </c>
      <c r="G117" s="3">
        <v>736821</v>
      </c>
      <c r="H117" s="3">
        <v>707197</v>
      </c>
      <c r="I117" s="3">
        <v>1736787</v>
      </c>
      <c r="J117" s="3">
        <v>4103775</v>
      </c>
    </row>
    <row r="118" spans="1:10" x14ac:dyDescent="0.3">
      <c r="A118">
        <v>54270</v>
      </c>
      <c r="B118" s="2">
        <v>60172</v>
      </c>
      <c r="C118" s="2">
        <v>66764</v>
      </c>
      <c r="D118" s="2">
        <v>91765</v>
      </c>
      <c r="E118" s="2">
        <v>212179</v>
      </c>
      <c r="F118" s="2">
        <v>238108</v>
      </c>
      <c r="G118" s="2">
        <v>572813</v>
      </c>
      <c r="H118" s="2">
        <v>1161251</v>
      </c>
      <c r="I118" s="2">
        <v>2271410</v>
      </c>
      <c r="J118" s="2">
        <v>4036831</v>
      </c>
    </row>
    <row r="119" spans="1:10" x14ac:dyDescent="0.3">
      <c r="A119">
        <v>4457</v>
      </c>
      <c r="B119" s="3">
        <v>54027</v>
      </c>
      <c r="C119" s="3">
        <v>68539</v>
      </c>
      <c r="D119" s="3">
        <v>108261</v>
      </c>
      <c r="E119" s="3">
        <v>216938</v>
      </c>
      <c r="F119" s="3">
        <v>202217</v>
      </c>
      <c r="G119" s="3">
        <v>401302</v>
      </c>
      <c r="H119" s="3">
        <v>747327</v>
      </c>
      <c r="I119" s="3">
        <v>1985730</v>
      </c>
      <c r="J119" s="3">
        <v>3941046</v>
      </c>
    </row>
    <row r="120" spans="1:10" x14ac:dyDescent="0.3">
      <c r="A120">
        <v>54662</v>
      </c>
      <c r="B120" s="2">
        <v>58888</v>
      </c>
      <c r="C120" s="2">
        <v>67511</v>
      </c>
      <c r="D120" s="2">
        <v>102303</v>
      </c>
      <c r="E120" s="2">
        <v>193493</v>
      </c>
      <c r="F120" s="2">
        <v>217580</v>
      </c>
      <c r="G120" s="2">
        <v>386240</v>
      </c>
      <c r="H120" s="2">
        <v>778501</v>
      </c>
      <c r="I120" s="2">
        <v>2361053</v>
      </c>
      <c r="J120" s="2">
        <v>3126563</v>
      </c>
    </row>
    <row r="121" spans="1:10" x14ac:dyDescent="0.3">
      <c r="A121">
        <v>4352</v>
      </c>
      <c r="B121" s="3">
        <v>58846</v>
      </c>
      <c r="C121" s="3">
        <v>67881</v>
      </c>
      <c r="D121" s="3">
        <v>118173</v>
      </c>
      <c r="E121" s="3">
        <v>135605</v>
      </c>
      <c r="F121" s="3">
        <v>228375</v>
      </c>
      <c r="G121" s="3">
        <v>372546</v>
      </c>
      <c r="H121" s="3">
        <v>763661</v>
      </c>
      <c r="I121" s="3">
        <v>2330707</v>
      </c>
      <c r="J121" s="3">
        <v>5379490</v>
      </c>
    </row>
    <row r="122" spans="1:10" x14ac:dyDescent="0.3">
      <c r="A122">
        <v>54280</v>
      </c>
      <c r="B122" s="2">
        <v>8727</v>
      </c>
      <c r="C122" s="2">
        <v>68312</v>
      </c>
      <c r="D122" s="2">
        <v>126057</v>
      </c>
      <c r="E122" s="2">
        <v>142779</v>
      </c>
      <c r="F122" s="2">
        <v>223686</v>
      </c>
      <c r="G122" s="2">
        <v>2145745</v>
      </c>
      <c r="H122" s="2">
        <v>739243</v>
      </c>
      <c r="I122" s="2">
        <v>1871631</v>
      </c>
      <c r="J122" s="2">
        <v>3415776</v>
      </c>
    </row>
    <row r="123" spans="1:10" x14ac:dyDescent="0.3">
      <c r="A123">
        <v>4584</v>
      </c>
      <c r="B123" s="3">
        <v>58899</v>
      </c>
      <c r="C123" s="3">
        <v>67662</v>
      </c>
      <c r="D123" s="3">
        <v>123991</v>
      </c>
      <c r="E123" s="3">
        <v>242438</v>
      </c>
      <c r="F123" s="3">
        <v>201172</v>
      </c>
      <c r="G123" s="3">
        <v>498481</v>
      </c>
      <c r="H123" s="3">
        <v>718414</v>
      </c>
      <c r="I123" s="3">
        <v>1774611</v>
      </c>
      <c r="J123" s="3">
        <v>3378058</v>
      </c>
    </row>
    <row r="124" spans="1:10" x14ac:dyDescent="0.3">
      <c r="A124">
        <v>55438</v>
      </c>
      <c r="B124" s="2">
        <v>58799</v>
      </c>
      <c r="C124" s="2">
        <v>66986</v>
      </c>
      <c r="D124" s="2">
        <v>117674</v>
      </c>
      <c r="E124" s="2">
        <v>430613</v>
      </c>
      <c r="F124" s="2">
        <v>213982</v>
      </c>
      <c r="G124" s="2">
        <v>345720</v>
      </c>
      <c r="H124" s="2">
        <v>1544578</v>
      </c>
      <c r="I124" s="2">
        <v>2681454</v>
      </c>
      <c r="J124" s="2">
        <v>3263664</v>
      </c>
    </row>
    <row r="125" spans="1:10" x14ac:dyDescent="0.3">
      <c r="A125">
        <v>4862</v>
      </c>
      <c r="B125" s="3">
        <v>58806</v>
      </c>
      <c r="C125" s="3">
        <v>70983</v>
      </c>
      <c r="D125" s="3">
        <v>112031</v>
      </c>
      <c r="E125" s="3">
        <v>713837</v>
      </c>
      <c r="F125" s="3">
        <v>213163</v>
      </c>
      <c r="G125" s="3">
        <v>383510</v>
      </c>
      <c r="H125" s="3">
        <v>1534105</v>
      </c>
      <c r="I125" s="3">
        <v>1505562</v>
      </c>
      <c r="J125" s="3">
        <v>6788125</v>
      </c>
    </row>
    <row r="126" spans="1:10" x14ac:dyDescent="0.3">
      <c r="A126">
        <v>54863</v>
      </c>
      <c r="B126" s="2">
        <v>58739</v>
      </c>
      <c r="C126" s="2">
        <v>68954</v>
      </c>
      <c r="D126" s="2">
        <v>107604</v>
      </c>
      <c r="E126" s="2">
        <v>234309</v>
      </c>
      <c r="F126" s="2">
        <v>209652</v>
      </c>
      <c r="G126" s="2">
        <v>403792</v>
      </c>
      <c r="H126" s="2">
        <v>735535</v>
      </c>
      <c r="I126" s="2">
        <v>1692485</v>
      </c>
      <c r="J126" s="2">
        <v>4800909</v>
      </c>
    </row>
    <row r="127" spans="1:10" x14ac:dyDescent="0.3">
      <c r="A127" s="7">
        <f t="shared" ref="A127:J127" si="9">MEDIAN(A112:A126)</f>
        <v>4862</v>
      </c>
      <c r="B127" s="7">
        <f t="shared" si="9"/>
        <v>58888</v>
      </c>
      <c r="C127" s="7">
        <f t="shared" si="9"/>
        <v>68061</v>
      </c>
      <c r="D127" s="7">
        <f t="shared" si="9"/>
        <v>102303</v>
      </c>
      <c r="E127" s="7">
        <f t="shared" si="9"/>
        <v>178493</v>
      </c>
      <c r="F127" s="7">
        <f t="shared" si="9"/>
        <v>217580</v>
      </c>
      <c r="G127" s="7">
        <f t="shared" si="9"/>
        <v>401302</v>
      </c>
      <c r="H127" s="7">
        <f t="shared" si="9"/>
        <v>749029</v>
      </c>
      <c r="I127" s="7">
        <f t="shared" si="9"/>
        <v>2271410</v>
      </c>
      <c r="J127" s="7">
        <f t="shared" si="9"/>
        <v>4036831</v>
      </c>
    </row>
    <row r="128" spans="1:10" x14ac:dyDescent="0.3">
      <c r="A128">
        <f>A104/A127</f>
        <v>7.8004936240230354</v>
      </c>
      <c r="B128" s="2">
        <f t="shared" ref="B128:J128" si="10">B104/B127</f>
        <v>0.80337250373590541</v>
      </c>
      <c r="C128" s="2">
        <f t="shared" si="10"/>
        <v>0.85316113486431289</v>
      </c>
      <c r="D128" s="2">
        <f t="shared" si="10"/>
        <v>1.7755979785539036</v>
      </c>
      <c r="E128" s="2">
        <f t="shared" si="10"/>
        <v>0.66423333127909778</v>
      </c>
      <c r="F128" s="2">
        <f t="shared" si="10"/>
        <v>0.90523945215552903</v>
      </c>
      <c r="G128" s="2">
        <f t="shared" si="10"/>
        <v>1.0319310643854254</v>
      </c>
      <c r="H128" s="2">
        <f t="shared" si="10"/>
        <v>1.0786591707397177</v>
      </c>
      <c r="I128" s="2">
        <f t="shared" si="10"/>
        <v>1.1877155599385403</v>
      </c>
      <c r="J128" s="2">
        <f t="shared" si="10"/>
        <v>1.093052694056303</v>
      </c>
    </row>
    <row r="133" spans="1:10" x14ac:dyDescent="0.3">
      <c r="A133" t="s">
        <v>20</v>
      </c>
    </row>
    <row r="134" spans="1:10" x14ac:dyDescent="0.3">
      <c r="A134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</row>
    <row r="135" spans="1:10" x14ac:dyDescent="0.3">
      <c r="A135">
        <v>22511</v>
      </c>
      <c r="B135" s="3">
        <v>170334</v>
      </c>
      <c r="C135" s="3">
        <v>311607</v>
      </c>
      <c r="D135" s="3">
        <v>94623</v>
      </c>
      <c r="E135" s="3">
        <v>143245</v>
      </c>
      <c r="F135" s="3">
        <v>1248038</v>
      </c>
      <c r="G135" s="3">
        <v>409926</v>
      </c>
      <c r="H135" s="3">
        <v>2214833</v>
      </c>
      <c r="I135" s="3">
        <v>1524855</v>
      </c>
      <c r="J135" s="3">
        <v>3730550</v>
      </c>
    </row>
    <row r="136" spans="1:10" x14ac:dyDescent="0.3">
      <c r="A136">
        <v>6154</v>
      </c>
      <c r="B136" s="2">
        <v>125162</v>
      </c>
      <c r="C136" s="2">
        <v>383299</v>
      </c>
      <c r="D136" s="2">
        <v>94200</v>
      </c>
      <c r="E136" s="2">
        <v>149194</v>
      </c>
      <c r="F136" s="2">
        <v>1798721</v>
      </c>
      <c r="G136" s="2">
        <v>404545</v>
      </c>
      <c r="H136" s="2">
        <v>824256</v>
      </c>
      <c r="I136" s="2">
        <v>1820726</v>
      </c>
      <c r="J136" s="2">
        <v>4529906</v>
      </c>
    </row>
    <row r="137" spans="1:10" x14ac:dyDescent="0.3">
      <c r="A137">
        <v>66223</v>
      </c>
      <c r="B137" s="3">
        <v>135830</v>
      </c>
      <c r="C137" s="3">
        <v>262089</v>
      </c>
      <c r="D137" s="3">
        <v>112642</v>
      </c>
      <c r="E137" s="3">
        <v>162853</v>
      </c>
      <c r="F137" s="3">
        <v>1729726</v>
      </c>
      <c r="G137" s="3">
        <v>406762</v>
      </c>
      <c r="H137" s="3">
        <v>785185</v>
      </c>
      <c r="I137" s="3">
        <v>1498011</v>
      </c>
      <c r="J137" s="3">
        <v>3861488</v>
      </c>
    </row>
    <row r="138" spans="1:10" x14ac:dyDescent="0.3">
      <c r="A138">
        <v>66264</v>
      </c>
      <c r="B138" s="2">
        <v>131347</v>
      </c>
      <c r="C138" s="2">
        <v>163871</v>
      </c>
      <c r="D138" s="2">
        <v>104649</v>
      </c>
      <c r="E138" s="2">
        <v>152383</v>
      </c>
      <c r="F138" s="2">
        <v>613448</v>
      </c>
      <c r="G138" s="2">
        <v>423204</v>
      </c>
      <c r="H138" s="2">
        <v>836371</v>
      </c>
      <c r="I138" s="2">
        <v>1552242</v>
      </c>
      <c r="J138" s="2">
        <v>3098937</v>
      </c>
    </row>
    <row r="139" spans="1:10" x14ac:dyDescent="0.3">
      <c r="A139">
        <v>6986</v>
      </c>
      <c r="B139" s="3">
        <v>220942</v>
      </c>
      <c r="C139" s="3">
        <v>227785</v>
      </c>
      <c r="D139" s="3">
        <v>147608</v>
      </c>
      <c r="E139" s="3">
        <v>149963</v>
      </c>
      <c r="F139" s="3">
        <v>220863</v>
      </c>
      <c r="G139" s="3">
        <v>369786</v>
      </c>
      <c r="H139" s="3">
        <v>4555849</v>
      </c>
      <c r="I139" s="3">
        <v>1680294</v>
      </c>
      <c r="J139" s="3">
        <v>3386971</v>
      </c>
    </row>
    <row r="140" spans="1:10" x14ac:dyDescent="0.3">
      <c r="A140">
        <v>67071</v>
      </c>
      <c r="B140" s="2">
        <v>627507</v>
      </c>
      <c r="C140" s="2">
        <v>243103</v>
      </c>
      <c r="D140" s="2">
        <v>180464</v>
      </c>
      <c r="E140" s="2">
        <v>150996</v>
      </c>
      <c r="F140" s="2">
        <v>225432</v>
      </c>
      <c r="G140" s="2">
        <v>409352</v>
      </c>
      <c r="H140" s="2">
        <v>4079448</v>
      </c>
      <c r="I140" s="2">
        <v>1497529</v>
      </c>
      <c r="J140" s="2">
        <v>4238603</v>
      </c>
    </row>
    <row r="141" spans="1:10" x14ac:dyDescent="0.3">
      <c r="A141">
        <v>65880</v>
      </c>
      <c r="B141" s="3">
        <v>527497</v>
      </c>
      <c r="C141" s="3">
        <v>142140</v>
      </c>
      <c r="D141" s="3">
        <v>196900</v>
      </c>
      <c r="E141" s="3">
        <v>153007</v>
      </c>
      <c r="F141" s="3">
        <v>230894</v>
      </c>
      <c r="G141" s="3">
        <v>422475</v>
      </c>
      <c r="H141" s="3">
        <v>720929</v>
      </c>
      <c r="I141" s="3">
        <v>4166903</v>
      </c>
      <c r="J141" s="3">
        <v>8382584</v>
      </c>
    </row>
    <row r="142" spans="1:10" x14ac:dyDescent="0.3">
      <c r="A142">
        <v>5802</v>
      </c>
      <c r="B142" s="2">
        <v>523441</v>
      </c>
      <c r="C142" s="2">
        <v>101574</v>
      </c>
      <c r="D142" s="2">
        <v>566014</v>
      </c>
      <c r="E142" s="2">
        <v>151758</v>
      </c>
      <c r="F142" s="2">
        <v>258007</v>
      </c>
      <c r="G142" s="2">
        <v>390598</v>
      </c>
      <c r="H142" s="2">
        <v>714295</v>
      </c>
      <c r="I142" s="2">
        <v>1583467</v>
      </c>
      <c r="J142" s="2">
        <v>3654868</v>
      </c>
    </row>
    <row r="143" spans="1:10" x14ac:dyDescent="0.3">
      <c r="A143">
        <v>65345</v>
      </c>
      <c r="B143" s="3">
        <v>507327</v>
      </c>
      <c r="C143" s="3">
        <v>81158</v>
      </c>
      <c r="D143" s="3">
        <v>684783</v>
      </c>
      <c r="E143" s="3">
        <v>153703</v>
      </c>
      <c r="F143" s="3">
        <v>236232</v>
      </c>
      <c r="G143" s="3">
        <v>620692</v>
      </c>
      <c r="H143" s="3">
        <v>777403</v>
      </c>
      <c r="I143" s="3">
        <v>1896743</v>
      </c>
      <c r="J143" s="3">
        <v>5734934</v>
      </c>
    </row>
    <row r="144" spans="1:10" x14ac:dyDescent="0.3">
      <c r="A144">
        <v>5628</v>
      </c>
      <c r="B144" s="2">
        <v>519373</v>
      </c>
      <c r="C144" s="2">
        <v>82834</v>
      </c>
      <c r="D144" s="2">
        <v>369831</v>
      </c>
      <c r="E144" s="2">
        <v>155633</v>
      </c>
      <c r="F144" s="2">
        <v>214714</v>
      </c>
      <c r="G144" s="2">
        <v>663803</v>
      </c>
      <c r="H144" s="2">
        <v>736598</v>
      </c>
      <c r="I144" s="2">
        <v>1485102</v>
      </c>
      <c r="J144" s="2">
        <v>7530289</v>
      </c>
    </row>
    <row r="145" spans="1:10" x14ac:dyDescent="0.3">
      <c r="A145">
        <v>66215</v>
      </c>
      <c r="B145" s="3">
        <v>606627</v>
      </c>
      <c r="C145" s="3">
        <v>81590</v>
      </c>
      <c r="D145" s="3">
        <v>195600</v>
      </c>
      <c r="E145" s="3">
        <v>149694</v>
      </c>
      <c r="F145" s="3">
        <v>554779</v>
      </c>
      <c r="G145" s="3">
        <v>385672</v>
      </c>
      <c r="H145" s="3">
        <v>1747743</v>
      </c>
      <c r="I145" s="3">
        <v>8310152</v>
      </c>
      <c r="J145" s="3">
        <v>4204837</v>
      </c>
    </row>
    <row r="146" spans="1:10" x14ac:dyDescent="0.3">
      <c r="A146">
        <v>66828</v>
      </c>
      <c r="B146" s="2">
        <v>523257</v>
      </c>
      <c r="C146" s="2">
        <v>81371</v>
      </c>
      <c r="D146" s="2">
        <v>166321</v>
      </c>
      <c r="E146" s="2">
        <v>143065</v>
      </c>
      <c r="F146" s="2">
        <v>2269890</v>
      </c>
      <c r="G146" s="2">
        <v>424631</v>
      </c>
      <c r="H146" s="2">
        <v>1074308</v>
      </c>
      <c r="I146" s="2">
        <v>1452482</v>
      </c>
      <c r="J146" s="2">
        <v>3297110</v>
      </c>
    </row>
    <row r="147" spans="1:10" x14ac:dyDescent="0.3">
      <c r="A147">
        <v>7621</v>
      </c>
      <c r="B147" s="3">
        <v>498535</v>
      </c>
      <c r="C147" s="3">
        <v>83942</v>
      </c>
      <c r="D147" s="3">
        <v>169272</v>
      </c>
      <c r="E147" s="3">
        <v>135307</v>
      </c>
      <c r="F147" s="3">
        <v>1813847</v>
      </c>
      <c r="G147" s="3">
        <v>365090</v>
      </c>
      <c r="H147" s="3">
        <v>747294</v>
      </c>
      <c r="I147" s="3">
        <v>1512123</v>
      </c>
      <c r="J147" s="3">
        <v>6865620</v>
      </c>
    </row>
    <row r="148" spans="1:10" x14ac:dyDescent="0.3">
      <c r="A148">
        <v>68651</v>
      </c>
      <c r="B148" s="2">
        <v>432652</v>
      </c>
      <c r="C148" s="2">
        <v>87766</v>
      </c>
      <c r="D148" s="2">
        <v>129537</v>
      </c>
      <c r="E148" s="2">
        <v>133455</v>
      </c>
      <c r="F148" s="2">
        <v>1780628</v>
      </c>
      <c r="G148" s="2">
        <v>1246044</v>
      </c>
      <c r="H148" s="2">
        <v>900201</v>
      </c>
      <c r="I148" s="2">
        <v>1464082</v>
      </c>
      <c r="J148" s="2">
        <v>5082186</v>
      </c>
    </row>
    <row r="149" spans="1:10" x14ac:dyDescent="0.3">
      <c r="A149">
        <v>69219</v>
      </c>
      <c r="B149" s="3">
        <v>333175</v>
      </c>
      <c r="C149" s="3">
        <v>84173</v>
      </c>
      <c r="D149" s="3">
        <v>107949</v>
      </c>
      <c r="E149" s="3">
        <v>134097</v>
      </c>
      <c r="F149" s="3">
        <v>822357</v>
      </c>
      <c r="G149" s="3">
        <v>1686023</v>
      </c>
      <c r="H149" s="3">
        <v>816066</v>
      </c>
      <c r="I149" s="3">
        <v>1909236</v>
      </c>
      <c r="J149" s="3">
        <v>4999205</v>
      </c>
    </row>
    <row r="150" spans="1:10" x14ac:dyDescent="0.3">
      <c r="A150" s="7">
        <f t="shared" ref="A150:J150" si="11">MEDIAN(A135:A149)</f>
        <v>65880</v>
      </c>
      <c r="B150" s="7">
        <f t="shared" si="11"/>
        <v>498535</v>
      </c>
      <c r="C150" s="7">
        <f t="shared" si="11"/>
        <v>101574</v>
      </c>
      <c r="D150" s="7">
        <f t="shared" si="11"/>
        <v>166321</v>
      </c>
      <c r="E150" s="7">
        <f t="shared" si="11"/>
        <v>149963</v>
      </c>
      <c r="F150" s="7">
        <f t="shared" si="11"/>
        <v>613448</v>
      </c>
      <c r="G150" s="7">
        <f t="shared" si="11"/>
        <v>409926</v>
      </c>
      <c r="H150" s="7">
        <f t="shared" si="11"/>
        <v>824256</v>
      </c>
      <c r="I150" s="7">
        <f t="shared" si="11"/>
        <v>1552242</v>
      </c>
      <c r="J150" s="7">
        <f t="shared" si="11"/>
        <v>4238603</v>
      </c>
    </row>
    <row r="151" spans="1:10" x14ac:dyDescent="0.3">
      <c r="A151">
        <f>A127/A150</f>
        <v>7.3800850030358231E-2</v>
      </c>
      <c r="B151" s="3">
        <f t="shared" ref="B151:J151" si="12">B127/B150</f>
        <v>0.11812209774639694</v>
      </c>
      <c r="C151" s="3">
        <f t="shared" si="12"/>
        <v>0.67006320515092443</v>
      </c>
      <c r="D151" s="3">
        <f t="shared" si="12"/>
        <v>0.61509370434280697</v>
      </c>
      <c r="E151" s="3">
        <f t="shared" si="12"/>
        <v>1.1902469275754686</v>
      </c>
      <c r="F151" s="3">
        <f t="shared" si="12"/>
        <v>0.35468368957108021</v>
      </c>
      <c r="G151" s="3">
        <f t="shared" si="12"/>
        <v>0.97896205656630708</v>
      </c>
      <c r="H151" s="3">
        <f t="shared" si="12"/>
        <v>0.90873345174314779</v>
      </c>
      <c r="I151" s="3">
        <f t="shared" si="12"/>
        <v>1.4633092004983759</v>
      </c>
      <c r="J151" s="3">
        <f t="shared" si="12"/>
        <v>0.95239657972213954</v>
      </c>
    </row>
    <row r="157" spans="1:10" x14ac:dyDescent="0.3">
      <c r="A157" t="s">
        <v>21</v>
      </c>
    </row>
    <row r="158" spans="1:10" x14ac:dyDescent="0.3">
      <c r="A158" t="s">
        <v>5</v>
      </c>
      <c r="B158" s="2" t="s">
        <v>6</v>
      </c>
      <c r="C158" s="2" t="s">
        <v>7</v>
      </c>
      <c r="D158" s="2" t="s">
        <v>8</v>
      </c>
      <c r="E158" s="2" t="s">
        <v>9</v>
      </c>
      <c r="F158" s="2" t="s">
        <v>10</v>
      </c>
      <c r="G158" s="2" t="s">
        <v>11</v>
      </c>
      <c r="H158" s="2" t="s">
        <v>12</v>
      </c>
      <c r="I158" s="2" t="s">
        <v>13</v>
      </c>
      <c r="J158" s="2" t="s">
        <v>14</v>
      </c>
    </row>
    <row r="159" spans="1:10" x14ac:dyDescent="0.3">
      <c r="A159">
        <v>40499</v>
      </c>
      <c r="B159" s="3">
        <v>152410</v>
      </c>
      <c r="C159" s="3">
        <v>108095</v>
      </c>
      <c r="D159" s="3">
        <v>120212</v>
      </c>
      <c r="E159" s="3">
        <v>171360</v>
      </c>
      <c r="F159" s="3">
        <v>290084</v>
      </c>
      <c r="G159" s="3">
        <v>497307</v>
      </c>
      <c r="H159" s="3">
        <v>1388074</v>
      </c>
      <c r="I159" s="3">
        <v>2259116</v>
      </c>
      <c r="J159" s="3">
        <v>20286995</v>
      </c>
    </row>
    <row r="160" spans="1:10" x14ac:dyDescent="0.3">
      <c r="A160">
        <v>4703</v>
      </c>
      <c r="B160" s="2">
        <v>99554</v>
      </c>
      <c r="C160" s="2">
        <v>94351</v>
      </c>
      <c r="D160" s="2">
        <v>123563</v>
      </c>
      <c r="E160" s="2">
        <v>194321</v>
      </c>
      <c r="F160" s="2">
        <v>295856</v>
      </c>
      <c r="G160" s="2">
        <v>472035</v>
      </c>
      <c r="H160" s="2">
        <v>1249460</v>
      </c>
      <c r="I160" s="2">
        <v>2031366</v>
      </c>
      <c r="J160" s="2">
        <v>3955636</v>
      </c>
    </row>
    <row r="161" spans="1:10" x14ac:dyDescent="0.3">
      <c r="A161">
        <v>4767</v>
      </c>
      <c r="B161" s="3">
        <v>117093</v>
      </c>
      <c r="C161" s="3">
        <v>94655</v>
      </c>
      <c r="D161" s="3">
        <v>135234</v>
      </c>
      <c r="E161" s="3">
        <v>176501</v>
      </c>
      <c r="F161" s="3">
        <v>275098</v>
      </c>
      <c r="G161" s="3">
        <v>492796</v>
      </c>
      <c r="H161" s="3">
        <v>973002</v>
      </c>
      <c r="I161" s="3">
        <v>1905011</v>
      </c>
      <c r="J161" s="3">
        <v>3879405</v>
      </c>
    </row>
    <row r="162" spans="1:10" x14ac:dyDescent="0.3">
      <c r="A162">
        <v>77522</v>
      </c>
      <c r="B162" s="2">
        <v>105061</v>
      </c>
      <c r="C162" s="2">
        <v>104413</v>
      </c>
      <c r="D162" s="2">
        <v>196218</v>
      </c>
      <c r="E162" s="2">
        <v>181159</v>
      </c>
      <c r="F162" s="2">
        <v>451290</v>
      </c>
      <c r="G162" s="2">
        <v>537454</v>
      </c>
      <c r="H162" s="2">
        <v>1539976</v>
      </c>
      <c r="I162" s="2">
        <v>2092474</v>
      </c>
      <c r="J162" s="2">
        <v>4846362</v>
      </c>
    </row>
    <row r="163" spans="1:10" x14ac:dyDescent="0.3">
      <c r="A163">
        <v>76194</v>
      </c>
      <c r="B163" s="3">
        <v>97883</v>
      </c>
      <c r="C163" s="3">
        <v>96455</v>
      </c>
      <c r="D163" s="3">
        <v>222775</v>
      </c>
      <c r="E163" s="3">
        <v>181538</v>
      </c>
      <c r="F163" s="3">
        <v>1556203</v>
      </c>
      <c r="G163" s="3">
        <v>488078</v>
      </c>
      <c r="H163" s="3">
        <v>919505</v>
      </c>
      <c r="I163" s="3">
        <v>2023331</v>
      </c>
      <c r="J163" s="3">
        <v>4684977</v>
      </c>
    </row>
    <row r="164" spans="1:10" x14ac:dyDescent="0.3">
      <c r="A164">
        <v>76897</v>
      </c>
      <c r="B164" s="2">
        <v>107860</v>
      </c>
      <c r="C164" s="2">
        <v>94938</v>
      </c>
      <c r="D164" s="2">
        <v>536354</v>
      </c>
      <c r="E164" s="2">
        <v>178981</v>
      </c>
      <c r="F164" s="2">
        <v>352687</v>
      </c>
      <c r="G164" s="2">
        <v>498847</v>
      </c>
      <c r="H164" s="2">
        <v>927307</v>
      </c>
      <c r="I164" s="2">
        <v>3282239</v>
      </c>
      <c r="J164" s="2">
        <v>4451036</v>
      </c>
    </row>
    <row r="165" spans="1:10" x14ac:dyDescent="0.3">
      <c r="A165">
        <v>6679</v>
      </c>
      <c r="B165" s="3">
        <v>87667</v>
      </c>
      <c r="C165" s="3">
        <v>97164</v>
      </c>
      <c r="D165" s="3">
        <v>1476702</v>
      </c>
      <c r="E165" s="3">
        <v>180457</v>
      </c>
      <c r="F165" s="3">
        <v>293040</v>
      </c>
      <c r="G165" s="3">
        <v>490196</v>
      </c>
      <c r="H165" s="3">
        <v>2520028</v>
      </c>
      <c r="I165" s="3">
        <v>1964617</v>
      </c>
      <c r="J165" s="3">
        <v>4071852</v>
      </c>
    </row>
    <row r="166" spans="1:10" x14ac:dyDescent="0.3">
      <c r="A166">
        <v>76683</v>
      </c>
      <c r="B166" s="2">
        <v>83907</v>
      </c>
      <c r="C166" s="2">
        <v>93741</v>
      </c>
      <c r="D166" s="2">
        <v>467463</v>
      </c>
      <c r="E166" s="2">
        <v>178944</v>
      </c>
      <c r="F166" s="2">
        <v>283288</v>
      </c>
      <c r="G166" s="2">
        <v>503880</v>
      </c>
      <c r="H166" s="2">
        <v>961699</v>
      </c>
      <c r="I166" s="2">
        <v>2109471</v>
      </c>
      <c r="J166" s="2">
        <v>4467654</v>
      </c>
    </row>
    <row r="167" spans="1:10" x14ac:dyDescent="0.3">
      <c r="A167">
        <v>76594</v>
      </c>
      <c r="B167" s="3">
        <v>131487</v>
      </c>
      <c r="C167" s="3">
        <v>94496</v>
      </c>
      <c r="D167" s="3">
        <v>210906</v>
      </c>
      <c r="E167" s="3">
        <v>189857</v>
      </c>
      <c r="F167" s="3">
        <v>327813</v>
      </c>
      <c r="G167" s="3">
        <v>476327</v>
      </c>
      <c r="H167" s="3">
        <v>943487</v>
      </c>
      <c r="I167" s="3">
        <v>1868414</v>
      </c>
      <c r="J167" s="3">
        <v>5386707</v>
      </c>
    </row>
    <row r="168" spans="1:10" x14ac:dyDescent="0.3">
      <c r="A168">
        <v>6558</v>
      </c>
      <c r="B168" s="2">
        <v>86774</v>
      </c>
      <c r="C168" s="2">
        <v>94169</v>
      </c>
      <c r="D168" s="2">
        <v>219070</v>
      </c>
      <c r="E168" s="2">
        <v>208373</v>
      </c>
      <c r="F168" s="2">
        <v>274309</v>
      </c>
      <c r="G168" s="2">
        <v>499525</v>
      </c>
      <c r="H168" s="2">
        <v>965506</v>
      </c>
      <c r="I168" s="2">
        <v>2740976</v>
      </c>
      <c r="J168" s="2">
        <v>9653617</v>
      </c>
    </row>
    <row r="169" spans="1:10" x14ac:dyDescent="0.3">
      <c r="A169">
        <v>75715</v>
      </c>
      <c r="B169" s="3">
        <v>98939</v>
      </c>
      <c r="C169" s="3">
        <v>101190</v>
      </c>
      <c r="D169" s="3">
        <v>145760</v>
      </c>
      <c r="E169" s="3">
        <v>249703</v>
      </c>
      <c r="F169" s="3">
        <v>302486</v>
      </c>
      <c r="G169" s="3">
        <v>536022</v>
      </c>
      <c r="H169" s="3">
        <v>1342671</v>
      </c>
      <c r="I169" s="3">
        <v>1958228</v>
      </c>
      <c r="J169" s="3">
        <v>3983315</v>
      </c>
    </row>
    <row r="170" spans="1:10" x14ac:dyDescent="0.3">
      <c r="A170">
        <v>4865</v>
      </c>
      <c r="B170" s="2">
        <v>99983</v>
      </c>
      <c r="C170" s="2">
        <v>89797</v>
      </c>
      <c r="D170" s="2">
        <v>124934</v>
      </c>
      <c r="E170" s="2">
        <v>315308</v>
      </c>
      <c r="F170" s="2">
        <v>302288</v>
      </c>
      <c r="G170" s="2">
        <v>464531</v>
      </c>
      <c r="H170" s="2">
        <v>912970</v>
      </c>
      <c r="I170" s="2">
        <v>3506531</v>
      </c>
      <c r="J170" s="2">
        <v>7833657</v>
      </c>
    </row>
    <row r="171" spans="1:10" x14ac:dyDescent="0.3">
      <c r="A171">
        <v>74988</v>
      </c>
      <c r="B171" s="3">
        <v>111570</v>
      </c>
      <c r="C171" s="3">
        <v>96210</v>
      </c>
      <c r="D171" s="3">
        <v>130990</v>
      </c>
      <c r="E171" s="3">
        <v>317322</v>
      </c>
      <c r="F171" s="3">
        <v>321044</v>
      </c>
      <c r="G171" s="3">
        <v>491347</v>
      </c>
      <c r="H171" s="3">
        <v>3021286</v>
      </c>
      <c r="I171" s="3">
        <v>2225235</v>
      </c>
      <c r="J171" s="3">
        <v>4961485</v>
      </c>
    </row>
    <row r="172" spans="1:10" x14ac:dyDescent="0.3">
      <c r="A172">
        <v>7388</v>
      </c>
      <c r="B172" s="2">
        <v>95458</v>
      </c>
      <c r="C172" s="2">
        <v>113329</v>
      </c>
      <c r="D172" s="2">
        <v>159009</v>
      </c>
      <c r="E172" s="2">
        <v>308089</v>
      </c>
      <c r="F172" s="2">
        <v>278547</v>
      </c>
      <c r="G172" s="2">
        <v>544413</v>
      </c>
      <c r="H172" s="2">
        <v>3673128</v>
      </c>
      <c r="I172" s="2">
        <v>2762414</v>
      </c>
      <c r="J172" s="2">
        <v>3946863</v>
      </c>
    </row>
    <row r="173" spans="1:10" x14ac:dyDescent="0.3">
      <c r="A173">
        <v>81422</v>
      </c>
      <c r="B173" s="3">
        <v>72282</v>
      </c>
      <c r="C173" s="3">
        <v>103402</v>
      </c>
      <c r="D173" s="3">
        <v>124101</v>
      </c>
      <c r="E173" s="3">
        <v>271625</v>
      </c>
      <c r="F173" s="3">
        <v>305992</v>
      </c>
      <c r="G173" s="3">
        <v>582400</v>
      </c>
      <c r="H173" s="3">
        <v>960077</v>
      </c>
      <c r="I173" s="3">
        <v>2481806</v>
      </c>
      <c r="J173" s="3">
        <v>5602111</v>
      </c>
    </row>
    <row r="174" spans="1:10" x14ac:dyDescent="0.3">
      <c r="A174" s="7">
        <f t="shared" ref="A174:J174" si="13">MEDIAN(A159:A173)</f>
        <v>74988</v>
      </c>
      <c r="B174" s="7">
        <f t="shared" si="13"/>
        <v>99554</v>
      </c>
      <c r="C174" s="7">
        <f t="shared" si="13"/>
        <v>96210</v>
      </c>
      <c r="D174" s="7">
        <f t="shared" si="13"/>
        <v>159009</v>
      </c>
      <c r="E174" s="7">
        <f t="shared" si="13"/>
        <v>189857</v>
      </c>
      <c r="F174" s="7">
        <f t="shared" si="13"/>
        <v>302288</v>
      </c>
      <c r="G174" s="7">
        <f t="shared" si="13"/>
        <v>497307</v>
      </c>
      <c r="H174" s="7">
        <f t="shared" si="13"/>
        <v>973002</v>
      </c>
      <c r="I174" s="7">
        <f t="shared" si="13"/>
        <v>2109471</v>
      </c>
      <c r="J174" s="7">
        <f t="shared" si="13"/>
        <v>4684977</v>
      </c>
    </row>
    <row r="175" spans="1:10" x14ac:dyDescent="0.3">
      <c r="A175">
        <f>A150/A174</f>
        <v>0.8785405664906385</v>
      </c>
      <c r="B175" s="3">
        <f t="shared" ref="B175:J175" si="14">B150/B174</f>
        <v>5.0076842718524617</v>
      </c>
      <c r="C175" s="3">
        <f t="shared" si="14"/>
        <v>1.0557530402245088</v>
      </c>
      <c r="D175" s="3">
        <f t="shared" si="14"/>
        <v>1.0459848184693947</v>
      </c>
      <c r="E175" s="3">
        <f t="shared" si="14"/>
        <v>0.78987343105600527</v>
      </c>
      <c r="F175" s="3">
        <f t="shared" si="14"/>
        <v>2.0293494945217807</v>
      </c>
      <c r="G175" s="3">
        <f t="shared" si="14"/>
        <v>0.8242916347447351</v>
      </c>
      <c r="H175" s="3">
        <f t="shared" si="14"/>
        <v>0.84712672738596628</v>
      </c>
      <c r="I175" s="3">
        <f t="shared" si="14"/>
        <v>0.7358441998017512</v>
      </c>
      <c r="J175" s="3">
        <f t="shared" si="14"/>
        <v>0.90472226437824566</v>
      </c>
    </row>
    <row r="180" spans="1:10" x14ac:dyDescent="0.3">
      <c r="A180" t="s">
        <v>22</v>
      </c>
    </row>
    <row r="181" spans="1:10" x14ac:dyDescent="0.3">
      <c r="A181" t="s">
        <v>5</v>
      </c>
      <c r="B181" s="3" t="s">
        <v>6</v>
      </c>
      <c r="C181" s="3" t="s">
        <v>7</v>
      </c>
      <c r="D181" s="3" t="s">
        <v>8</v>
      </c>
      <c r="E181" s="3" t="s">
        <v>9</v>
      </c>
      <c r="F181" s="3" t="s">
        <v>10</v>
      </c>
      <c r="G181" s="3" t="s">
        <v>11</v>
      </c>
      <c r="H181" s="3" t="s">
        <v>12</v>
      </c>
      <c r="I181" s="3" t="s">
        <v>13</v>
      </c>
      <c r="J181" s="3" t="s">
        <v>14</v>
      </c>
    </row>
    <row r="182" spans="1:10" x14ac:dyDescent="0.3">
      <c r="A182">
        <v>5648</v>
      </c>
      <c r="B182" s="2">
        <v>8832</v>
      </c>
      <c r="C182" s="2">
        <v>16906</v>
      </c>
      <c r="D182" s="2">
        <v>87585</v>
      </c>
      <c r="E182" s="2">
        <v>92765</v>
      </c>
      <c r="F182" s="2">
        <v>160736</v>
      </c>
      <c r="G182" s="2">
        <v>406455</v>
      </c>
      <c r="H182" s="2">
        <v>664560</v>
      </c>
      <c r="I182" s="2">
        <v>3470192</v>
      </c>
      <c r="J182" s="2">
        <v>4147071</v>
      </c>
    </row>
    <row r="183" spans="1:10" x14ac:dyDescent="0.3">
      <c r="A183">
        <v>5419</v>
      </c>
      <c r="B183" s="3">
        <v>8700</v>
      </c>
      <c r="C183" s="3">
        <v>15057</v>
      </c>
      <c r="D183" s="3">
        <v>262359</v>
      </c>
      <c r="E183" s="3">
        <v>83933</v>
      </c>
      <c r="F183" s="3">
        <v>143996</v>
      </c>
      <c r="G183" s="3">
        <v>306060</v>
      </c>
      <c r="H183" s="3">
        <v>919585</v>
      </c>
      <c r="I183" s="3">
        <v>1503647</v>
      </c>
      <c r="J183" s="3">
        <v>4343476</v>
      </c>
    </row>
    <row r="184" spans="1:10" x14ac:dyDescent="0.3">
      <c r="A184">
        <v>5217</v>
      </c>
      <c r="B184" s="2">
        <v>8935</v>
      </c>
      <c r="C184" s="2">
        <v>21377</v>
      </c>
      <c r="D184" s="2">
        <v>297976</v>
      </c>
      <c r="E184" s="2">
        <v>71825</v>
      </c>
      <c r="F184" s="2">
        <v>142986</v>
      </c>
      <c r="G184" s="2">
        <v>324909</v>
      </c>
      <c r="H184" s="2">
        <v>733525</v>
      </c>
      <c r="I184" s="2">
        <v>1879981</v>
      </c>
      <c r="J184" s="2">
        <v>6751279</v>
      </c>
    </row>
    <row r="185" spans="1:10" x14ac:dyDescent="0.3">
      <c r="A185">
        <v>4482</v>
      </c>
      <c r="B185" s="3">
        <v>9137</v>
      </c>
      <c r="C185" s="3">
        <v>15395</v>
      </c>
      <c r="D185" s="3">
        <v>152309</v>
      </c>
      <c r="E185" s="3">
        <v>66516</v>
      </c>
      <c r="F185" s="3">
        <v>142303</v>
      </c>
      <c r="G185" s="3">
        <v>311006</v>
      </c>
      <c r="H185" s="3">
        <v>675785</v>
      </c>
      <c r="I185" s="3">
        <v>2692259</v>
      </c>
      <c r="J185" s="3">
        <v>3152797</v>
      </c>
    </row>
    <row r="186" spans="1:10" x14ac:dyDescent="0.3">
      <c r="A186">
        <v>4372</v>
      </c>
      <c r="B186" s="2">
        <v>8705</v>
      </c>
      <c r="C186" s="2">
        <v>17655</v>
      </c>
      <c r="D186" s="2">
        <v>87458</v>
      </c>
      <c r="E186" s="2">
        <v>65851</v>
      </c>
      <c r="F186" s="2">
        <v>142372</v>
      </c>
      <c r="G186" s="2">
        <v>318600</v>
      </c>
      <c r="H186" s="2">
        <v>721744</v>
      </c>
      <c r="I186" s="2">
        <v>5264679</v>
      </c>
      <c r="J186" s="2">
        <v>3357525</v>
      </c>
    </row>
    <row r="187" spans="1:10" x14ac:dyDescent="0.3">
      <c r="A187">
        <v>4476</v>
      </c>
      <c r="B187" s="3">
        <v>8911</v>
      </c>
      <c r="C187" s="3">
        <v>24104</v>
      </c>
      <c r="D187" s="3">
        <v>82206</v>
      </c>
      <c r="E187" s="3">
        <v>76431</v>
      </c>
      <c r="F187" s="3">
        <v>143339</v>
      </c>
      <c r="G187" s="3">
        <v>395733</v>
      </c>
      <c r="H187" s="3">
        <v>678554</v>
      </c>
      <c r="I187" s="3">
        <v>2007047</v>
      </c>
      <c r="J187" s="3">
        <v>3601874</v>
      </c>
    </row>
    <row r="188" spans="1:10" x14ac:dyDescent="0.3">
      <c r="A188">
        <v>4904</v>
      </c>
      <c r="B188" s="2">
        <v>9180</v>
      </c>
      <c r="C188" s="2">
        <v>18328</v>
      </c>
      <c r="D188" s="2">
        <v>56431</v>
      </c>
      <c r="E188" s="2">
        <v>76485</v>
      </c>
      <c r="F188" s="2">
        <v>142325</v>
      </c>
      <c r="G188" s="2">
        <v>367442</v>
      </c>
      <c r="H188" s="2">
        <v>752210</v>
      </c>
      <c r="I188" s="2">
        <v>1586781</v>
      </c>
      <c r="J188" s="2">
        <v>7649066</v>
      </c>
    </row>
    <row r="189" spans="1:10" x14ac:dyDescent="0.3">
      <c r="A189">
        <v>4357</v>
      </c>
      <c r="B189" s="3">
        <v>10613</v>
      </c>
      <c r="C189" s="3">
        <v>15169</v>
      </c>
      <c r="D189" s="3">
        <v>38599</v>
      </c>
      <c r="E189" s="3">
        <v>66737</v>
      </c>
      <c r="F189" s="3">
        <v>141113</v>
      </c>
      <c r="G189" s="3">
        <v>297529</v>
      </c>
      <c r="H189" s="3">
        <v>814161</v>
      </c>
      <c r="I189" s="3">
        <v>3974059</v>
      </c>
      <c r="J189" s="3">
        <v>4099478</v>
      </c>
    </row>
    <row r="190" spans="1:10" x14ac:dyDescent="0.3">
      <c r="A190">
        <v>4350</v>
      </c>
      <c r="B190" s="2">
        <v>9899</v>
      </c>
      <c r="C190" s="2">
        <v>15370</v>
      </c>
      <c r="D190" s="2">
        <v>44854</v>
      </c>
      <c r="E190" s="2">
        <v>66688</v>
      </c>
      <c r="F190" s="2">
        <v>143404</v>
      </c>
      <c r="G190" s="2">
        <v>369274</v>
      </c>
      <c r="H190" s="2">
        <v>648534</v>
      </c>
      <c r="I190" s="2">
        <v>1643798</v>
      </c>
      <c r="J190" s="2">
        <v>4019433</v>
      </c>
    </row>
    <row r="191" spans="1:10" x14ac:dyDescent="0.3">
      <c r="A191">
        <v>4382</v>
      </c>
      <c r="B191" s="3">
        <v>8546</v>
      </c>
      <c r="C191" s="3">
        <v>21143</v>
      </c>
      <c r="D191" s="3">
        <v>39901</v>
      </c>
      <c r="E191" s="3">
        <v>66684</v>
      </c>
      <c r="F191" s="3">
        <v>143538</v>
      </c>
      <c r="G191" s="3">
        <v>346827</v>
      </c>
      <c r="H191" s="3">
        <v>655444</v>
      </c>
      <c r="I191" s="3">
        <v>2214214</v>
      </c>
      <c r="J191" s="3">
        <v>4228966</v>
      </c>
    </row>
    <row r="192" spans="1:10" x14ac:dyDescent="0.3">
      <c r="A192">
        <v>4361</v>
      </c>
      <c r="B192" s="2">
        <v>9668</v>
      </c>
      <c r="C192" s="2">
        <v>21566</v>
      </c>
      <c r="D192" s="2">
        <v>38025</v>
      </c>
      <c r="E192" s="2">
        <v>66714</v>
      </c>
      <c r="F192" s="2">
        <v>200177</v>
      </c>
      <c r="G192" s="2">
        <v>303064</v>
      </c>
      <c r="H192" s="2">
        <v>969571</v>
      </c>
      <c r="I192" s="2">
        <v>3856578</v>
      </c>
      <c r="J192" s="2">
        <v>6420167</v>
      </c>
    </row>
    <row r="193" spans="1:10" x14ac:dyDescent="0.3">
      <c r="A193">
        <v>4457</v>
      </c>
      <c r="B193" s="3">
        <v>9460</v>
      </c>
      <c r="C193" s="3">
        <v>25283</v>
      </c>
      <c r="D193" s="3">
        <v>36664</v>
      </c>
      <c r="E193" s="3">
        <v>87604</v>
      </c>
      <c r="F193" s="3">
        <v>721638</v>
      </c>
      <c r="G193" s="3">
        <v>301155</v>
      </c>
      <c r="H193" s="3">
        <v>855895</v>
      </c>
      <c r="I193" s="3">
        <v>1819398</v>
      </c>
      <c r="J193" s="3">
        <v>3177422</v>
      </c>
    </row>
    <row r="194" spans="1:10" x14ac:dyDescent="0.3">
      <c r="A194">
        <v>4627</v>
      </c>
      <c r="B194" s="2">
        <v>8490</v>
      </c>
      <c r="C194" s="2">
        <v>34995</v>
      </c>
      <c r="D194" s="2">
        <v>53005</v>
      </c>
      <c r="E194" s="2">
        <v>69427</v>
      </c>
      <c r="F194" s="2">
        <v>331454</v>
      </c>
      <c r="G194" s="2">
        <v>300663</v>
      </c>
      <c r="H194" s="2">
        <v>755909</v>
      </c>
      <c r="I194" s="2">
        <v>2523559</v>
      </c>
      <c r="J194" s="2">
        <v>3371898</v>
      </c>
    </row>
    <row r="195" spans="1:10" x14ac:dyDescent="0.3">
      <c r="A195">
        <v>4237</v>
      </c>
      <c r="B195" s="3">
        <v>8559</v>
      </c>
      <c r="C195" s="3">
        <v>38226</v>
      </c>
      <c r="D195" s="3">
        <v>49798</v>
      </c>
      <c r="E195" s="3">
        <v>70973</v>
      </c>
      <c r="F195" s="3">
        <v>177330</v>
      </c>
      <c r="G195" s="3">
        <v>336424</v>
      </c>
      <c r="H195" s="3">
        <v>1053577</v>
      </c>
      <c r="I195" s="3">
        <v>2234610</v>
      </c>
      <c r="J195" s="3">
        <v>10691851</v>
      </c>
    </row>
    <row r="196" spans="1:10" x14ac:dyDescent="0.3">
      <c r="A196">
        <v>4438</v>
      </c>
      <c r="B196" s="2">
        <v>9914</v>
      </c>
      <c r="C196" s="2">
        <v>34450</v>
      </c>
      <c r="D196" s="2">
        <v>46247</v>
      </c>
      <c r="E196" s="2">
        <v>71062</v>
      </c>
      <c r="F196" s="2">
        <v>188628</v>
      </c>
      <c r="G196" s="2">
        <v>371065</v>
      </c>
      <c r="H196" s="2">
        <v>1382312</v>
      </c>
      <c r="I196" s="2">
        <v>1483348</v>
      </c>
      <c r="J196" s="2">
        <v>4847752</v>
      </c>
    </row>
    <row r="197" spans="1:10" x14ac:dyDescent="0.3">
      <c r="A197" s="7">
        <f t="shared" ref="A197:J197" si="15">MEDIAN(A182:A196)</f>
        <v>4457</v>
      </c>
      <c r="B197" s="7">
        <f t="shared" si="15"/>
        <v>8935</v>
      </c>
      <c r="C197" s="7">
        <f t="shared" si="15"/>
        <v>21143</v>
      </c>
      <c r="D197" s="7">
        <f t="shared" si="15"/>
        <v>53005</v>
      </c>
      <c r="E197" s="7">
        <f t="shared" si="15"/>
        <v>70973</v>
      </c>
      <c r="F197" s="7">
        <f t="shared" si="15"/>
        <v>143538</v>
      </c>
      <c r="G197" s="7">
        <f t="shared" si="15"/>
        <v>324909</v>
      </c>
      <c r="H197" s="7">
        <f t="shared" si="15"/>
        <v>752210</v>
      </c>
      <c r="I197" s="7">
        <f t="shared" si="15"/>
        <v>2214214</v>
      </c>
      <c r="J197" s="7">
        <f t="shared" si="15"/>
        <v>4147071</v>
      </c>
    </row>
    <row r="198" spans="1:10" x14ac:dyDescent="0.3">
      <c r="A198">
        <f>A174/A197</f>
        <v>16.824770024680276</v>
      </c>
      <c r="B198" s="2">
        <f t="shared" ref="B198:J198" si="16">B174/B197</f>
        <v>11.142025741466144</v>
      </c>
      <c r="C198" s="2">
        <f t="shared" si="16"/>
        <v>4.5504422267417111</v>
      </c>
      <c r="D198" s="2">
        <f t="shared" si="16"/>
        <v>2.9998868031317798</v>
      </c>
      <c r="E198" s="2">
        <f t="shared" si="16"/>
        <v>2.675059529680301</v>
      </c>
      <c r="F198" s="2">
        <f t="shared" si="16"/>
        <v>2.1059789045409576</v>
      </c>
      <c r="G198" s="2">
        <f t="shared" si="16"/>
        <v>1.530603953722427</v>
      </c>
      <c r="H198" s="2">
        <f t="shared" si="16"/>
        <v>1.2935244147246114</v>
      </c>
      <c r="I198" s="2">
        <f t="shared" si="16"/>
        <v>0.95269517761155875</v>
      </c>
      <c r="J198" s="2">
        <f t="shared" si="16"/>
        <v>1.1297074489440861</v>
      </c>
    </row>
    <row r="202" spans="1:10" x14ac:dyDescent="0.3">
      <c r="A202" t="s">
        <v>23</v>
      </c>
    </row>
    <row r="203" spans="1:10" x14ac:dyDescent="0.3">
      <c r="A203" t="s">
        <v>5</v>
      </c>
      <c r="B203" s="3" t="s">
        <v>6</v>
      </c>
      <c r="C203" s="3" t="s">
        <v>7</v>
      </c>
      <c r="D203" s="3" t="s">
        <v>8</v>
      </c>
      <c r="E203" s="3" t="s">
        <v>9</v>
      </c>
      <c r="F203" s="3" t="s">
        <v>10</v>
      </c>
      <c r="G203" s="3" t="s">
        <v>11</v>
      </c>
      <c r="H203" s="3" t="s">
        <v>12</v>
      </c>
      <c r="I203" s="3" t="s">
        <v>13</v>
      </c>
      <c r="J203" s="3" t="s">
        <v>14</v>
      </c>
    </row>
    <row r="204" spans="1:10" x14ac:dyDescent="0.3">
      <c r="A204">
        <v>10254</v>
      </c>
      <c r="B204" s="2">
        <v>10709</v>
      </c>
      <c r="C204" s="2">
        <v>18790</v>
      </c>
      <c r="D204" s="2">
        <v>70229</v>
      </c>
      <c r="E204" s="2">
        <v>359383</v>
      </c>
      <c r="F204" s="2">
        <v>163551</v>
      </c>
      <c r="G204" s="2">
        <v>387425</v>
      </c>
      <c r="H204" s="2">
        <v>1016449</v>
      </c>
      <c r="I204" s="2">
        <v>1501802</v>
      </c>
      <c r="J204" s="2">
        <v>3070780</v>
      </c>
    </row>
    <row r="205" spans="1:10" x14ac:dyDescent="0.3">
      <c r="A205">
        <v>8380</v>
      </c>
      <c r="B205" s="3">
        <v>10438</v>
      </c>
      <c r="C205" s="3">
        <v>19787</v>
      </c>
      <c r="D205" s="3">
        <v>265346</v>
      </c>
      <c r="E205" s="3">
        <v>680196</v>
      </c>
      <c r="F205" s="3">
        <v>164536</v>
      </c>
      <c r="G205" s="3">
        <v>296558</v>
      </c>
      <c r="H205" s="3">
        <v>732072</v>
      </c>
      <c r="I205" s="3">
        <v>5274369</v>
      </c>
      <c r="J205" s="3">
        <v>5344645</v>
      </c>
    </row>
    <row r="206" spans="1:10" x14ac:dyDescent="0.3">
      <c r="A206">
        <v>8891</v>
      </c>
      <c r="B206" s="2">
        <v>10494</v>
      </c>
      <c r="C206" s="2">
        <v>18456</v>
      </c>
      <c r="D206" s="2">
        <v>477317</v>
      </c>
      <c r="E206" s="2">
        <v>752577</v>
      </c>
      <c r="F206" s="2">
        <v>161873</v>
      </c>
      <c r="G206" s="2">
        <v>501770</v>
      </c>
      <c r="H206" s="2">
        <v>1230562</v>
      </c>
      <c r="I206" s="2">
        <v>3229720</v>
      </c>
      <c r="J206" s="2">
        <v>4497456</v>
      </c>
    </row>
    <row r="207" spans="1:10" x14ac:dyDescent="0.3">
      <c r="A207">
        <v>8221</v>
      </c>
      <c r="B207" s="3">
        <v>10641</v>
      </c>
      <c r="C207" s="3">
        <v>18165</v>
      </c>
      <c r="D207" s="3">
        <v>428943</v>
      </c>
      <c r="E207" s="3">
        <v>234176</v>
      </c>
      <c r="F207" s="3">
        <v>140237</v>
      </c>
      <c r="G207" s="3">
        <v>573171</v>
      </c>
      <c r="H207" s="3">
        <v>1301673</v>
      </c>
      <c r="I207" s="3">
        <v>1411910</v>
      </c>
      <c r="J207" s="3">
        <v>3701026</v>
      </c>
    </row>
    <row r="208" spans="1:10" x14ac:dyDescent="0.3">
      <c r="A208">
        <v>8312</v>
      </c>
      <c r="B208" s="2">
        <v>8322</v>
      </c>
      <c r="C208" s="2">
        <v>19329</v>
      </c>
      <c r="D208" s="2">
        <v>169634</v>
      </c>
      <c r="E208" s="2">
        <v>149703</v>
      </c>
      <c r="F208" s="2">
        <v>141199</v>
      </c>
      <c r="G208" s="2">
        <v>411284</v>
      </c>
      <c r="H208" s="2">
        <v>688426</v>
      </c>
      <c r="I208" s="2">
        <v>2291587</v>
      </c>
      <c r="J208" s="2">
        <v>7012262</v>
      </c>
    </row>
    <row r="209" spans="1:10" x14ac:dyDescent="0.3">
      <c r="A209">
        <v>7431</v>
      </c>
      <c r="B209" s="3">
        <v>10998</v>
      </c>
      <c r="C209" s="3">
        <v>19182</v>
      </c>
      <c r="D209" s="3">
        <v>81874</v>
      </c>
      <c r="E209" s="3">
        <v>80233</v>
      </c>
      <c r="F209" s="3">
        <v>141626</v>
      </c>
      <c r="G209" s="3">
        <v>364958</v>
      </c>
      <c r="H209" s="3">
        <v>679370</v>
      </c>
      <c r="I209" s="3">
        <v>4089827</v>
      </c>
      <c r="J209" s="3">
        <v>3021892</v>
      </c>
    </row>
    <row r="210" spans="1:10" x14ac:dyDescent="0.3">
      <c r="A210">
        <v>6914</v>
      </c>
      <c r="B210" s="2">
        <v>10425</v>
      </c>
      <c r="C210" s="2">
        <v>18266</v>
      </c>
      <c r="D210" s="2">
        <v>81497</v>
      </c>
      <c r="E210" s="2">
        <v>69971</v>
      </c>
      <c r="F210" s="2">
        <v>150899</v>
      </c>
      <c r="G210" s="2">
        <v>371438</v>
      </c>
      <c r="H210" s="2">
        <v>732774</v>
      </c>
      <c r="I210" s="2">
        <v>1651817</v>
      </c>
      <c r="J210" s="2">
        <v>3374804</v>
      </c>
    </row>
    <row r="211" spans="1:10" x14ac:dyDescent="0.3">
      <c r="A211">
        <v>7130</v>
      </c>
      <c r="B211" s="3">
        <v>10303</v>
      </c>
      <c r="C211" s="3">
        <v>18506</v>
      </c>
      <c r="D211" s="3">
        <v>66516</v>
      </c>
      <c r="E211" s="3">
        <v>87979</v>
      </c>
      <c r="F211" s="3">
        <v>177612</v>
      </c>
      <c r="G211" s="3">
        <v>654079</v>
      </c>
      <c r="H211" s="3">
        <v>1007811</v>
      </c>
      <c r="I211" s="3">
        <v>2238527</v>
      </c>
      <c r="J211" s="3">
        <v>3026032</v>
      </c>
    </row>
    <row r="212" spans="1:10" x14ac:dyDescent="0.3">
      <c r="A212">
        <v>5621</v>
      </c>
      <c r="B212" s="2">
        <v>10899</v>
      </c>
      <c r="C212" s="2">
        <v>18113</v>
      </c>
      <c r="D212" s="2">
        <v>36222</v>
      </c>
      <c r="E212" s="2">
        <v>81815</v>
      </c>
      <c r="F212" s="2">
        <v>182928</v>
      </c>
      <c r="G212" s="2">
        <v>407621</v>
      </c>
      <c r="H212" s="2">
        <v>685049</v>
      </c>
      <c r="I212" s="2">
        <v>1968367</v>
      </c>
      <c r="J212" s="2">
        <v>3550579</v>
      </c>
    </row>
    <row r="213" spans="1:10" x14ac:dyDescent="0.3">
      <c r="A213">
        <v>6534</v>
      </c>
      <c r="B213" s="3">
        <v>10199</v>
      </c>
      <c r="C213" s="3">
        <v>18524</v>
      </c>
      <c r="D213" s="3">
        <v>38717</v>
      </c>
      <c r="E213" s="3">
        <v>99642</v>
      </c>
      <c r="F213" s="3">
        <v>167988</v>
      </c>
      <c r="G213" s="3">
        <v>541675</v>
      </c>
      <c r="H213" s="3">
        <v>663600</v>
      </c>
      <c r="I213" s="3">
        <v>1849095</v>
      </c>
      <c r="J213" s="3">
        <v>4269753</v>
      </c>
    </row>
    <row r="214" spans="1:10" x14ac:dyDescent="0.3">
      <c r="A214">
        <v>6430</v>
      </c>
      <c r="B214" s="2">
        <v>8422</v>
      </c>
      <c r="C214" s="2">
        <v>18232</v>
      </c>
      <c r="D214" s="2">
        <v>49634</v>
      </c>
      <c r="E214" s="2">
        <v>147341</v>
      </c>
      <c r="F214" s="2">
        <v>173982</v>
      </c>
      <c r="G214" s="2">
        <v>543489</v>
      </c>
      <c r="H214" s="2">
        <v>1703072</v>
      </c>
      <c r="I214" s="2">
        <v>2477846</v>
      </c>
      <c r="J214" s="2">
        <v>3144221</v>
      </c>
    </row>
    <row r="215" spans="1:10" x14ac:dyDescent="0.3">
      <c r="A215">
        <v>5582</v>
      </c>
      <c r="B215" s="3">
        <v>10154</v>
      </c>
      <c r="C215" s="3">
        <v>18165</v>
      </c>
      <c r="D215" s="3">
        <v>39924</v>
      </c>
      <c r="E215" s="3">
        <v>195857</v>
      </c>
      <c r="F215" s="3">
        <v>167556</v>
      </c>
      <c r="G215" s="3">
        <v>1236601</v>
      </c>
      <c r="H215" s="3">
        <v>734249</v>
      </c>
      <c r="I215" s="3">
        <v>3805408</v>
      </c>
      <c r="J215" s="3">
        <v>4150685</v>
      </c>
    </row>
    <row r="216" spans="1:10" x14ac:dyDescent="0.3">
      <c r="A216">
        <v>4778</v>
      </c>
      <c r="B216" s="2">
        <v>9001</v>
      </c>
      <c r="C216" s="2">
        <v>16505</v>
      </c>
      <c r="D216" s="2">
        <v>34820</v>
      </c>
      <c r="E216" s="2">
        <v>298697</v>
      </c>
      <c r="F216" s="2">
        <v>196192</v>
      </c>
      <c r="G216" s="2">
        <v>391871</v>
      </c>
      <c r="H216" s="2">
        <v>1008267</v>
      </c>
      <c r="I216" s="2">
        <v>1547739</v>
      </c>
      <c r="J216" s="2">
        <v>3325547</v>
      </c>
    </row>
    <row r="217" spans="1:10" x14ac:dyDescent="0.3">
      <c r="A217">
        <v>5106</v>
      </c>
      <c r="B217" s="3">
        <v>8977</v>
      </c>
      <c r="C217" s="3">
        <v>14684</v>
      </c>
      <c r="D217" s="3">
        <v>44000</v>
      </c>
      <c r="E217" s="3">
        <v>175578</v>
      </c>
      <c r="F217" s="3">
        <v>173891</v>
      </c>
      <c r="G217" s="3">
        <v>475981</v>
      </c>
      <c r="H217" s="3">
        <v>692338</v>
      </c>
      <c r="I217" s="3">
        <v>4490483</v>
      </c>
      <c r="J217" s="3">
        <v>2901689</v>
      </c>
    </row>
    <row r="218" spans="1:10" x14ac:dyDescent="0.3">
      <c r="A218">
        <v>4395</v>
      </c>
      <c r="B218" s="2">
        <v>9440</v>
      </c>
      <c r="C218" s="2">
        <v>19755</v>
      </c>
      <c r="D218" s="2">
        <v>34769</v>
      </c>
      <c r="E218" s="2">
        <v>137550</v>
      </c>
      <c r="F218" s="2">
        <v>172755</v>
      </c>
      <c r="G218" s="2">
        <v>451043</v>
      </c>
      <c r="H218" s="2">
        <v>659238</v>
      </c>
      <c r="I218" s="2">
        <v>1998636</v>
      </c>
      <c r="J218" s="2">
        <v>2995537</v>
      </c>
    </row>
    <row r="219" spans="1:10" x14ac:dyDescent="0.3">
      <c r="A219" s="7">
        <f t="shared" ref="A219:J219" si="17">MEDIAN(A204:A218)</f>
        <v>6914</v>
      </c>
      <c r="B219" s="7">
        <f t="shared" si="17"/>
        <v>10303</v>
      </c>
      <c r="C219" s="7">
        <f t="shared" si="17"/>
        <v>18456</v>
      </c>
      <c r="D219" s="7">
        <f t="shared" si="17"/>
        <v>66516</v>
      </c>
      <c r="E219" s="7">
        <f t="shared" si="17"/>
        <v>149703</v>
      </c>
      <c r="F219" s="7">
        <f t="shared" si="17"/>
        <v>167556</v>
      </c>
      <c r="G219" s="7">
        <f t="shared" si="17"/>
        <v>451043</v>
      </c>
      <c r="H219" s="7">
        <f t="shared" si="17"/>
        <v>732774</v>
      </c>
      <c r="I219" s="7">
        <f t="shared" si="17"/>
        <v>2238527</v>
      </c>
      <c r="J219" s="7">
        <f t="shared" si="17"/>
        <v>3374804</v>
      </c>
    </row>
    <row r="220" spans="1:10" x14ac:dyDescent="0.3">
      <c r="A220">
        <f>A197/A219</f>
        <v>0.64463407578825571</v>
      </c>
      <c r="B220" s="2">
        <f t="shared" ref="B220:J220" si="18">B197/B219</f>
        <v>0.86722313889158498</v>
      </c>
      <c r="C220" s="2">
        <f t="shared" si="18"/>
        <v>1.1455895101863893</v>
      </c>
      <c r="D220" s="2">
        <f t="shared" si="18"/>
        <v>0.79687593962354919</v>
      </c>
      <c r="E220" s="2">
        <f t="shared" si="18"/>
        <v>0.47409203556374957</v>
      </c>
      <c r="F220" s="2">
        <f t="shared" si="18"/>
        <v>0.85665687889422049</v>
      </c>
      <c r="G220" s="2">
        <f t="shared" si="18"/>
        <v>0.72035038787876104</v>
      </c>
      <c r="H220" s="2">
        <f t="shared" si="18"/>
        <v>1.0265238668402537</v>
      </c>
      <c r="I220" s="2">
        <f t="shared" si="18"/>
        <v>0.98913883996038465</v>
      </c>
      <c r="J220" s="2">
        <f t="shared" si="18"/>
        <v>1.22883314112464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F561-C8B0-4584-A40B-CDC76A8EF9EA}">
  <dimension ref="A1:T143"/>
  <sheetViews>
    <sheetView tabSelected="1" zoomScale="85" zoomScaleNormal="85" workbookViewId="0">
      <selection activeCell="G20" sqref="G20"/>
    </sheetView>
  </sheetViews>
  <sheetFormatPr defaultRowHeight="14.4" x14ac:dyDescent="0.3"/>
  <cols>
    <col min="1" max="1" width="18.6640625" bestFit="1" customWidth="1"/>
    <col min="2" max="3" width="12" bestFit="1" customWidth="1"/>
    <col min="4" max="4" width="11" bestFit="1" customWidth="1"/>
    <col min="5" max="5" width="10.77734375" style="10" bestFit="1" customWidth="1"/>
    <col min="6" max="6" width="14.21875" customWidth="1"/>
    <col min="7" max="7" width="12.88671875" customWidth="1"/>
    <col min="8" max="8" width="13.6640625" customWidth="1"/>
    <col min="9" max="9" width="13.88671875" customWidth="1"/>
    <col min="10" max="10" width="8.88671875" style="10"/>
    <col min="11" max="11" width="12.5546875" customWidth="1"/>
    <col min="12" max="12" width="11.44140625" customWidth="1"/>
    <col min="13" max="13" width="11.77734375" customWidth="1"/>
    <col min="14" max="14" width="12.6640625" customWidth="1"/>
    <col min="15" max="15" width="8.88671875" style="10"/>
    <col min="16" max="16" width="11.77734375" customWidth="1"/>
    <col min="17" max="17" width="17.109375" customWidth="1"/>
    <col min="18" max="18" width="13.5546875" customWidth="1"/>
    <col min="19" max="19" width="13.21875" customWidth="1"/>
    <col min="20" max="20" width="8.88671875" style="27"/>
  </cols>
  <sheetData>
    <row r="1" spans="1:19" x14ac:dyDescent="0.3">
      <c r="A1" t="s">
        <v>137</v>
      </c>
      <c r="B1" t="s">
        <v>138</v>
      </c>
      <c r="C1" t="s">
        <v>139</v>
      </c>
      <c r="D1" t="s">
        <v>140</v>
      </c>
      <c r="F1" t="s">
        <v>141</v>
      </c>
      <c r="G1">
        <v>1672417847</v>
      </c>
      <c r="K1" t="s">
        <v>141</v>
      </c>
      <c r="L1">
        <v>1672420074</v>
      </c>
      <c r="P1" t="s">
        <v>141</v>
      </c>
      <c r="Q1">
        <v>1672503689</v>
      </c>
    </row>
    <row r="2" spans="1:19" x14ac:dyDescent="0.3">
      <c r="A2" s="9" t="s">
        <v>24</v>
      </c>
      <c r="B2" s="8">
        <v>3.429518E-7</v>
      </c>
      <c r="C2" s="8">
        <v>4.6429980000000001E-7</v>
      </c>
      <c r="D2" s="8">
        <v>143.340284</v>
      </c>
      <c r="E2" s="10" t="s">
        <v>25</v>
      </c>
      <c r="F2" s="14">
        <v>0.73864271746422661</v>
      </c>
      <c r="G2" s="15">
        <v>2.8057269999999998E-7</v>
      </c>
      <c r="H2" s="15">
        <v>3.7984879999999999E-7</v>
      </c>
      <c r="I2" s="16">
        <v>146.23602399999999</v>
      </c>
      <c r="K2" s="14">
        <v>0.73864269951032069</v>
      </c>
      <c r="L2" s="15">
        <v>2.9852660000000002E-7</v>
      </c>
      <c r="M2" s="15">
        <v>4.0415539999999998E-7</v>
      </c>
      <c r="N2" s="16">
        <v>132.29046700000001</v>
      </c>
      <c r="P2" s="24">
        <v>0.73864179230446536</v>
      </c>
      <c r="Q2" s="25">
        <v>1.205732E-6</v>
      </c>
      <c r="R2" s="25">
        <v>1.632362E-6</v>
      </c>
      <c r="S2" s="26">
        <v>139.024429</v>
      </c>
    </row>
    <row r="3" spans="1:19" x14ac:dyDescent="0.3">
      <c r="A3" s="9" t="s">
        <v>26</v>
      </c>
      <c r="B3" s="8">
        <v>1.3715529999999999E-7</v>
      </c>
      <c r="C3" s="8">
        <v>1.856855E-7</v>
      </c>
      <c r="D3" s="8">
        <v>146.76380599999999</v>
      </c>
      <c r="E3" s="10" t="s">
        <v>25</v>
      </c>
      <c r="F3" s="11">
        <v>0.73864271746422661</v>
      </c>
      <c r="G3" s="12">
        <v>2.8057269999999998E-7</v>
      </c>
      <c r="H3" s="12">
        <v>3.7984879999999999E-7</v>
      </c>
      <c r="I3" s="13">
        <v>136.38402600000001</v>
      </c>
      <c r="K3" s="11">
        <v>0.73864269951032069</v>
      </c>
      <c r="L3" s="12">
        <v>2.9852660000000002E-7</v>
      </c>
      <c r="M3" s="12">
        <v>4.0415539999999998E-7</v>
      </c>
      <c r="N3" s="13">
        <v>141.16515899999999</v>
      </c>
      <c r="P3" s="21">
        <v>0.73864179230446536</v>
      </c>
      <c r="Q3" s="22">
        <v>1.205732E-6</v>
      </c>
      <c r="R3" s="22">
        <v>1.632362E-6</v>
      </c>
      <c r="S3" s="23">
        <v>144.027187</v>
      </c>
    </row>
    <row r="4" spans="1:19" x14ac:dyDescent="0.3">
      <c r="A4" s="9" t="s">
        <v>27</v>
      </c>
      <c r="B4" s="8">
        <v>1.392023E-6</v>
      </c>
      <c r="C4" s="8">
        <v>1.8845689999999999E-6</v>
      </c>
      <c r="D4" s="8">
        <v>140.96414899999999</v>
      </c>
      <c r="E4" s="10" t="s">
        <v>25</v>
      </c>
      <c r="F4" s="14">
        <v>0.73864271746422661</v>
      </c>
      <c r="G4" s="15">
        <v>2.8057269999999998E-7</v>
      </c>
      <c r="H4" s="15">
        <v>3.7984879999999999E-7</v>
      </c>
      <c r="I4" s="16">
        <v>144.244201</v>
      </c>
      <c r="K4" s="14">
        <v>0.73864269951032069</v>
      </c>
      <c r="L4" s="15">
        <v>2.9852660000000002E-7</v>
      </c>
      <c r="M4" s="15">
        <v>4.0415539999999998E-7</v>
      </c>
      <c r="N4" s="16">
        <v>144.95430400000001</v>
      </c>
      <c r="P4" s="24">
        <v>0.73864179230446536</v>
      </c>
      <c r="Q4" s="25">
        <v>1.205732E-6</v>
      </c>
      <c r="R4" s="25">
        <v>1.632362E-6</v>
      </c>
      <c r="S4" s="26">
        <v>146.318781</v>
      </c>
    </row>
    <row r="5" spans="1:19" x14ac:dyDescent="0.3">
      <c r="A5" s="9" t="s">
        <v>28</v>
      </c>
      <c r="B5" s="8">
        <v>2.9038320000000001E-6</v>
      </c>
      <c r="C5" s="8">
        <v>3.9313069999999999E-6</v>
      </c>
      <c r="D5" s="8">
        <v>142.69904399999999</v>
      </c>
      <c r="E5" s="10" t="s">
        <v>25</v>
      </c>
      <c r="F5" s="11">
        <v>0.73864271746422661</v>
      </c>
      <c r="G5" s="12">
        <v>2.8057269999999998E-7</v>
      </c>
      <c r="H5" s="12">
        <v>3.7984879999999999E-7</v>
      </c>
      <c r="I5" s="13">
        <v>142.192373</v>
      </c>
      <c r="K5" s="11">
        <v>0.73864269951032069</v>
      </c>
      <c r="L5" s="12">
        <v>2.9852660000000002E-7</v>
      </c>
      <c r="M5" s="12">
        <v>4.0415539999999998E-7</v>
      </c>
      <c r="N5" s="13">
        <v>148.328338</v>
      </c>
      <c r="P5" s="21">
        <v>0.73864179230446536</v>
      </c>
      <c r="Q5" s="22">
        <v>1.205732E-6</v>
      </c>
      <c r="R5" s="22">
        <v>1.632362E-6</v>
      </c>
      <c r="S5" s="23">
        <v>151.70315199999999</v>
      </c>
    </row>
    <row r="6" spans="1:19" x14ac:dyDescent="0.3">
      <c r="A6" s="9" t="s">
        <v>29</v>
      </c>
      <c r="B6" s="8">
        <v>9.2934139999999998E-7</v>
      </c>
      <c r="C6" s="8">
        <v>1.258174E-6</v>
      </c>
      <c r="D6" s="8">
        <v>142.45821799999999</v>
      </c>
      <c r="E6" s="10" t="s">
        <v>25</v>
      </c>
      <c r="F6" s="14">
        <v>0.73864271746422661</v>
      </c>
      <c r="G6" s="15">
        <v>2.8057269999999998E-7</v>
      </c>
      <c r="H6" s="15">
        <v>3.7984879999999999E-7</v>
      </c>
      <c r="I6" s="16">
        <v>143.01000199999999</v>
      </c>
      <c r="K6" s="14">
        <v>0.73864269951032069</v>
      </c>
      <c r="L6" s="15">
        <v>2.9852660000000002E-7</v>
      </c>
      <c r="M6" s="15">
        <v>4.0415539999999998E-7</v>
      </c>
      <c r="N6" s="16">
        <v>140.58020400000001</v>
      </c>
      <c r="P6" s="24">
        <v>0.73864179230446536</v>
      </c>
      <c r="Q6" s="25">
        <v>1.205732E-6</v>
      </c>
      <c r="R6" s="25">
        <v>1.632362E-6</v>
      </c>
      <c r="S6" s="26">
        <v>146.66804300000001</v>
      </c>
    </row>
    <row r="7" spans="1:19" x14ac:dyDescent="0.3">
      <c r="A7" s="9" t="s">
        <v>30</v>
      </c>
      <c r="B7" s="8">
        <v>1.791474E-6</v>
      </c>
      <c r="C7" s="8">
        <v>2.4253579999999998E-6</v>
      </c>
      <c r="D7" s="8">
        <v>135.48926700000001</v>
      </c>
      <c r="E7" s="10" t="s">
        <v>25</v>
      </c>
      <c r="F7" s="11">
        <v>0.73864271746422661</v>
      </c>
      <c r="G7" s="12">
        <v>2.8057269999999998E-7</v>
      </c>
      <c r="H7" s="12">
        <v>3.7984879999999999E-7</v>
      </c>
      <c r="I7" s="13">
        <v>144.20280299999999</v>
      </c>
      <c r="K7" s="11">
        <v>0.73864269951032069</v>
      </c>
      <c r="L7" s="12">
        <v>2.9852660000000002E-7</v>
      </c>
      <c r="M7" s="12">
        <v>4.0415539999999998E-7</v>
      </c>
      <c r="N7" s="13">
        <v>132.95028099999999</v>
      </c>
      <c r="P7" s="21">
        <v>0.73864179230446536</v>
      </c>
      <c r="Q7" s="22">
        <v>1.205732E-6</v>
      </c>
      <c r="R7" s="22">
        <v>1.632362E-6</v>
      </c>
      <c r="S7" s="23">
        <v>166.859297</v>
      </c>
    </row>
    <row r="8" spans="1:19" x14ac:dyDescent="0.3">
      <c r="A8" s="9" t="s">
        <v>31</v>
      </c>
      <c r="B8" s="8">
        <v>1.128135E-6</v>
      </c>
      <c r="C8" s="8">
        <v>1.527308E-6</v>
      </c>
      <c r="D8" s="8">
        <v>140.483495</v>
      </c>
      <c r="E8" s="10" t="s">
        <v>25</v>
      </c>
      <c r="F8" s="14">
        <v>0.73864271746422661</v>
      </c>
      <c r="G8" s="15">
        <v>2.8057269999999998E-7</v>
      </c>
      <c r="H8" s="15">
        <v>3.7984879999999999E-7</v>
      </c>
      <c r="I8" s="16">
        <v>145.27550500000001</v>
      </c>
      <c r="K8" s="14">
        <v>0.73864269951032069</v>
      </c>
      <c r="L8" s="15">
        <v>2.9852660000000002E-7</v>
      </c>
      <c r="M8" s="15">
        <v>4.0415539999999998E-7</v>
      </c>
      <c r="N8" s="16">
        <v>139.319726</v>
      </c>
      <c r="P8" s="24">
        <v>0.73864179230446536</v>
      </c>
      <c r="Q8" s="25">
        <v>1.205732E-6</v>
      </c>
      <c r="R8" s="25">
        <v>1.632362E-6</v>
      </c>
      <c r="S8" s="26">
        <v>142.057571</v>
      </c>
    </row>
    <row r="9" spans="1:19" x14ac:dyDescent="0.3">
      <c r="A9" s="9" t="s">
        <v>32</v>
      </c>
      <c r="B9" s="8">
        <v>2.162392E-6</v>
      </c>
      <c r="C9" s="8">
        <v>2.9275189999999998E-6</v>
      </c>
      <c r="D9" s="8">
        <v>167.067894</v>
      </c>
      <c r="E9" s="10" t="s">
        <v>25</v>
      </c>
      <c r="F9" s="11">
        <v>0.73864271746422661</v>
      </c>
      <c r="G9" s="12">
        <v>2.8057269999999998E-7</v>
      </c>
      <c r="H9" s="12">
        <v>3.7984879999999999E-7</v>
      </c>
      <c r="I9" s="13">
        <v>143.50125299999999</v>
      </c>
      <c r="K9" s="11">
        <v>0.73864269951032069</v>
      </c>
      <c r="L9" s="12">
        <v>2.9852660000000002E-7</v>
      </c>
      <c r="M9" s="12">
        <v>4.0415539999999998E-7</v>
      </c>
      <c r="N9" s="13">
        <v>149.13478799999999</v>
      </c>
      <c r="P9" s="21">
        <v>0.73864179230446536</v>
      </c>
      <c r="Q9" s="22">
        <v>1.205732E-6</v>
      </c>
      <c r="R9" s="22">
        <v>1.632362E-6</v>
      </c>
      <c r="S9" s="23">
        <v>138.07416699999999</v>
      </c>
    </row>
    <row r="10" spans="1:19" x14ac:dyDescent="0.3">
      <c r="A10" s="9" t="s">
        <v>33</v>
      </c>
      <c r="B10" s="8">
        <v>3.2606380000000002E-7</v>
      </c>
      <c r="C10" s="8">
        <v>4.4143619999999999E-7</v>
      </c>
      <c r="D10" s="8">
        <v>171.144228</v>
      </c>
      <c r="E10" s="10" t="s">
        <v>25</v>
      </c>
      <c r="F10" s="14">
        <v>0.73864271746422661</v>
      </c>
      <c r="G10" s="15">
        <v>2.8057269999999998E-7</v>
      </c>
      <c r="H10" s="15">
        <v>3.7984879999999999E-7</v>
      </c>
      <c r="I10" s="16">
        <v>149.58334099999999</v>
      </c>
      <c r="K10" s="14">
        <v>0.73864269951032069</v>
      </c>
      <c r="L10" s="15">
        <v>2.9852660000000002E-7</v>
      </c>
      <c r="M10" s="15">
        <v>4.0415539999999998E-7</v>
      </c>
      <c r="N10" s="16">
        <v>120.73661800000001</v>
      </c>
      <c r="P10" s="24">
        <v>0.73864179230446536</v>
      </c>
      <c r="Q10" s="25">
        <v>1.205732E-6</v>
      </c>
      <c r="R10" s="25">
        <v>1.632362E-6</v>
      </c>
      <c r="S10" s="26">
        <v>187.903865</v>
      </c>
    </row>
    <row r="11" spans="1:19" x14ac:dyDescent="0.3">
      <c r="A11" s="9" t="s">
        <v>34</v>
      </c>
      <c r="B11" s="8">
        <v>2.9589220000000002E-7</v>
      </c>
      <c r="C11" s="8">
        <v>4.0058899999999999E-7</v>
      </c>
      <c r="D11" s="8">
        <v>176.88054700000001</v>
      </c>
      <c r="E11" s="10" t="s">
        <v>25</v>
      </c>
      <c r="F11" s="11">
        <v>0.73864271746422661</v>
      </c>
      <c r="G11" s="12">
        <v>2.8057269999999998E-7</v>
      </c>
      <c r="H11" s="12">
        <v>3.7984879999999999E-7</v>
      </c>
      <c r="I11" s="13">
        <v>135.80175800000001</v>
      </c>
      <c r="K11" s="11">
        <v>0.73864269951032069</v>
      </c>
      <c r="L11" s="12">
        <v>2.9852660000000002E-7</v>
      </c>
      <c r="M11" s="12">
        <v>4.0415539999999998E-7</v>
      </c>
      <c r="N11" s="13">
        <v>136.05847800000001</v>
      </c>
      <c r="P11" s="21">
        <v>0.73864179230446536</v>
      </c>
      <c r="Q11" s="22">
        <v>1.205732E-6</v>
      </c>
      <c r="R11" s="22">
        <v>1.632362E-6</v>
      </c>
      <c r="S11" s="23">
        <v>174.99516299999999</v>
      </c>
    </row>
    <row r="12" spans="1:19" x14ac:dyDescent="0.3">
      <c r="A12" s="8"/>
      <c r="B12" s="8">
        <f>MEDIAN(B2:B11)</f>
        <v>1.0287382000000001E-6</v>
      </c>
      <c r="C12" s="8">
        <f>MEDIAN(C2:C11)</f>
        <v>1.3927409999999999E-6</v>
      </c>
      <c r="D12" s="8">
        <f>MEDIAN(D2:D11)</f>
        <v>143.01966399999998</v>
      </c>
      <c r="G12" s="17">
        <f>MEDIAN(G2:G11)</f>
        <v>2.8057269999999998E-7</v>
      </c>
      <c r="H12" s="17">
        <f>MEDIAN(H2:H11)</f>
        <v>3.7984879999999999E-7</v>
      </c>
      <c r="I12" s="18">
        <f>MEDIAN(I2:I11)</f>
        <v>143.85202799999999</v>
      </c>
      <c r="L12" s="17">
        <f>MEDIAN(L2:L11)</f>
        <v>2.9852660000000002E-7</v>
      </c>
      <c r="M12" s="17">
        <f>MEDIAN(M2:M11)</f>
        <v>4.0415539999999998E-7</v>
      </c>
      <c r="N12" s="18">
        <f>MEDIAN(N2:N11)</f>
        <v>139.94996500000002</v>
      </c>
      <c r="Q12" s="17">
        <f>MEDIAN(Q2:Q11)</f>
        <v>1.205732E-6</v>
      </c>
      <c r="R12" s="17">
        <f>MEDIAN(R2:R11)</f>
        <v>1.632362E-6</v>
      </c>
      <c r="S12" s="18">
        <f>MEDIAN(S2:S11)</f>
        <v>146.49341200000001</v>
      </c>
    </row>
    <row r="14" spans="1:19" x14ac:dyDescent="0.3">
      <c r="A14" t="s">
        <v>35</v>
      </c>
      <c r="E14" s="10" t="s">
        <v>25</v>
      </c>
      <c r="F14" t="s">
        <v>25</v>
      </c>
      <c r="K14" t="s">
        <v>25</v>
      </c>
    </row>
    <row r="15" spans="1:19" x14ac:dyDescent="0.3">
      <c r="A15" t="s">
        <v>36</v>
      </c>
      <c r="B15">
        <v>1</v>
      </c>
      <c r="E15" s="10" t="s">
        <v>25</v>
      </c>
      <c r="F15" t="s">
        <v>25</v>
      </c>
      <c r="K15" t="s">
        <v>25</v>
      </c>
    </row>
    <row r="16" spans="1:19" x14ac:dyDescent="0.3">
      <c r="A16" t="s">
        <v>37</v>
      </c>
      <c r="B16">
        <v>1.147615E-6</v>
      </c>
      <c r="C16">
        <v>1.5536809999999999E-6</v>
      </c>
      <c r="D16">
        <v>176.560811</v>
      </c>
      <c r="E16" s="10" t="s">
        <v>25</v>
      </c>
      <c r="F16" s="14">
        <v>0.73864527269891744</v>
      </c>
      <c r="G16" s="15">
        <v>2.2746619999999998E-6</v>
      </c>
      <c r="H16" s="15">
        <v>3.0795150000000001E-6</v>
      </c>
      <c r="I16" s="16">
        <v>141.78061400000001</v>
      </c>
      <c r="K16" s="11">
        <v>0.73864345261127939</v>
      </c>
      <c r="L16" s="12">
        <v>4.545744E-7</v>
      </c>
      <c r="M16" s="12">
        <v>6.1541829999999996E-7</v>
      </c>
      <c r="N16" s="13">
        <v>129.099536</v>
      </c>
      <c r="P16" s="24">
        <v>0.73864411264165986</v>
      </c>
      <c r="Q16" s="25">
        <v>1.114605E-6</v>
      </c>
      <c r="R16" s="25">
        <v>1.50899E-6</v>
      </c>
      <c r="S16" s="26">
        <v>164.37079700000001</v>
      </c>
    </row>
    <row r="17" spans="1:19" x14ac:dyDescent="0.3">
      <c r="A17" t="s">
        <v>38</v>
      </c>
      <c r="B17">
        <v>4.2762000000000001E-7</v>
      </c>
      <c r="C17">
        <v>5.7892640000000003E-7</v>
      </c>
      <c r="D17">
        <v>177.42866900000001</v>
      </c>
      <c r="E17" s="10" t="s">
        <v>25</v>
      </c>
      <c r="F17" s="11">
        <v>0.73864311645141489</v>
      </c>
      <c r="G17" s="12">
        <v>1.184145E-7</v>
      </c>
      <c r="H17" s="12">
        <v>1.6031359999999999E-7</v>
      </c>
      <c r="I17" s="13">
        <v>138.466847</v>
      </c>
      <c r="K17" s="14">
        <v>0.73864201425165255</v>
      </c>
      <c r="L17" s="15">
        <v>9.837851999999999E-7</v>
      </c>
      <c r="M17" s="15">
        <v>1.331882E-6</v>
      </c>
      <c r="N17" s="16">
        <v>131.949656</v>
      </c>
      <c r="P17" s="21">
        <v>0.73864286191199213</v>
      </c>
      <c r="Q17" s="22">
        <v>1.3612489999999999E-7</v>
      </c>
      <c r="R17" s="22">
        <v>1.8429050000000001E-7</v>
      </c>
      <c r="S17" s="23">
        <v>148.025533</v>
      </c>
    </row>
    <row r="18" spans="1:19" x14ac:dyDescent="0.3">
      <c r="A18" t="s">
        <v>39</v>
      </c>
      <c r="B18">
        <v>1.9945740000000001E-7</v>
      </c>
      <c r="C18">
        <v>2.7003219999999998E-7</v>
      </c>
      <c r="D18">
        <v>155.13054500000001</v>
      </c>
      <c r="E18" s="10" t="s">
        <v>25</v>
      </c>
      <c r="F18" s="14">
        <v>0.738645310718966</v>
      </c>
      <c r="G18" s="15">
        <v>2.3126819999999998E-6</v>
      </c>
      <c r="H18" s="15">
        <v>3.1309879999999998E-6</v>
      </c>
      <c r="I18" s="16">
        <v>133.04135600000001</v>
      </c>
      <c r="K18" s="11">
        <v>0.7386422757378529</v>
      </c>
      <c r="L18" s="12">
        <v>7.2229900000000003E-7</v>
      </c>
      <c r="M18" s="12">
        <v>9.7787300000000009E-7</v>
      </c>
      <c r="N18" s="13">
        <v>127.486424</v>
      </c>
      <c r="P18" s="24">
        <v>0.73864500577563186</v>
      </c>
      <c r="Q18" s="25">
        <v>2.0077389999999999E-6</v>
      </c>
      <c r="R18" s="25">
        <v>2.718145E-6</v>
      </c>
      <c r="S18" s="26">
        <v>151.232136</v>
      </c>
    </row>
    <row r="19" spans="1:19" x14ac:dyDescent="0.3">
      <c r="A19" t="s">
        <v>40</v>
      </c>
      <c r="B19">
        <v>1.5851640000000001E-7</v>
      </c>
      <c r="C19">
        <v>2.1460489999999999E-7</v>
      </c>
      <c r="D19">
        <v>182.42106200000001</v>
      </c>
      <c r="E19" s="10" t="s">
        <v>25</v>
      </c>
      <c r="F19" s="11">
        <v>0.73864252472246084</v>
      </c>
      <c r="G19" s="12">
        <v>4.7331440000000002E-7</v>
      </c>
      <c r="H19" s="12">
        <v>6.4078919999999997E-7</v>
      </c>
      <c r="I19" s="13">
        <v>133.27697599999999</v>
      </c>
      <c r="K19" s="14">
        <v>0.7386458037248913</v>
      </c>
      <c r="L19" s="15">
        <v>2.8056880000000002E-6</v>
      </c>
      <c r="M19" s="15">
        <v>3.7984360000000001E-6</v>
      </c>
      <c r="N19" s="16">
        <v>135.96868499999999</v>
      </c>
      <c r="P19" s="21">
        <v>0.73864568665146646</v>
      </c>
      <c r="Q19" s="22">
        <v>2.6886150000000002E-6</v>
      </c>
      <c r="R19" s="22">
        <v>3.6399379999999999E-6</v>
      </c>
      <c r="S19" s="23">
        <v>160.112945</v>
      </c>
    </row>
    <row r="20" spans="1:19" x14ac:dyDescent="0.3">
      <c r="A20" t="s">
        <v>41</v>
      </c>
      <c r="B20">
        <v>1.709398E-6</v>
      </c>
      <c r="C20">
        <v>2.3142409999999999E-6</v>
      </c>
      <c r="D20">
        <v>164.60083</v>
      </c>
      <c r="E20" s="10" t="s">
        <v>25</v>
      </c>
      <c r="F20" s="14">
        <v>0.73864071169751733</v>
      </c>
      <c r="G20" s="15">
        <v>2.286339E-6</v>
      </c>
      <c r="H20" s="15">
        <v>3.0953240000000001E-6</v>
      </c>
      <c r="I20" s="16">
        <v>149.27499900000001</v>
      </c>
      <c r="K20" s="11">
        <v>0.73864432421321424</v>
      </c>
      <c r="L20" s="12">
        <v>1.3261760000000001E-6</v>
      </c>
      <c r="M20" s="12">
        <v>1.795423E-6</v>
      </c>
      <c r="N20" s="13">
        <v>138.03036</v>
      </c>
      <c r="P20" s="24">
        <v>0.73864314420395638</v>
      </c>
      <c r="Q20" s="25">
        <v>1.4616710000000001E-7</v>
      </c>
      <c r="R20" s="25">
        <v>1.9788590000000001E-7</v>
      </c>
      <c r="S20" s="26">
        <v>168.278584</v>
      </c>
    </row>
    <row r="21" spans="1:19" x14ac:dyDescent="0.3">
      <c r="A21" t="s">
        <v>42</v>
      </c>
      <c r="B21">
        <v>2.4114310000000001E-6</v>
      </c>
      <c r="C21">
        <v>3.2646769999999998E-6</v>
      </c>
      <c r="D21">
        <v>161.59125499999999</v>
      </c>
      <c r="E21" s="10" t="s">
        <v>25</v>
      </c>
      <c r="F21" s="11">
        <v>0.73864337832024751</v>
      </c>
      <c r="G21" s="12">
        <v>3.8028340000000001E-7</v>
      </c>
      <c r="H21" s="12">
        <v>5.1484049999999998E-7</v>
      </c>
      <c r="I21" s="13">
        <v>159.07278600000001</v>
      </c>
      <c r="K21" s="14">
        <v>0.73864284068960473</v>
      </c>
      <c r="L21" s="15">
        <v>1.5734729999999999E-7</v>
      </c>
      <c r="M21" s="15">
        <v>2.1302210000000001E-7</v>
      </c>
      <c r="N21" s="16">
        <v>130.78878499999999</v>
      </c>
      <c r="P21" s="21">
        <v>0.73864321473390582</v>
      </c>
      <c r="Q21" s="22">
        <v>2.16697E-7</v>
      </c>
      <c r="R21" s="22">
        <v>2.933718E-7</v>
      </c>
      <c r="S21" s="23">
        <v>190.25425300000001</v>
      </c>
    </row>
    <row r="22" spans="1:19" x14ac:dyDescent="0.3">
      <c r="A22" t="s">
        <v>43</v>
      </c>
      <c r="B22">
        <v>2.5249959999999999E-6</v>
      </c>
      <c r="C22">
        <v>3.418426E-6</v>
      </c>
      <c r="D22">
        <v>166.91462300000001</v>
      </c>
      <c r="E22" s="10" t="s">
        <v>25</v>
      </c>
      <c r="F22" s="14">
        <v>0.73864329076651103</v>
      </c>
      <c r="G22" s="15">
        <v>2.9272959999999998E-7</v>
      </c>
      <c r="H22" s="15">
        <v>3.9630729999999998E-7</v>
      </c>
      <c r="I22" s="16">
        <v>176.33734899999999</v>
      </c>
      <c r="K22" s="11">
        <v>0.73864310609293382</v>
      </c>
      <c r="L22" s="12">
        <v>1.08056E-7</v>
      </c>
      <c r="M22" s="12">
        <v>1.462899E-7</v>
      </c>
      <c r="N22" s="13">
        <v>138.41071199999999</v>
      </c>
      <c r="P22" s="24">
        <v>0.73864407855952963</v>
      </c>
      <c r="Q22" s="25">
        <v>1.0805230000000001E-6</v>
      </c>
      <c r="R22" s="25">
        <v>1.4628480000000001E-6</v>
      </c>
      <c r="S22" s="26">
        <v>175.39852999999999</v>
      </c>
    </row>
    <row r="23" spans="1:19" x14ac:dyDescent="0.3">
      <c r="A23" t="s">
        <v>44</v>
      </c>
      <c r="B23">
        <v>5.1895809999999997E-7</v>
      </c>
      <c r="C23">
        <v>7.0258309999999995E-7</v>
      </c>
      <c r="D23">
        <v>195.201673</v>
      </c>
      <c r="E23" s="10" t="s">
        <v>25</v>
      </c>
      <c r="F23" s="11">
        <v>0.73864315398759983</v>
      </c>
      <c r="G23" s="12">
        <v>1.5595069999999999E-7</v>
      </c>
      <c r="H23" s="12">
        <v>2.1113140000000001E-7</v>
      </c>
      <c r="I23" s="13">
        <v>183.22789599999999</v>
      </c>
      <c r="K23" s="14">
        <v>0.73864266235253306</v>
      </c>
      <c r="L23" s="15">
        <v>3.3568440000000003E-7</v>
      </c>
      <c r="M23" s="15">
        <v>4.5446089999999999E-7</v>
      </c>
      <c r="N23" s="16">
        <v>124.36418399999999</v>
      </c>
      <c r="P23" s="21">
        <v>0.73864068720727971</v>
      </c>
      <c r="Q23" s="22">
        <v>2.3108299999999999E-6</v>
      </c>
      <c r="R23" s="22">
        <v>3.1284800000000001E-6</v>
      </c>
      <c r="S23" s="23">
        <v>158.60443000000001</v>
      </c>
    </row>
    <row r="24" spans="1:19" x14ac:dyDescent="0.3">
      <c r="A24" t="s">
        <v>45</v>
      </c>
      <c r="B24">
        <v>1.9909240000000001E-6</v>
      </c>
      <c r="C24">
        <v>2.6953810000000002E-6</v>
      </c>
      <c r="D24">
        <v>161.303988</v>
      </c>
      <c r="E24" s="10" t="s">
        <v>25</v>
      </c>
      <c r="F24" s="14">
        <v>0.73864375985004527</v>
      </c>
      <c r="G24" s="15">
        <v>7.6181319999999998E-7</v>
      </c>
      <c r="H24" s="15">
        <v>1.031369E-6</v>
      </c>
      <c r="I24" s="16">
        <v>174.476879</v>
      </c>
      <c r="K24" s="11">
        <v>0.73864372420985358</v>
      </c>
      <c r="L24" s="12">
        <v>7.2617300000000003E-7</v>
      </c>
      <c r="M24" s="12">
        <v>9.8311760000000006E-7</v>
      </c>
      <c r="N24" s="13">
        <v>140.380709</v>
      </c>
      <c r="P24" s="24">
        <v>0.73864327413038311</v>
      </c>
      <c r="Q24" s="25">
        <v>2.7609350000000002E-7</v>
      </c>
      <c r="R24" s="25">
        <v>3.737848E-7</v>
      </c>
      <c r="S24" s="26">
        <v>183.11168900000001</v>
      </c>
    </row>
    <row r="25" spans="1:19" x14ac:dyDescent="0.3">
      <c r="A25" t="s">
        <v>46</v>
      </c>
      <c r="B25">
        <v>5.7244099999999998E-7</v>
      </c>
      <c r="C25">
        <v>7.7499009999999997E-7</v>
      </c>
      <c r="D25">
        <v>199.62794199999999</v>
      </c>
      <c r="E25" s="10" t="s">
        <v>25</v>
      </c>
      <c r="F25" s="11">
        <v>0.73864335960608962</v>
      </c>
      <c r="G25" s="12">
        <v>3.6156919999999998E-7</v>
      </c>
      <c r="H25" s="12">
        <v>4.8950470000000004E-7</v>
      </c>
      <c r="I25" s="13">
        <v>179.32277500000001</v>
      </c>
      <c r="K25" s="14">
        <v>0.73864568520873042</v>
      </c>
      <c r="L25" s="15">
        <v>2.6871719999999999E-6</v>
      </c>
      <c r="M25" s="15">
        <v>3.6379849999999999E-6</v>
      </c>
      <c r="N25" s="16">
        <v>125.63073799999999</v>
      </c>
      <c r="P25" s="21">
        <v>0.73864347749583692</v>
      </c>
      <c r="Q25" s="22">
        <v>4.7945890000000001E-7</v>
      </c>
      <c r="R25" s="22">
        <v>6.4910779999999998E-7</v>
      </c>
      <c r="S25" s="23">
        <v>147.92259999999999</v>
      </c>
    </row>
    <row r="26" spans="1:19" x14ac:dyDescent="0.3">
      <c r="A26" s="8"/>
      <c r="B26" s="8">
        <f>MEDIAN(B16:B25)</f>
        <v>8.6002799999999995E-7</v>
      </c>
      <c r="C26" s="8">
        <f>MEDIAN(C16:C25)</f>
        <v>1.16433555E-6</v>
      </c>
      <c r="D26" s="8">
        <f>MEDIAN(D16:D25)</f>
        <v>171.737717</v>
      </c>
      <c r="G26" s="17">
        <f>MEDIAN(G16:G25)</f>
        <v>4.2679890000000002E-7</v>
      </c>
      <c r="H26" s="17">
        <f>MEDIAN(H16:H25)</f>
        <v>5.7781484999999997E-7</v>
      </c>
      <c r="I26" s="18">
        <f>MEDIAN(I16:I25)</f>
        <v>154.17389250000002</v>
      </c>
      <c r="L26" s="17">
        <f>MEDIAN(L16:L25)</f>
        <v>7.2423600000000003E-7</v>
      </c>
      <c r="M26" s="17">
        <f>MEDIAN(M16:M25)</f>
        <v>9.8049530000000008E-7</v>
      </c>
      <c r="N26" s="18">
        <f>MEDIAN(N16:N25)</f>
        <v>131.36922049999998</v>
      </c>
      <c r="Q26" s="17">
        <f>MEDIAN(Q16:Q25)</f>
        <v>7.7999095000000004E-7</v>
      </c>
      <c r="R26" s="17">
        <f>MEDIAN(R16:R25)</f>
        <v>1.0559779E-6</v>
      </c>
      <c r="S26" s="18">
        <f>MEDIAN(S16:S25)</f>
        <v>162.241871</v>
      </c>
    </row>
    <row r="28" spans="1:19" x14ac:dyDescent="0.3">
      <c r="A28" t="s">
        <v>36</v>
      </c>
      <c r="B28">
        <v>2</v>
      </c>
      <c r="E28" s="10" t="s">
        <v>25</v>
      </c>
      <c r="F28" t="s">
        <v>25</v>
      </c>
      <c r="K28" t="s">
        <v>25</v>
      </c>
    </row>
    <row r="29" spans="1:19" x14ac:dyDescent="0.3">
      <c r="A29" t="s">
        <v>47</v>
      </c>
      <c r="B29">
        <v>3.4890040000000001E-6</v>
      </c>
      <c r="C29">
        <v>4.723533E-6</v>
      </c>
      <c r="D29">
        <v>115.10289</v>
      </c>
      <c r="E29" s="10" t="s">
        <v>25</v>
      </c>
      <c r="F29" s="11">
        <v>0.73864119673853901</v>
      </c>
      <c r="G29" s="12">
        <v>1.801298E-6</v>
      </c>
      <c r="H29" s="12">
        <v>2.438659E-6</v>
      </c>
      <c r="I29" s="13">
        <v>109.64757899999999</v>
      </c>
      <c r="K29" s="14">
        <v>0.73864070700512086</v>
      </c>
      <c r="L29" s="15">
        <v>2.2910320000000002E-6</v>
      </c>
      <c r="M29" s="15">
        <v>3.1016769999999999E-6</v>
      </c>
      <c r="N29" s="16">
        <v>69.794165000000007</v>
      </c>
      <c r="P29" s="21">
        <v>0.73864054683460634</v>
      </c>
      <c r="Q29" s="22">
        <v>2.451202E-6</v>
      </c>
      <c r="R29" s="22">
        <v>3.318521E-6</v>
      </c>
      <c r="S29" s="23">
        <v>83.585676000000007</v>
      </c>
    </row>
    <row r="30" spans="1:19" x14ac:dyDescent="0.3">
      <c r="A30" t="s">
        <v>48</v>
      </c>
      <c r="B30">
        <v>2.0165929999999999E-6</v>
      </c>
      <c r="C30">
        <v>2.7301330000000002E-6</v>
      </c>
      <c r="D30">
        <v>108.283187</v>
      </c>
      <c r="E30" s="10" t="s">
        <v>25</v>
      </c>
      <c r="F30" s="14">
        <v>0.73864071019549993</v>
      </c>
      <c r="G30" s="15">
        <v>2.287841E-6</v>
      </c>
      <c r="H30" s="15">
        <v>3.0973570000000001E-6</v>
      </c>
      <c r="I30" s="16">
        <v>106.32865700000001</v>
      </c>
      <c r="K30" s="11">
        <v>0.73863992543268031</v>
      </c>
      <c r="L30" s="12">
        <v>3.0726040000000001E-6</v>
      </c>
      <c r="M30" s="12">
        <v>4.1597960000000003E-6</v>
      </c>
      <c r="N30" s="13">
        <v>78.499594999999999</v>
      </c>
      <c r="P30" s="24">
        <v>0.73864065646628063</v>
      </c>
      <c r="Q30" s="25">
        <v>2.341571E-6</v>
      </c>
      <c r="R30" s="25">
        <v>3.1700979999999999E-6</v>
      </c>
      <c r="S30" s="26">
        <v>78.717207999999999</v>
      </c>
    </row>
    <row r="31" spans="1:19" x14ac:dyDescent="0.3">
      <c r="A31" t="s">
        <v>49</v>
      </c>
      <c r="B31">
        <v>3.3504639999999998E-6</v>
      </c>
      <c r="C31">
        <v>4.5359720000000004E-6</v>
      </c>
      <c r="D31">
        <v>101.508368</v>
      </c>
      <c r="E31" s="10" t="s">
        <v>25</v>
      </c>
      <c r="F31" s="11">
        <v>0.7386440292216524</v>
      </c>
      <c r="G31" s="12">
        <v>1.031185E-6</v>
      </c>
      <c r="H31" s="12">
        <v>1.396053E-6</v>
      </c>
      <c r="I31" s="13">
        <v>75.020178000000001</v>
      </c>
      <c r="K31" s="14">
        <v>0.73864071270928766</v>
      </c>
      <c r="L31" s="15">
        <v>2.2853279999999999E-6</v>
      </c>
      <c r="M31" s="15">
        <v>3.0939539999999999E-6</v>
      </c>
      <c r="N31" s="16">
        <v>72.383457000000007</v>
      </c>
      <c r="P31" s="21">
        <v>0.73863982151174645</v>
      </c>
      <c r="Q31" s="22">
        <v>3.1765250000000001E-6</v>
      </c>
      <c r="R31" s="22">
        <v>4.3004880000000003E-6</v>
      </c>
      <c r="S31" s="23">
        <v>89.116562999999999</v>
      </c>
    </row>
    <row r="32" spans="1:19" x14ac:dyDescent="0.3">
      <c r="A32" t="s">
        <v>50</v>
      </c>
      <c r="B32">
        <v>2.5416099999999998E-6</v>
      </c>
      <c r="C32">
        <v>3.4409189999999998E-6</v>
      </c>
      <c r="D32">
        <v>121.83110600000001</v>
      </c>
      <c r="E32" s="10" t="s">
        <v>25</v>
      </c>
      <c r="F32" s="14">
        <v>0.73864041262052693</v>
      </c>
      <c r="G32" s="15">
        <v>2.5854159999999999E-6</v>
      </c>
      <c r="H32" s="15">
        <v>3.500225E-6</v>
      </c>
      <c r="I32" s="16">
        <v>78.939734000000001</v>
      </c>
      <c r="K32" s="11">
        <v>0.73864062941124919</v>
      </c>
      <c r="L32" s="12">
        <v>2.3686259999999999E-6</v>
      </c>
      <c r="M32" s="12">
        <v>3.206726E-6</v>
      </c>
      <c r="N32" s="13">
        <v>79.004091000000003</v>
      </c>
      <c r="P32" s="24">
        <v>0.73864300574575426</v>
      </c>
      <c r="Q32" s="25">
        <v>7.7088639999999994E-9</v>
      </c>
      <c r="R32" s="25">
        <v>1.043652E-8</v>
      </c>
      <c r="S32" s="26">
        <v>81.410623000000001</v>
      </c>
    </row>
    <row r="33" spans="1:19" x14ac:dyDescent="0.3">
      <c r="A33" t="s">
        <v>51</v>
      </c>
      <c r="B33">
        <v>3.154953E-6</v>
      </c>
      <c r="C33">
        <v>4.271282E-6</v>
      </c>
      <c r="D33">
        <v>108.514691</v>
      </c>
      <c r="E33" s="10" t="s">
        <v>25</v>
      </c>
      <c r="F33" s="11">
        <v>0.73864164357427164</v>
      </c>
      <c r="G33" s="12">
        <v>1.3544629999999999E-6</v>
      </c>
      <c r="H33" s="12">
        <v>1.833718E-6</v>
      </c>
      <c r="I33" s="13">
        <v>82.930504999999997</v>
      </c>
      <c r="K33" s="14">
        <v>0.7386402532614984</v>
      </c>
      <c r="L33" s="15">
        <v>2.7447749999999999E-6</v>
      </c>
      <c r="M33" s="15">
        <v>3.7159700000000001E-6</v>
      </c>
      <c r="N33" s="16">
        <v>74.490962999999994</v>
      </c>
      <c r="P33" s="21">
        <v>0.73864271062302034</v>
      </c>
      <c r="Q33" s="22">
        <v>2.8741390000000002E-7</v>
      </c>
      <c r="R33" s="22">
        <v>3.8911070000000002E-7</v>
      </c>
      <c r="S33" s="23">
        <v>80.146107000000001</v>
      </c>
    </row>
    <row r="34" spans="1:19" x14ac:dyDescent="0.3">
      <c r="A34" t="s">
        <v>52</v>
      </c>
      <c r="B34">
        <v>2.3242149999999999E-6</v>
      </c>
      <c r="C34">
        <v>3.1466020000000001E-6</v>
      </c>
      <c r="D34">
        <v>122.73422100000001</v>
      </c>
      <c r="E34" s="10" t="s">
        <v>25</v>
      </c>
      <c r="F34" s="14">
        <v>0.73864053146889408</v>
      </c>
      <c r="G34" s="15">
        <v>2.4665680000000002E-6</v>
      </c>
      <c r="H34" s="15">
        <v>3.3393240000000002E-6</v>
      </c>
      <c r="I34" s="16">
        <v>76.062551999999997</v>
      </c>
      <c r="K34" s="11">
        <v>0.73863981110681975</v>
      </c>
      <c r="L34" s="12">
        <v>3.1869299999999999E-6</v>
      </c>
      <c r="M34" s="12">
        <v>4.3145739999999999E-6</v>
      </c>
      <c r="N34" s="13">
        <v>78.911383000000001</v>
      </c>
      <c r="P34" s="24">
        <v>0.73864143510284364</v>
      </c>
      <c r="Q34" s="25">
        <v>1.562934E-6</v>
      </c>
      <c r="R34" s="25">
        <v>2.1159529999999999E-6</v>
      </c>
      <c r="S34" s="26">
        <v>65.435505000000006</v>
      </c>
    </row>
    <row r="35" spans="1:19" x14ac:dyDescent="0.3">
      <c r="A35" t="s">
        <v>53</v>
      </c>
      <c r="B35">
        <v>1.316036E-7</v>
      </c>
      <c r="C35">
        <v>1.781695E-7</v>
      </c>
      <c r="D35">
        <v>101.408316</v>
      </c>
      <c r="E35" s="10" t="s">
        <v>25</v>
      </c>
      <c r="F35" s="11">
        <v>0.73864207730841913</v>
      </c>
      <c r="G35" s="12">
        <v>9.2072849999999997E-7</v>
      </c>
      <c r="H35" s="12">
        <v>1.246514E-6</v>
      </c>
      <c r="I35" s="13">
        <v>76.367574000000005</v>
      </c>
      <c r="K35" s="14">
        <v>0.73864037580662611</v>
      </c>
      <c r="L35" s="15">
        <v>2.62223E-6</v>
      </c>
      <c r="M35" s="15">
        <v>3.550064E-6</v>
      </c>
      <c r="N35" s="16">
        <v>80.170759000000004</v>
      </c>
      <c r="P35" s="21">
        <v>0.73863951971219222</v>
      </c>
      <c r="Q35" s="22">
        <v>3.4783249999999999E-6</v>
      </c>
      <c r="R35" s="22">
        <v>4.7090740000000001E-6</v>
      </c>
      <c r="S35" s="23">
        <v>78.571689000000006</v>
      </c>
    </row>
    <row r="36" spans="1:19" x14ac:dyDescent="0.3">
      <c r="A36" t="s">
        <v>54</v>
      </c>
      <c r="B36">
        <v>3.1260939999999999E-6</v>
      </c>
      <c r="C36">
        <v>4.2322120000000002E-6</v>
      </c>
      <c r="D36">
        <v>92.767246</v>
      </c>
      <c r="E36" s="10" t="s">
        <v>25</v>
      </c>
      <c r="F36" s="14">
        <v>0.73864228135511778</v>
      </c>
      <c r="G36" s="15">
        <v>7.166818E-7</v>
      </c>
      <c r="H36" s="15">
        <v>9.7026809999999996E-7</v>
      </c>
      <c r="I36" s="16">
        <v>75.156612999999993</v>
      </c>
      <c r="K36" s="11">
        <v>0.73864012682717806</v>
      </c>
      <c r="L36" s="12">
        <v>2.87121E-6</v>
      </c>
      <c r="M36" s="12">
        <v>3.8871410000000001E-6</v>
      </c>
      <c r="N36" s="13">
        <v>74.217799999999997</v>
      </c>
      <c r="P36" s="24">
        <v>0.73864111476340788</v>
      </c>
      <c r="Q36" s="25">
        <v>1.8832729999999999E-6</v>
      </c>
      <c r="R36" s="25">
        <v>2.54964E-6</v>
      </c>
      <c r="S36" s="26">
        <v>61.140833000000001</v>
      </c>
    </row>
    <row r="37" spans="1:19" x14ac:dyDescent="0.3">
      <c r="A37" t="s">
        <v>55</v>
      </c>
      <c r="B37">
        <v>1.309885E-6</v>
      </c>
      <c r="C37">
        <v>1.773367E-6</v>
      </c>
      <c r="D37">
        <v>95.787180000000006</v>
      </c>
      <c r="E37" s="10" t="s">
        <v>25</v>
      </c>
      <c r="F37" s="11">
        <v>0.73864017220870637</v>
      </c>
      <c r="G37" s="12">
        <v>2.825828E-6</v>
      </c>
      <c r="H37" s="12">
        <v>3.8257020000000001E-6</v>
      </c>
      <c r="I37" s="13">
        <v>75.692132999999998</v>
      </c>
      <c r="K37" s="14">
        <v>0.73864023192871398</v>
      </c>
      <c r="L37" s="15">
        <v>2.7661079999999999E-6</v>
      </c>
      <c r="M37" s="15">
        <v>3.7448510000000001E-6</v>
      </c>
      <c r="N37" s="16">
        <v>80.062207999999998</v>
      </c>
      <c r="P37" s="21">
        <v>0.73864024696766528</v>
      </c>
      <c r="Q37" s="22">
        <v>2.751069E-6</v>
      </c>
      <c r="R37" s="22">
        <v>3.724491E-6</v>
      </c>
      <c r="S37" s="23">
        <v>63.322865999999998</v>
      </c>
    </row>
    <row r="38" spans="1:19" x14ac:dyDescent="0.3">
      <c r="A38" t="s">
        <v>56</v>
      </c>
      <c r="B38">
        <v>1.8452600000000001E-6</v>
      </c>
      <c r="C38">
        <v>2.498175E-6</v>
      </c>
      <c r="D38">
        <v>71.758257999999998</v>
      </c>
      <c r="E38" s="10" t="s">
        <v>25</v>
      </c>
      <c r="F38" s="14">
        <v>0.73864132231538104</v>
      </c>
      <c r="G38" s="15">
        <v>1.6757220000000001E-6</v>
      </c>
      <c r="H38" s="15">
        <v>2.2686490000000001E-6</v>
      </c>
      <c r="I38" s="16">
        <v>74.091621000000004</v>
      </c>
      <c r="K38" s="11">
        <v>0.73863978309146683</v>
      </c>
      <c r="L38" s="12">
        <v>3.2149450000000001E-6</v>
      </c>
      <c r="M38" s="12">
        <v>4.3525019999999999E-6</v>
      </c>
      <c r="N38" s="13">
        <v>84.479721999999995</v>
      </c>
      <c r="P38" s="24">
        <v>0.7386403834879135</v>
      </c>
      <c r="Q38" s="25">
        <v>2.614549E-6</v>
      </c>
      <c r="R38" s="25">
        <v>3.5396649999999998E-6</v>
      </c>
      <c r="S38" s="26">
        <v>66.968324999999993</v>
      </c>
    </row>
    <row r="39" spans="1:19" x14ac:dyDescent="0.3">
      <c r="B39" s="8">
        <f>MEDIAN(B29:B38)</f>
        <v>2.4329125000000001E-6</v>
      </c>
      <c r="C39" s="8">
        <f>MEDIAN(C29:C38)</f>
        <v>3.2937605E-6</v>
      </c>
      <c r="D39" s="8">
        <f>MEDIAN(D29:D38)</f>
        <v>104.89577750000001</v>
      </c>
      <c r="G39" s="19">
        <f>MEDIAN(G29:G38)</f>
        <v>1.73851E-6</v>
      </c>
      <c r="H39" s="19">
        <f>MEDIAN(H29:H38)</f>
        <v>2.353654E-6</v>
      </c>
      <c r="I39" s="20">
        <f>MEDIAN(I29:I38)</f>
        <v>76.215063000000001</v>
      </c>
      <c r="L39" s="19">
        <f>MEDIAN(L29:L38)</f>
        <v>2.7554415000000001E-6</v>
      </c>
      <c r="M39" s="19">
        <f>MEDIAN(M29:M38)</f>
        <v>3.7304105000000003E-6</v>
      </c>
      <c r="N39" s="20">
        <f>MEDIAN(N29:N38)</f>
        <v>78.705489</v>
      </c>
      <c r="Q39" s="19">
        <f>MEDIAN(Q29:Q38)</f>
        <v>2.3963865000000002E-6</v>
      </c>
      <c r="R39" s="19">
        <f>MEDIAN(R29:R38)</f>
        <v>3.2443094999999997E-6</v>
      </c>
      <c r="S39" s="20">
        <f>MEDIAN(S29:S38)</f>
        <v>78.64444850000001</v>
      </c>
    </row>
    <row r="41" spans="1:19" x14ac:dyDescent="0.3">
      <c r="A41" t="s">
        <v>36</v>
      </c>
      <c r="B41">
        <v>3</v>
      </c>
      <c r="E41" s="10" t="s">
        <v>25</v>
      </c>
      <c r="F41" t="s">
        <v>25</v>
      </c>
      <c r="K41" t="s">
        <v>25</v>
      </c>
    </row>
    <row r="42" spans="1:19" x14ac:dyDescent="0.3">
      <c r="A42" t="s">
        <v>57</v>
      </c>
      <c r="B42">
        <v>5.1832209999999997E-6</v>
      </c>
      <c r="C42">
        <v>7.0172210000000003E-6</v>
      </c>
      <c r="D42">
        <v>41.997399000000001</v>
      </c>
      <c r="E42" s="10" t="s">
        <v>25</v>
      </c>
      <c r="F42" s="14">
        <v>0.7386404181974483</v>
      </c>
      <c r="G42" s="15">
        <v>2.5798389999999999E-6</v>
      </c>
      <c r="H42" s="15">
        <v>3.4926740000000002E-6</v>
      </c>
      <c r="I42" s="16">
        <v>53.825955999999998</v>
      </c>
      <c r="K42" s="11">
        <v>0.7386397284137195</v>
      </c>
      <c r="L42" s="12">
        <v>3.269623E-6</v>
      </c>
      <c r="M42" s="12">
        <v>4.4265270000000004E-6</v>
      </c>
      <c r="N42" s="13">
        <v>39.923143000000003</v>
      </c>
      <c r="P42" s="24">
        <v>0.7386410449518751</v>
      </c>
      <c r="Q42" s="25">
        <v>1.9530850000000002E-6</v>
      </c>
      <c r="R42" s="25">
        <v>2.6441530000000002E-6</v>
      </c>
      <c r="S42" s="26">
        <v>44.356186999999998</v>
      </c>
    </row>
    <row r="43" spans="1:19" x14ac:dyDescent="0.3">
      <c r="A43" t="s">
        <v>58</v>
      </c>
      <c r="B43">
        <v>2.8487290000000001E-6</v>
      </c>
      <c r="C43">
        <v>3.8567059999999996E-6</v>
      </c>
      <c r="D43">
        <v>50.253177000000001</v>
      </c>
      <c r="E43" s="10" t="s">
        <v>25</v>
      </c>
      <c r="F43" s="11">
        <v>0.73864102215420901</v>
      </c>
      <c r="G43" s="12">
        <v>1.9758830000000002E-6</v>
      </c>
      <c r="H43" s="12">
        <v>2.6750170000000001E-6</v>
      </c>
      <c r="I43" s="13">
        <v>62.901240999999999</v>
      </c>
      <c r="K43" s="14">
        <v>0.73864102620306871</v>
      </c>
      <c r="L43" s="15">
        <v>1.971834E-6</v>
      </c>
      <c r="M43" s="15">
        <v>2.6695360000000002E-6</v>
      </c>
      <c r="N43" s="16">
        <v>40.246578999999997</v>
      </c>
      <c r="P43" s="21">
        <v>0.73863842706045335</v>
      </c>
      <c r="Q43" s="22">
        <v>4.5709760000000001E-6</v>
      </c>
      <c r="R43" s="22">
        <v>6.1883429999999998E-6</v>
      </c>
      <c r="S43" s="23">
        <v>45.735914999999999</v>
      </c>
    </row>
    <row r="44" spans="1:19" x14ac:dyDescent="0.3">
      <c r="A44" t="s">
        <v>59</v>
      </c>
      <c r="B44">
        <v>1.7956269999999999E-6</v>
      </c>
      <c r="C44">
        <v>2.430982E-6</v>
      </c>
      <c r="D44">
        <v>47.907670000000003</v>
      </c>
      <c r="E44" s="10" t="s">
        <v>25</v>
      </c>
      <c r="F44" s="14">
        <v>0.73864107650231003</v>
      </c>
      <c r="G44" s="15">
        <v>1.9215350000000001E-6</v>
      </c>
      <c r="H44" s="15">
        <v>2.6014389999999998E-6</v>
      </c>
      <c r="I44" s="16">
        <v>62.937094999999999</v>
      </c>
      <c r="K44" s="11">
        <v>0.73864007550680244</v>
      </c>
      <c r="L44" s="12">
        <v>2.92253E-6</v>
      </c>
      <c r="M44" s="12">
        <v>3.9566210000000003E-6</v>
      </c>
      <c r="N44" s="13">
        <v>41.310563999999999</v>
      </c>
      <c r="P44" s="24">
        <v>0.73863827429514894</v>
      </c>
      <c r="Q44" s="25">
        <v>4.7237420000000001E-6</v>
      </c>
      <c r="R44" s="25">
        <v>6.3951620000000004E-6</v>
      </c>
      <c r="S44" s="26">
        <v>60.051164</v>
      </c>
    </row>
    <row r="45" spans="1:19" x14ac:dyDescent="0.3">
      <c r="A45" t="s">
        <v>60</v>
      </c>
      <c r="B45">
        <v>3.0964640000000002E-6</v>
      </c>
      <c r="C45">
        <v>4.1920989999999998E-6</v>
      </c>
      <c r="D45">
        <v>43.483651000000002</v>
      </c>
      <c r="E45" s="10" t="s">
        <v>25</v>
      </c>
      <c r="F45" s="11">
        <v>0.73863990548154201</v>
      </c>
      <c r="G45" s="12">
        <v>3.0925550000000001E-6</v>
      </c>
      <c r="H45" s="12">
        <v>4.1868070000000003E-6</v>
      </c>
      <c r="I45" s="13">
        <v>63.921193000000002</v>
      </c>
      <c r="K45" s="14">
        <v>0.73864152704756858</v>
      </c>
      <c r="L45" s="15">
        <v>1.4709890000000001E-6</v>
      </c>
      <c r="M45" s="15">
        <v>1.9914749999999999E-6</v>
      </c>
      <c r="N45" s="16">
        <v>40.067995000000003</v>
      </c>
      <c r="P45" s="21">
        <v>0.73863929947175078</v>
      </c>
      <c r="Q45" s="22">
        <v>3.6985650000000001E-6</v>
      </c>
      <c r="R45" s="22">
        <v>5.0072430000000002E-6</v>
      </c>
      <c r="S45" s="23">
        <v>51.207515000000001</v>
      </c>
    </row>
    <row r="46" spans="1:19" x14ac:dyDescent="0.3">
      <c r="A46" t="s">
        <v>61</v>
      </c>
      <c r="B46">
        <v>1.6180509999999999E-6</v>
      </c>
      <c r="C46">
        <v>2.1905730000000001E-6</v>
      </c>
      <c r="D46">
        <v>47.889296999999999</v>
      </c>
      <c r="E46" s="10" t="s">
        <v>25</v>
      </c>
      <c r="F46" s="14">
        <v>0.73863881940849485</v>
      </c>
      <c r="G46" s="15">
        <v>4.178628E-6</v>
      </c>
      <c r="H46" s="15">
        <v>5.657169E-6</v>
      </c>
      <c r="I46" s="16">
        <v>69.028533999999993</v>
      </c>
      <c r="K46" s="11">
        <v>0.73863953941149141</v>
      </c>
      <c r="L46" s="12">
        <v>3.4586249999999999E-6</v>
      </c>
      <c r="M46" s="12">
        <v>4.6824049999999998E-6</v>
      </c>
      <c r="N46" s="13">
        <v>42.101063000000003</v>
      </c>
      <c r="P46" s="24">
        <v>0.73863826979416436</v>
      </c>
      <c r="Q46" s="25">
        <v>4.728243E-6</v>
      </c>
      <c r="R46" s="25">
        <v>6.4012559999999997E-6</v>
      </c>
      <c r="S46" s="26">
        <v>46.289867000000001</v>
      </c>
    </row>
    <row r="47" spans="1:19" x14ac:dyDescent="0.3">
      <c r="A47" t="s">
        <v>62</v>
      </c>
      <c r="B47">
        <v>1.673564E-6</v>
      </c>
      <c r="C47">
        <v>2.2657269999999999E-6</v>
      </c>
      <c r="D47">
        <v>41.525342999999999</v>
      </c>
      <c r="E47" s="10" t="s">
        <v>25</v>
      </c>
      <c r="F47" s="11">
        <v>0.73863992615671337</v>
      </c>
      <c r="G47" s="12">
        <v>3.0718800000000001E-6</v>
      </c>
      <c r="H47" s="12">
        <v>4.1588160000000003E-6</v>
      </c>
      <c r="I47" s="13">
        <v>64.855187000000001</v>
      </c>
      <c r="K47" s="14">
        <v>0.73864019360269306</v>
      </c>
      <c r="L47" s="15">
        <v>2.8044339999999999E-6</v>
      </c>
      <c r="M47" s="15">
        <v>3.7967380000000002E-6</v>
      </c>
      <c r="N47" s="16">
        <v>44.340311</v>
      </c>
      <c r="P47" s="21">
        <v>0.73863825124270499</v>
      </c>
      <c r="Q47" s="22">
        <v>4.7467940000000003E-6</v>
      </c>
      <c r="R47" s="22">
        <v>6.4263709999999998E-6</v>
      </c>
      <c r="S47" s="23">
        <v>50.258746000000002</v>
      </c>
    </row>
    <row r="48" spans="1:19" x14ac:dyDescent="0.3">
      <c r="A48" t="s">
        <v>63</v>
      </c>
      <c r="B48">
        <v>2.18361E-6</v>
      </c>
      <c r="C48">
        <v>2.9562460000000002E-6</v>
      </c>
      <c r="D48">
        <v>40.010404000000001</v>
      </c>
      <c r="E48" s="10" t="s">
        <v>25</v>
      </c>
      <c r="F48" s="14">
        <v>0.73863842277396108</v>
      </c>
      <c r="G48" s="15">
        <v>4.5752629999999997E-6</v>
      </c>
      <c r="H48" s="15">
        <v>6.1941459999999997E-6</v>
      </c>
      <c r="I48" s="16">
        <v>65.060164999999998</v>
      </c>
      <c r="K48" s="11">
        <v>0.73864015321607368</v>
      </c>
      <c r="L48" s="12">
        <v>2.8448209999999998E-6</v>
      </c>
      <c r="M48" s="12">
        <v>3.8514150000000003E-6</v>
      </c>
      <c r="N48" s="13">
        <v>40.787416</v>
      </c>
      <c r="P48" s="24">
        <v>0.73864003033797976</v>
      </c>
      <c r="Q48" s="25">
        <v>2.9676990000000002E-6</v>
      </c>
      <c r="R48" s="25">
        <v>4.017772E-6</v>
      </c>
      <c r="S48" s="26">
        <v>53.186399999999999</v>
      </c>
    </row>
    <row r="49" spans="1:19" x14ac:dyDescent="0.3">
      <c r="A49" t="s">
        <v>64</v>
      </c>
      <c r="B49">
        <v>2.9284039999999999E-6</v>
      </c>
      <c r="C49">
        <v>3.9645729999999996E-6</v>
      </c>
      <c r="D49">
        <v>40.552959999999999</v>
      </c>
      <c r="E49" s="10" t="s">
        <v>25</v>
      </c>
      <c r="F49" s="11">
        <v>0.73863805592868415</v>
      </c>
      <c r="G49" s="12">
        <v>4.9421079999999999E-6</v>
      </c>
      <c r="H49" s="12">
        <v>6.6907939999999998E-6</v>
      </c>
      <c r="I49" s="13">
        <v>58.964128000000002</v>
      </c>
      <c r="K49" s="14">
        <v>0.73864043394541323</v>
      </c>
      <c r="L49" s="15">
        <v>2.5640910000000001E-6</v>
      </c>
      <c r="M49" s="15">
        <v>3.4713539999999999E-6</v>
      </c>
      <c r="N49" s="16">
        <v>51.522886999999997</v>
      </c>
      <c r="P49" s="21">
        <v>0.73863855135150791</v>
      </c>
      <c r="Q49" s="22">
        <v>4.4466849999999999E-6</v>
      </c>
      <c r="R49" s="22">
        <v>6.0200739999999999E-6</v>
      </c>
      <c r="S49" s="23">
        <v>50.131030000000003</v>
      </c>
    </row>
    <row r="50" spans="1:19" x14ac:dyDescent="0.3">
      <c r="A50" t="s">
        <v>65</v>
      </c>
      <c r="B50">
        <v>2.7243950000000002E-6</v>
      </c>
      <c r="C50">
        <v>3.6883779999999999E-6</v>
      </c>
      <c r="D50">
        <v>41.383214000000002</v>
      </c>
      <c r="E50" s="10" t="s">
        <v>25</v>
      </c>
      <c r="F50" s="14">
        <v>0.73864101912393065</v>
      </c>
      <c r="G50" s="15">
        <v>1.978913E-6</v>
      </c>
      <c r="H50" s="15">
        <v>2.67912E-6</v>
      </c>
      <c r="I50" s="16">
        <v>71.367299000000003</v>
      </c>
      <c r="K50" s="11">
        <v>0.7386386123537475</v>
      </c>
      <c r="L50" s="12">
        <v>4.3856830000000004E-6</v>
      </c>
      <c r="M50" s="12">
        <v>5.9374869999999998E-6</v>
      </c>
      <c r="N50" s="13">
        <v>44.922840999999998</v>
      </c>
      <c r="P50" s="24">
        <v>0.73864093593714197</v>
      </c>
      <c r="Q50" s="25">
        <v>2.0621000000000001E-6</v>
      </c>
      <c r="R50" s="25">
        <v>2.791741E-6</v>
      </c>
      <c r="S50" s="26">
        <v>49.599215999999998</v>
      </c>
    </row>
    <row r="51" spans="1:19" x14ac:dyDescent="0.3">
      <c r="A51" t="s">
        <v>66</v>
      </c>
      <c r="B51">
        <v>3.0930849999999999E-6</v>
      </c>
      <c r="C51">
        <v>4.187524E-6</v>
      </c>
      <c r="D51">
        <v>42.295160000000003</v>
      </c>
      <c r="E51" s="10" t="s">
        <v>25</v>
      </c>
      <c r="F51" s="11">
        <v>0.73864229061117159</v>
      </c>
      <c r="G51" s="12">
        <v>7.0742570000000005E-7</v>
      </c>
      <c r="H51" s="12">
        <v>9.5773699999999992E-7</v>
      </c>
      <c r="I51" s="13">
        <v>74.566685000000007</v>
      </c>
      <c r="K51" s="14">
        <v>0.73864028096328604</v>
      </c>
      <c r="L51" s="15">
        <v>2.7170739999999999E-6</v>
      </c>
      <c r="M51" s="15">
        <v>3.6784670000000002E-6</v>
      </c>
      <c r="N51" s="16">
        <v>40.140666000000003</v>
      </c>
      <c r="P51" s="21">
        <v>0.73864133927971798</v>
      </c>
      <c r="Q51" s="22">
        <v>1.658757E-6</v>
      </c>
      <c r="R51" s="22">
        <v>2.2456819999999999E-6</v>
      </c>
      <c r="S51" s="23">
        <v>49.618098000000003</v>
      </c>
    </row>
    <row r="52" spans="1:19" x14ac:dyDescent="0.3">
      <c r="B52" s="8">
        <f>MEDIAN(B42:B51)</f>
        <v>2.7865619999999999E-6</v>
      </c>
      <c r="C52" s="8">
        <f>MEDIAN(C42:C51)</f>
        <v>3.7725419999999998E-6</v>
      </c>
      <c r="D52" s="8">
        <f>MEDIAN(D42:D51)</f>
        <v>42.146279500000006</v>
      </c>
      <c r="G52" s="17">
        <f>MEDIAN(G42:G51)</f>
        <v>2.8258595E-6</v>
      </c>
      <c r="H52" s="17">
        <f>MEDIAN(H42:H51)</f>
        <v>3.8257450000000002E-6</v>
      </c>
      <c r="I52" s="18">
        <f>MEDIAN(I42:I51)</f>
        <v>64.388190000000009</v>
      </c>
      <c r="L52" s="17">
        <f>MEDIAN(L42:L51)</f>
        <v>2.8246274999999998E-6</v>
      </c>
      <c r="M52" s="17">
        <f>MEDIAN(M42:M51)</f>
        <v>3.8240765000000002E-6</v>
      </c>
      <c r="N52" s="18">
        <f>MEDIAN(N42:N51)</f>
        <v>41.048990000000003</v>
      </c>
      <c r="Q52" s="17">
        <f>MEDIAN(Q42:Q51)</f>
        <v>4.0726249999999998E-6</v>
      </c>
      <c r="R52" s="17">
        <f>MEDIAN(R42:R51)</f>
        <v>5.5136585000000001E-6</v>
      </c>
      <c r="S52" s="18">
        <f>MEDIAN(S42:S51)</f>
        <v>49.874564000000007</v>
      </c>
    </row>
    <row r="54" spans="1:19" x14ac:dyDescent="0.3">
      <c r="A54" t="s">
        <v>36</v>
      </c>
      <c r="B54">
        <v>4</v>
      </c>
      <c r="E54" s="10" t="s">
        <v>25</v>
      </c>
      <c r="F54" t="s">
        <v>25</v>
      </c>
      <c r="K54" t="s">
        <v>25</v>
      </c>
    </row>
    <row r="55" spans="1:19" x14ac:dyDescent="0.3">
      <c r="A55" t="s">
        <v>67</v>
      </c>
      <c r="B55">
        <v>1.894958E-6</v>
      </c>
      <c r="C55">
        <v>2.5654590000000002E-6</v>
      </c>
      <c r="D55">
        <v>34.768438000000003</v>
      </c>
      <c r="E55" s="10" t="s">
        <v>25</v>
      </c>
      <c r="F55" s="11">
        <v>0.73864247314133502</v>
      </c>
      <c r="G55" s="12">
        <v>5.2489559999999997E-7</v>
      </c>
      <c r="H55" s="12">
        <v>7.1062140000000004E-7</v>
      </c>
      <c r="I55" s="13">
        <v>60.711222999999997</v>
      </c>
      <c r="K55" s="14">
        <v>0.73864151464879957</v>
      </c>
      <c r="L55" s="15">
        <v>1.4833879999999999E-6</v>
      </c>
      <c r="M55" s="15">
        <v>2.0082609999999999E-6</v>
      </c>
      <c r="N55" s="16">
        <v>36.355887000000003</v>
      </c>
      <c r="P55" s="21">
        <v>0.73864048810600091</v>
      </c>
      <c r="Q55" s="22">
        <v>2.5099310000000001E-6</v>
      </c>
      <c r="R55" s="22">
        <v>3.3980299999999999E-6</v>
      </c>
      <c r="S55" s="23">
        <v>42.141784000000001</v>
      </c>
    </row>
    <row r="56" spans="1:19" x14ac:dyDescent="0.3">
      <c r="A56" t="s">
        <v>68</v>
      </c>
      <c r="B56">
        <v>8.2774679999999997E-7</v>
      </c>
      <c r="C56">
        <v>1.1206319999999999E-6</v>
      </c>
      <c r="D56">
        <v>35.413646</v>
      </c>
      <c r="E56" s="10" t="s">
        <v>25</v>
      </c>
      <c r="F56" s="14">
        <v>0.73864256867062983</v>
      </c>
      <c r="G56" s="15">
        <v>4.2936630000000001E-7</v>
      </c>
      <c r="H56" s="15">
        <v>5.8129060000000004E-7</v>
      </c>
      <c r="I56" s="16">
        <v>74.045124999999999</v>
      </c>
      <c r="K56" s="11">
        <v>0.7386403559317275</v>
      </c>
      <c r="L56" s="12">
        <v>2.642105E-6</v>
      </c>
      <c r="M56" s="12">
        <v>3.5769719999999999E-6</v>
      </c>
      <c r="N56" s="13">
        <v>33.838413000000003</v>
      </c>
      <c r="P56" s="24">
        <v>0.73864164491484019</v>
      </c>
      <c r="Q56" s="25">
        <v>1.353122E-6</v>
      </c>
      <c r="R56" s="25">
        <v>1.8319030000000001E-6</v>
      </c>
      <c r="S56" s="26">
        <v>48.536597999999998</v>
      </c>
    </row>
    <row r="57" spans="1:19" x14ac:dyDescent="0.3">
      <c r="A57" t="s">
        <v>69</v>
      </c>
      <c r="B57">
        <v>1.8969889999999999E-6</v>
      </c>
      <c r="C57">
        <v>2.568208E-6</v>
      </c>
      <c r="D57">
        <v>35.921787000000002</v>
      </c>
      <c r="E57" s="10" t="s">
        <v>25</v>
      </c>
      <c r="F57" s="11">
        <v>0.7386427689522046</v>
      </c>
      <c r="G57" s="12">
        <v>2.2908470000000001E-7</v>
      </c>
      <c r="H57" s="12">
        <v>3.101426E-7</v>
      </c>
      <c r="I57" s="13">
        <v>68.211665999999994</v>
      </c>
      <c r="K57" s="14">
        <v>0.73864282364560485</v>
      </c>
      <c r="L57" s="15">
        <v>1.7439129999999999E-7</v>
      </c>
      <c r="M57" s="15">
        <v>2.3609690000000001E-7</v>
      </c>
      <c r="N57" s="16">
        <v>34.192250000000001</v>
      </c>
      <c r="P57" s="21">
        <v>0.73864290264322296</v>
      </c>
      <c r="Q57" s="22">
        <v>9.5393669999999994E-8</v>
      </c>
      <c r="R57" s="22">
        <v>1.291472E-7</v>
      </c>
      <c r="S57" s="23">
        <v>42.636172000000002</v>
      </c>
    </row>
    <row r="58" spans="1:19" x14ac:dyDescent="0.3">
      <c r="A58" t="s">
        <v>70</v>
      </c>
      <c r="B58">
        <v>1.8100809999999999E-6</v>
      </c>
      <c r="C58">
        <v>2.450549E-6</v>
      </c>
      <c r="D58">
        <v>34.77375</v>
      </c>
      <c r="E58" s="10" t="s">
        <v>25</v>
      </c>
      <c r="F58" s="14">
        <v>0.73864196334545817</v>
      </c>
      <c r="G58" s="15">
        <v>1.034691E-6</v>
      </c>
      <c r="H58" s="15">
        <v>1.4008E-6</v>
      </c>
      <c r="I58" s="16">
        <v>68.005263999999997</v>
      </c>
      <c r="K58" s="11">
        <v>0.73864302239978796</v>
      </c>
      <c r="L58" s="12">
        <v>2.4362899999999999E-8</v>
      </c>
      <c r="M58" s="12">
        <v>3.2983320000000001E-8</v>
      </c>
      <c r="N58" s="13">
        <v>33.796382000000001</v>
      </c>
      <c r="P58" s="24">
        <v>0.73864306665365931</v>
      </c>
      <c r="Q58" s="25">
        <v>6.8616769999999998E-8</v>
      </c>
      <c r="R58" s="25">
        <v>9.2895709999999994E-8</v>
      </c>
      <c r="S58" s="26">
        <v>41.559679000000003</v>
      </c>
    </row>
    <row r="59" spans="1:19" x14ac:dyDescent="0.3">
      <c r="A59" t="s">
        <v>71</v>
      </c>
      <c r="B59">
        <v>5.1764469999999997E-7</v>
      </c>
      <c r="C59">
        <v>7.0080499999999995E-7</v>
      </c>
      <c r="D59">
        <v>34.691029</v>
      </c>
      <c r="E59" s="10" t="s">
        <v>25</v>
      </c>
      <c r="F59" s="11">
        <v>0.73864066255806426</v>
      </c>
      <c r="G59" s="12">
        <v>2.335479E-6</v>
      </c>
      <c r="H59" s="12">
        <v>3.1618509999999999E-6</v>
      </c>
      <c r="I59" s="13">
        <v>66.933400000000006</v>
      </c>
      <c r="K59" s="14">
        <v>0.7386424481822409</v>
      </c>
      <c r="L59" s="15">
        <v>5.4985459999999997E-7</v>
      </c>
      <c r="M59" s="15">
        <v>7.4441189999999999E-7</v>
      </c>
      <c r="N59" s="16">
        <v>36.324216999999997</v>
      </c>
      <c r="P59" s="21">
        <v>0.73864309299641961</v>
      </c>
      <c r="Q59" s="22">
        <v>9.495953E-8</v>
      </c>
      <c r="R59" s="22">
        <v>1.285594E-7</v>
      </c>
      <c r="S59" s="23">
        <v>39.758012000000001</v>
      </c>
    </row>
    <row r="60" spans="1:19" x14ac:dyDescent="0.3">
      <c r="A60" t="s">
        <v>72</v>
      </c>
      <c r="B60">
        <v>2.7772090000000001E-7</v>
      </c>
      <c r="C60">
        <v>3.7598800000000002E-7</v>
      </c>
      <c r="D60">
        <v>34.807484000000002</v>
      </c>
      <c r="E60" s="10" t="s">
        <v>25</v>
      </c>
      <c r="F60" s="14">
        <v>0.73864129189594074</v>
      </c>
      <c r="G60" s="15">
        <v>1.7061409999999999E-6</v>
      </c>
      <c r="H60" s="15">
        <v>2.3098319999999999E-6</v>
      </c>
      <c r="I60" s="16">
        <v>63.814331000000003</v>
      </c>
      <c r="K60" s="11">
        <v>0.738643010636024</v>
      </c>
      <c r="L60" s="12">
        <v>1.2599129999999999E-8</v>
      </c>
      <c r="M60" s="12">
        <v>1.705714E-8</v>
      </c>
      <c r="N60" s="13">
        <v>34.263167000000003</v>
      </c>
      <c r="P60" s="24">
        <v>0.73864209951588911</v>
      </c>
      <c r="Q60" s="25">
        <v>8.98521E-7</v>
      </c>
      <c r="R60" s="25">
        <v>1.216448E-6</v>
      </c>
      <c r="S60" s="26">
        <v>45.742204000000001</v>
      </c>
    </row>
    <row r="61" spans="1:19" x14ac:dyDescent="0.3">
      <c r="A61" t="s">
        <v>73</v>
      </c>
      <c r="B61">
        <v>1.6046789999999999E-6</v>
      </c>
      <c r="C61">
        <v>2.1724690000000002E-6</v>
      </c>
      <c r="D61">
        <v>36.593310000000002</v>
      </c>
      <c r="E61" s="10" t="s">
        <v>25</v>
      </c>
      <c r="F61" s="11">
        <v>0.73864097564981335</v>
      </c>
      <c r="G61" s="12">
        <v>2.0223870000000002E-6</v>
      </c>
      <c r="H61" s="12">
        <v>2.7379760000000001E-6</v>
      </c>
      <c r="I61" s="13">
        <v>65.783974999999998</v>
      </c>
      <c r="K61" s="14">
        <v>0.73864156037406059</v>
      </c>
      <c r="L61" s="15">
        <v>1.4376630000000001E-6</v>
      </c>
      <c r="M61" s="15">
        <v>1.946357E-6</v>
      </c>
      <c r="N61" s="16">
        <v>34.085372</v>
      </c>
      <c r="P61" s="21">
        <v>0.73864167491398103</v>
      </c>
      <c r="Q61" s="22">
        <v>1.3231230000000001E-6</v>
      </c>
      <c r="R61" s="22">
        <v>1.791289E-6</v>
      </c>
      <c r="S61" s="23">
        <v>50.497439999999997</v>
      </c>
    </row>
    <row r="62" spans="1:19" x14ac:dyDescent="0.3">
      <c r="A62" t="s">
        <v>74</v>
      </c>
      <c r="B62">
        <v>6.2918419999999996E-8</v>
      </c>
      <c r="C62">
        <v>8.5181100000000006E-8</v>
      </c>
      <c r="D62">
        <v>34.928271000000002</v>
      </c>
      <c r="E62" s="10" t="s">
        <v>25</v>
      </c>
      <c r="F62" s="14">
        <v>0.73864140032682257</v>
      </c>
      <c r="G62" s="15">
        <v>1.59771E-6</v>
      </c>
      <c r="H62" s="15">
        <v>2.163034E-6</v>
      </c>
      <c r="I62" s="16">
        <v>57.802000999999997</v>
      </c>
      <c r="K62" s="11">
        <v>0.73864214240903092</v>
      </c>
      <c r="L62" s="12">
        <v>8.556279E-7</v>
      </c>
      <c r="M62" s="12">
        <v>1.158378E-6</v>
      </c>
      <c r="N62" s="13">
        <v>33.715812999999997</v>
      </c>
      <c r="P62" s="24">
        <v>0.73864215810052281</v>
      </c>
      <c r="Q62" s="25">
        <v>8.3993640000000001E-7</v>
      </c>
      <c r="R62" s="25">
        <v>1.137134E-6</v>
      </c>
      <c r="S62" s="26">
        <v>43.555405999999998</v>
      </c>
    </row>
    <row r="63" spans="1:19" x14ac:dyDescent="0.3">
      <c r="A63" t="s">
        <v>75</v>
      </c>
      <c r="B63">
        <v>3.1414739999999998E-7</v>
      </c>
      <c r="C63">
        <v>4.2530339999999998E-7</v>
      </c>
      <c r="D63">
        <v>35.091951000000002</v>
      </c>
      <c r="E63" s="10" t="s">
        <v>25</v>
      </c>
      <c r="F63" s="11">
        <v>0.7386431938466046</v>
      </c>
      <c r="G63" s="12">
        <v>1.958097E-7</v>
      </c>
      <c r="H63" s="12">
        <v>2.6509380000000002E-7</v>
      </c>
      <c r="I63" s="13">
        <v>65.781542000000002</v>
      </c>
      <c r="K63" s="14">
        <v>0.73864197886207128</v>
      </c>
      <c r="L63" s="15">
        <v>1.0191750000000001E-6</v>
      </c>
      <c r="M63" s="15">
        <v>1.3797939999999999E-6</v>
      </c>
      <c r="N63" s="16">
        <v>34.01276</v>
      </c>
      <c r="P63" s="21">
        <v>0.73864183657961158</v>
      </c>
      <c r="Q63" s="22">
        <v>1.1614570000000001E-6</v>
      </c>
      <c r="R63" s="22">
        <v>1.5724200000000001E-6</v>
      </c>
      <c r="S63" s="23">
        <v>43.184894999999997</v>
      </c>
    </row>
    <row r="64" spans="1:19" x14ac:dyDescent="0.3">
      <c r="A64" t="s">
        <v>76</v>
      </c>
      <c r="B64">
        <v>1.6411179999999999E-6</v>
      </c>
      <c r="C64">
        <v>2.2218020000000001E-6</v>
      </c>
      <c r="D64">
        <v>34.732785</v>
      </c>
      <c r="E64" s="10" t="s">
        <v>25</v>
      </c>
      <c r="F64" s="14">
        <v>0.73864178233184385</v>
      </c>
      <c r="G64" s="15">
        <v>1.215705E-6</v>
      </c>
      <c r="H64" s="15">
        <v>1.645863E-6</v>
      </c>
      <c r="I64" s="16">
        <v>47.338065</v>
      </c>
      <c r="K64" s="11">
        <v>0.73864311759356738</v>
      </c>
      <c r="L64" s="12">
        <v>1.1955669999999999E-7</v>
      </c>
      <c r="M64" s="12">
        <v>1.618599E-7</v>
      </c>
      <c r="N64" s="13">
        <v>34.035674999999998</v>
      </c>
      <c r="P64" s="24">
        <v>0.73864280418814088</v>
      </c>
      <c r="Q64" s="25">
        <v>1.938487E-7</v>
      </c>
      <c r="R64" s="25">
        <v>2.6243899999999999E-7</v>
      </c>
      <c r="S64" s="26">
        <v>42.576495000000001</v>
      </c>
    </row>
    <row r="65" spans="1:19" x14ac:dyDescent="0.3">
      <c r="B65">
        <f>MEDIAN(B55:B64)</f>
        <v>1.2162128999999999E-6</v>
      </c>
      <c r="C65">
        <f>MEDIAN(C55:C64)</f>
        <v>1.6465505000000001E-6</v>
      </c>
      <c r="D65">
        <f>MEDIAN(D55:D64)</f>
        <v>34.867877500000006</v>
      </c>
      <c r="G65" s="17">
        <f>MEDIAN(G55:G64)</f>
        <v>1.125198E-6</v>
      </c>
      <c r="H65" s="17">
        <f>MEDIAN(H55:H64)</f>
        <v>1.5233315E-6</v>
      </c>
      <c r="I65" s="18">
        <f>MEDIAN(I55:I64)</f>
        <v>65.7827585</v>
      </c>
      <c r="L65" s="17">
        <f>MEDIAN(L55:L64)</f>
        <v>7.0274124999999999E-7</v>
      </c>
      <c r="M65" s="17">
        <f>MEDIAN(M55:M64)</f>
        <v>9.5139495000000001E-7</v>
      </c>
      <c r="N65" s="18">
        <f>MEDIAN(N55:N64)</f>
        <v>34.060523500000002</v>
      </c>
      <c r="Q65" s="17">
        <f>MEDIAN(Q55:Q64)</f>
        <v>8.692287E-7</v>
      </c>
      <c r="R65" s="17">
        <f>MEDIAN(R55:R64)</f>
        <v>1.1767909999999999E-6</v>
      </c>
      <c r="S65" s="18">
        <f>MEDIAN(S55:S64)</f>
        <v>42.9105335</v>
      </c>
    </row>
    <row r="67" spans="1:19" x14ac:dyDescent="0.3">
      <c r="A67" t="s">
        <v>36</v>
      </c>
      <c r="B67">
        <v>5</v>
      </c>
      <c r="E67" s="10" t="s">
        <v>25</v>
      </c>
      <c r="F67" t="s">
        <v>25</v>
      </c>
      <c r="K67" t="s">
        <v>25</v>
      </c>
    </row>
    <row r="68" spans="1:19" x14ac:dyDescent="0.3">
      <c r="A68" t="s">
        <v>77</v>
      </c>
      <c r="B68">
        <v>1.2719639999999999E-6</v>
      </c>
      <c r="C68">
        <v>1.7220289999999999E-6</v>
      </c>
      <c r="D68">
        <v>31.024028999999999</v>
      </c>
      <c r="E68" s="10" t="s">
        <v>25</v>
      </c>
      <c r="F68" s="14">
        <v>0.7386423440791251</v>
      </c>
      <c r="G68" s="15">
        <v>6.5395780000000003E-7</v>
      </c>
      <c r="H68" s="15">
        <v>8.8535030000000005E-7</v>
      </c>
      <c r="I68" s="16">
        <v>40.489438999999997</v>
      </c>
      <c r="K68" s="11">
        <v>0.73864381413050384</v>
      </c>
      <c r="L68" s="12">
        <v>8.1609359999999998E-7</v>
      </c>
      <c r="M68" s="12">
        <v>1.104855E-6</v>
      </c>
      <c r="N68" s="13">
        <v>30.897378</v>
      </c>
      <c r="P68" s="24">
        <v>0.73864373504363401</v>
      </c>
      <c r="Q68" s="25">
        <v>7.3700670000000005E-7</v>
      </c>
      <c r="R68" s="25">
        <v>9.9778479999999992E-7</v>
      </c>
      <c r="S68" s="26">
        <v>35.886398999999997</v>
      </c>
    </row>
    <row r="69" spans="1:19" x14ac:dyDescent="0.3">
      <c r="A69" t="s">
        <v>78</v>
      </c>
      <c r="B69">
        <v>4.4891849999999998E-7</v>
      </c>
      <c r="C69">
        <v>6.0776109999999995E-7</v>
      </c>
      <c r="D69">
        <v>30.744047999999999</v>
      </c>
      <c r="E69" s="10" t="s">
        <v>25</v>
      </c>
      <c r="F69" s="11">
        <v>0.7386460670002164</v>
      </c>
      <c r="G69" s="12">
        <v>3.0689629999999998E-6</v>
      </c>
      <c r="H69" s="12">
        <v>4.1548670000000004E-6</v>
      </c>
      <c r="I69" s="13">
        <v>42.007156999999999</v>
      </c>
      <c r="K69" s="14">
        <v>0.73864153551504286</v>
      </c>
      <c r="L69" s="15">
        <v>1.4625219999999999E-6</v>
      </c>
      <c r="M69" s="15">
        <v>1.980012E-6</v>
      </c>
      <c r="N69" s="16">
        <v>31.015544999999999</v>
      </c>
      <c r="P69" s="21">
        <v>0.73864135696539734</v>
      </c>
      <c r="Q69" s="22">
        <v>1.6410710000000001E-6</v>
      </c>
      <c r="R69" s="22">
        <v>2.221738E-6</v>
      </c>
      <c r="S69" s="23">
        <v>37.541469999999997</v>
      </c>
    </row>
    <row r="70" spans="1:19" x14ac:dyDescent="0.3">
      <c r="A70" t="s">
        <v>79</v>
      </c>
      <c r="B70">
        <v>1.0862840000000001E-6</v>
      </c>
      <c r="C70">
        <v>1.470648E-6</v>
      </c>
      <c r="D70">
        <v>32.259785000000001</v>
      </c>
      <c r="E70" s="10" t="s">
        <v>25</v>
      </c>
      <c r="F70" s="14">
        <v>0.73864390314492145</v>
      </c>
      <c r="G70" s="15">
        <v>9.0510800000000003E-7</v>
      </c>
      <c r="H70" s="15">
        <v>1.2253660000000001E-6</v>
      </c>
      <c r="I70" s="16">
        <v>44.900545999999999</v>
      </c>
      <c r="K70" s="11">
        <v>0.73864311240613467</v>
      </c>
      <c r="L70" s="12">
        <v>1.1436919999999999E-7</v>
      </c>
      <c r="M70" s="12">
        <v>1.54837E-7</v>
      </c>
      <c r="N70" s="13">
        <v>31.316075000000001</v>
      </c>
      <c r="P70" s="24">
        <v>0.7386428268867008</v>
      </c>
      <c r="Q70" s="25">
        <v>1.711502E-7</v>
      </c>
      <c r="R70" s="25">
        <v>2.3170890000000001E-7</v>
      </c>
      <c r="S70" s="26">
        <v>37.244599999999998</v>
      </c>
    </row>
    <row r="71" spans="1:19" x14ac:dyDescent="0.3">
      <c r="A71" t="s">
        <v>80</v>
      </c>
      <c r="B71">
        <v>8.2243980000000001E-7</v>
      </c>
      <c r="C71">
        <v>1.113447E-6</v>
      </c>
      <c r="D71">
        <v>33.448636</v>
      </c>
      <c r="E71" s="10" t="s">
        <v>25</v>
      </c>
      <c r="F71" s="11">
        <v>0.73864217045502056</v>
      </c>
      <c r="G71" s="12">
        <v>8.2758190000000001E-7</v>
      </c>
      <c r="H71" s="12">
        <v>1.1204079999999999E-6</v>
      </c>
      <c r="I71" s="13">
        <v>59.535926000000003</v>
      </c>
      <c r="K71" s="14">
        <v>0.73864303194958369</v>
      </c>
      <c r="L71" s="15">
        <v>3.3912690000000001E-8</v>
      </c>
      <c r="M71" s="15">
        <v>4.5912159999999999E-8</v>
      </c>
      <c r="N71" s="16">
        <v>31.263551</v>
      </c>
      <c r="P71" s="21">
        <v>0.73864340069670853</v>
      </c>
      <c r="Q71" s="22">
        <v>4.026598E-7</v>
      </c>
      <c r="R71" s="22">
        <v>5.4513460000000002E-7</v>
      </c>
      <c r="S71" s="23">
        <v>37.403967999999999</v>
      </c>
    </row>
    <row r="72" spans="1:19" x14ac:dyDescent="0.3">
      <c r="A72" t="s">
        <v>81</v>
      </c>
      <c r="B72">
        <v>1.1232080000000001E-7</v>
      </c>
      <c r="C72">
        <v>1.5206379999999999E-7</v>
      </c>
      <c r="D72">
        <v>36.285246000000001</v>
      </c>
      <c r="E72" s="10" t="s">
        <v>25</v>
      </c>
      <c r="F72" s="14">
        <v>0.73864277756146213</v>
      </c>
      <c r="G72" s="15">
        <v>2.2047539999999999E-7</v>
      </c>
      <c r="H72" s="15">
        <v>2.9848709999999998E-7</v>
      </c>
      <c r="I72" s="16">
        <v>65.835486000000003</v>
      </c>
      <c r="K72" s="11">
        <v>0.73864362464379052</v>
      </c>
      <c r="L72" s="12">
        <v>6.266069E-7</v>
      </c>
      <c r="M72" s="12">
        <v>8.4832170000000004E-7</v>
      </c>
      <c r="N72" s="13">
        <v>30.755979</v>
      </c>
      <c r="P72" s="24">
        <v>0.73864179661193252</v>
      </c>
      <c r="Q72" s="25">
        <v>1.2014250000000001E-6</v>
      </c>
      <c r="R72" s="25">
        <v>1.62653E-6</v>
      </c>
      <c r="S72" s="26">
        <v>38.668410000000002</v>
      </c>
    </row>
    <row r="73" spans="1:19" x14ac:dyDescent="0.3">
      <c r="A73" t="s">
        <v>82</v>
      </c>
      <c r="B73">
        <v>2.4801919999999998E-7</v>
      </c>
      <c r="C73">
        <v>3.3577689999999998E-7</v>
      </c>
      <c r="D73">
        <v>34.769213000000001</v>
      </c>
      <c r="E73" s="10" t="s">
        <v>25</v>
      </c>
      <c r="F73" s="11">
        <v>0.73864351605743572</v>
      </c>
      <c r="G73" s="12">
        <v>5.1802049999999999E-7</v>
      </c>
      <c r="H73" s="12">
        <v>7.0131380000000004E-7</v>
      </c>
      <c r="I73" s="13">
        <v>59.560242000000002</v>
      </c>
      <c r="K73" s="14">
        <v>0.73864154738555332</v>
      </c>
      <c r="L73" s="15">
        <v>1.4506510000000001E-6</v>
      </c>
      <c r="M73" s="15">
        <v>1.963941E-6</v>
      </c>
      <c r="N73" s="16">
        <v>31.226967999999999</v>
      </c>
      <c r="P73" s="21">
        <v>0.73864278512693193</v>
      </c>
      <c r="Q73" s="22">
        <v>2.1290999999999999E-7</v>
      </c>
      <c r="R73" s="22">
        <v>2.8824469999999999E-7</v>
      </c>
      <c r="S73" s="23">
        <v>37.563167</v>
      </c>
    </row>
    <row r="74" spans="1:19" x14ac:dyDescent="0.3">
      <c r="A74" t="s">
        <v>83</v>
      </c>
      <c r="B74">
        <v>1.2075679999999999E-7</v>
      </c>
      <c r="C74">
        <v>1.6348470000000001E-7</v>
      </c>
      <c r="D74">
        <v>42.953822000000002</v>
      </c>
      <c r="E74" s="10" t="s">
        <v>25</v>
      </c>
      <c r="F74" s="14">
        <v>0.73864115440095091</v>
      </c>
      <c r="G74" s="15">
        <v>1.843636E-6</v>
      </c>
      <c r="H74" s="15">
        <v>2.4959769999999999E-6</v>
      </c>
      <c r="I74" s="16">
        <v>32.712211000000003</v>
      </c>
      <c r="K74" s="11">
        <v>0.73864174456150866</v>
      </c>
      <c r="L74" s="12">
        <v>1.2534750000000001E-6</v>
      </c>
      <c r="M74" s="12">
        <v>1.696998E-6</v>
      </c>
      <c r="N74" s="13">
        <v>30.793172999999999</v>
      </c>
      <c r="P74" s="24">
        <v>0.73864183034142528</v>
      </c>
      <c r="Q74" s="25">
        <v>1.1676949999999999E-6</v>
      </c>
      <c r="R74" s="25">
        <v>1.5808660000000001E-6</v>
      </c>
      <c r="S74" s="26">
        <v>39.359679999999997</v>
      </c>
    </row>
    <row r="75" spans="1:19" x14ac:dyDescent="0.3">
      <c r="A75" t="s">
        <v>84</v>
      </c>
      <c r="B75">
        <v>8.6621319999999999E-7</v>
      </c>
      <c r="C75">
        <v>1.172709E-6</v>
      </c>
      <c r="D75">
        <v>44.773249999999997</v>
      </c>
      <c r="E75" s="10" t="s">
        <v>25</v>
      </c>
      <c r="F75" s="11">
        <v>0.73864325227452621</v>
      </c>
      <c r="G75" s="12">
        <v>2.5423760000000001E-7</v>
      </c>
      <c r="H75" s="12">
        <v>3.441956E-7</v>
      </c>
      <c r="I75" s="13">
        <v>31.608498999999998</v>
      </c>
      <c r="K75" s="14">
        <v>0.73864252121238338</v>
      </c>
      <c r="L75" s="15">
        <v>4.7682450000000002E-7</v>
      </c>
      <c r="M75" s="15">
        <v>6.4554119999999995E-7</v>
      </c>
      <c r="N75" s="16">
        <v>30.740461</v>
      </c>
      <c r="P75" s="21">
        <v>0.73864362280800167</v>
      </c>
      <c r="Q75" s="22">
        <v>6.2477110000000002E-7</v>
      </c>
      <c r="R75" s="22">
        <v>8.4583640000000003E-7</v>
      </c>
      <c r="S75" s="23">
        <v>40.348934</v>
      </c>
    </row>
    <row r="76" spans="1:19" x14ac:dyDescent="0.3">
      <c r="A76" t="s">
        <v>85</v>
      </c>
      <c r="B76">
        <v>2.11794E-7</v>
      </c>
      <c r="C76">
        <v>2.8673389999999999E-7</v>
      </c>
      <c r="D76">
        <v>31.507763000000001</v>
      </c>
      <c r="E76" s="10" t="s">
        <v>25</v>
      </c>
      <c r="F76" s="14">
        <v>0.73864460174038515</v>
      </c>
      <c r="G76" s="15">
        <v>1.6037030000000001E-6</v>
      </c>
      <c r="H76" s="15">
        <v>2.1711479999999999E-6</v>
      </c>
      <c r="I76" s="16">
        <v>31.708722999999999</v>
      </c>
      <c r="K76" s="11">
        <v>0.73864168985518841</v>
      </c>
      <c r="L76" s="12">
        <v>1.308182E-6</v>
      </c>
      <c r="M76" s="12">
        <v>1.7710610000000001E-6</v>
      </c>
      <c r="N76" s="13">
        <v>31.033736000000001</v>
      </c>
      <c r="P76" s="24">
        <v>0.73864349985123401</v>
      </c>
      <c r="Q76" s="25">
        <v>5.018143E-7</v>
      </c>
      <c r="R76" s="25">
        <v>6.7937330000000003E-7</v>
      </c>
      <c r="S76" s="26">
        <v>42.525727000000003</v>
      </c>
    </row>
    <row r="77" spans="1:19" x14ac:dyDescent="0.3">
      <c r="A77" t="s">
        <v>86</v>
      </c>
      <c r="B77">
        <v>1.579083E-6</v>
      </c>
      <c r="C77">
        <v>2.1378169999999999E-6</v>
      </c>
      <c r="D77">
        <v>30.573836</v>
      </c>
      <c r="E77" s="10" t="s">
        <v>25</v>
      </c>
      <c r="F77" s="11">
        <v>0.73864297417356894</v>
      </c>
      <c r="G77" s="12">
        <v>2.3863319999999999E-8</v>
      </c>
      <c r="H77" s="12">
        <v>3.230698E-8</v>
      </c>
      <c r="I77" s="13">
        <v>31.545524</v>
      </c>
      <c r="K77" s="14">
        <v>0.73864226749796735</v>
      </c>
      <c r="L77" s="15">
        <v>7.3053890000000001E-7</v>
      </c>
      <c r="M77" s="15">
        <v>9.8902840000000008E-7</v>
      </c>
      <c r="N77" s="16">
        <v>31.640388000000002</v>
      </c>
      <c r="P77" s="21">
        <v>0.73864207765546186</v>
      </c>
      <c r="Q77" s="22">
        <v>9.2038139999999998E-7</v>
      </c>
      <c r="R77" s="22">
        <v>1.246044E-6</v>
      </c>
      <c r="S77" s="23">
        <v>37.024963999999997</v>
      </c>
    </row>
    <row r="78" spans="1:19" x14ac:dyDescent="0.3">
      <c r="B78">
        <f>MEDIAN(B68:B77)</f>
        <v>6.3567914999999997E-7</v>
      </c>
      <c r="C78">
        <f>MEDIAN(C68:C77)</f>
        <v>8.6060404999999994E-7</v>
      </c>
      <c r="D78">
        <f>MEDIAN(D68:D77)</f>
        <v>32.854210500000001</v>
      </c>
      <c r="G78" s="15">
        <f>MEDIAN(G68:G77)</f>
        <v>7.4076985000000007E-7</v>
      </c>
      <c r="H78" s="15">
        <f>MEDIAN(H68:H77)</f>
        <v>1.0028791499999999E-6</v>
      </c>
      <c r="I78" s="16">
        <f>MEDIAN(I68:I77)</f>
        <v>41.248297999999998</v>
      </c>
      <c r="L78" s="15">
        <f>MEDIAN(L68:L77)</f>
        <v>7.7331624999999994E-7</v>
      </c>
      <c r="M78" s="15">
        <f>MEDIAN(M68:M77)</f>
        <v>1.0469417000000002E-6</v>
      </c>
      <c r="N78" s="16">
        <f>MEDIAN(N68:N77)</f>
        <v>31.0246405</v>
      </c>
      <c r="Q78" s="15">
        <f>MEDIAN(Q68:Q77)</f>
        <v>6.8088890000000009E-7</v>
      </c>
      <c r="R78" s="15">
        <f>MEDIAN(R68:R77)</f>
        <v>9.2181059999999992E-7</v>
      </c>
      <c r="S78" s="16">
        <f>MEDIAN(S68:S77)</f>
        <v>37.552318499999998</v>
      </c>
    </row>
    <row r="80" spans="1:19" x14ac:dyDescent="0.3">
      <c r="A80" t="s">
        <v>36</v>
      </c>
      <c r="B80">
        <v>6</v>
      </c>
      <c r="E80" s="10" t="s">
        <v>25</v>
      </c>
      <c r="F80" t="s">
        <v>25</v>
      </c>
      <c r="K80" t="s">
        <v>25</v>
      </c>
    </row>
    <row r="81" spans="1:19" x14ac:dyDescent="0.3">
      <c r="A81" t="s">
        <v>87</v>
      </c>
      <c r="B81">
        <v>2.7814320000000002E-6</v>
      </c>
      <c r="C81">
        <v>3.7655970000000001E-6</v>
      </c>
      <c r="D81">
        <v>28.177976000000001</v>
      </c>
      <c r="E81" s="10" t="s">
        <v>25</v>
      </c>
      <c r="F81" s="11">
        <v>0.73864313806100323</v>
      </c>
      <c r="G81" s="12">
        <v>1.400241E-7</v>
      </c>
      <c r="H81" s="12">
        <v>1.8956939999999999E-7</v>
      </c>
      <c r="I81" s="13">
        <v>30.270747</v>
      </c>
      <c r="K81" s="14">
        <v>0.73864198868268549</v>
      </c>
      <c r="L81" s="15">
        <v>1.009354E-6</v>
      </c>
      <c r="M81" s="15">
        <v>1.3664979999999999E-6</v>
      </c>
      <c r="N81" s="16">
        <v>27.433941000000001</v>
      </c>
      <c r="P81" s="21">
        <v>0.73864327106164018</v>
      </c>
      <c r="Q81" s="22">
        <v>2.7302479999999999E-7</v>
      </c>
      <c r="R81" s="22">
        <v>3.6963019999999999E-7</v>
      </c>
      <c r="S81" s="23">
        <v>32.330235000000002</v>
      </c>
    </row>
    <row r="82" spans="1:19" x14ac:dyDescent="0.3">
      <c r="A82" t="s">
        <v>88</v>
      </c>
      <c r="B82">
        <v>1.411455E-6</v>
      </c>
      <c r="C82">
        <v>1.910876E-6</v>
      </c>
      <c r="D82">
        <v>29.439539</v>
      </c>
      <c r="E82" s="10" t="s">
        <v>25</v>
      </c>
      <c r="F82" s="14">
        <v>0.73864190480348813</v>
      </c>
      <c r="G82" s="15">
        <v>1.093233E-6</v>
      </c>
      <c r="H82" s="15">
        <v>1.4800569999999999E-6</v>
      </c>
      <c r="I82" s="16">
        <v>28.458098</v>
      </c>
      <c r="K82" s="11">
        <v>0.73864357366819267</v>
      </c>
      <c r="L82" s="12">
        <v>5.7563129999999998E-7</v>
      </c>
      <c r="M82" s="12">
        <v>7.7930920000000002E-7</v>
      </c>
      <c r="N82" s="13">
        <v>27.410411</v>
      </c>
      <c r="P82" s="24">
        <v>0.73864188227821548</v>
      </c>
      <c r="Q82" s="25">
        <v>1.1157589999999999E-6</v>
      </c>
      <c r="R82" s="25">
        <v>1.5105519999999999E-6</v>
      </c>
      <c r="S82" s="26">
        <v>36.117196999999997</v>
      </c>
    </row>
    <row r="83" spans="1:19" x14ac:dyDescent="0.3">
      <c r="A83" t="s">
        <v>89</v>
      </c>
      <c r="B83">
        <v>4.9941760000000004E-7</v>
      </c>
      <c r="C83">
        <v>6.7612850000000002E-7</v>
      </c>
      <c r="D83">
        <v>28.314872999999999</v>
      </c>
      <c r="E83" s="10" t="s">
        <v>25</v>
      </c>
      <c r="F83" s="11">
        <v>0.73864419947932169</v>
      </c>
      <c r="G83" s="12">
        <v>1.2014419999999999E-6</v>
      </c>
      <c r="H83" s="12">
        <v>1.626554E-6</v>
      </c>
      <c r="I83" s="13">
        <v>30.650463999999999</v>
      </c>
      <c r="K83" s="14">
        <v>0.73864324617537247</v>
      </c>
      <c r="L83" s="15">
        <v>2.4813850000000001E-7</v>
      </c>
      <c r="M83" s="15">
        <v>3.359383E-7</v>
      </c>
      <c r="N83" s="16">
        <v>27.708062000000002</v>
      </c>
      <c r="P83" s="21">
        <v>0.73864417851194042</v>
      </c>
      <c r="Q83" s="22">
        <v>1.1804749999999999E-6</v>
      </c>
      <c r="R83" s="22">
        <v>1.5981669999999999E-6</v>
      </c>
      <c r="S83" s="23">
        <v>42.245114000000001</v>
      </c>
    </row>
    <row r="84" spans="1:19" x14ac:dyDescent="0.3">
      <c r="A84" t="s">
        <v>90</v>
      </c>
      <c r="B84">
        <v>1.1934990000000001E-6</v>
      </c>
      <c r="C84">
        <v>1.6158000000000001E-6</v>
      </c>
      <c r="D84">
        <v>28.205691999999999</v>
      </c>
      <c r="E84" s="10" t="s">
        <v>25</v>
      </c>
      <c r="F84" s="14">
        <v>0.73864182507812359</v>
      </c>
      <c r="G84" s="15">
        <v>1.172959E-6</v>
      </c>
      <c r="H84" s="15">
        <v>1.587991E-6</v>
      </c>
      <c r="I84" s="16">
        <v>28.861789000000002</v>
      </c>
      <c r="K84" s="11">
        <v>0.73864513217271255</v>
      </c>
      <c r="L84" s="12">
        <v>2.1341360000000002E-6</v>
      </c>
      <c r="M84" s="12">
        <v>2.8892659999999999E-6</v>
      </c>
      <c r="N84" s="13">
        <v>27.828803000000001</v>
      </c>
      <c r="P84" s="24">
        <v>0.73864160700417425</v>
      </c>
      <c r="Q84" s="25">
        <v>1.391033E-6</v>
      </c>
      <c r="R84" s="25">
        <v>1.8832269999999999E-6</v>
      </c>
      <c r="S84" s="26">
        <v>48.070954</v>
      </c>
    </row>
    <row r="85" spans="1:19" x14ac:dyDescent="0.3">
      <c r="A85" t="s">
        <v>91</v>
      </c>
      <c r="B85">
        <v>2.9831750000000002E-7</v>
      </c>
      <c r="C85">
        <v>4.038724E-7</v>
      </c>
      <c r="D85">
        <v>28.382111999999999</v>
      </c>
      <c r="E85" s="10" t="s">
        <v>25</v>
      </c>
      <c r="F85" s="11">
        <v>0.7386417359811559</v>
      </c>
      <c r="G85" s="12">
        <v>1.262056E-6</v>
      </c>
      <c r="H85" s="12">
        <v>1.708614E-6</v>
      </c>
      <c r="I85" s="13">
        <v>28.745716999999999</v>
      </c>
      <c r="K85" s="14">
        <v>0.73864207226054512</v>
      </c>
      <c r="L85" s="15">
        <v>9.2577629999999999E-7</v>
      </c>
      <c r="M85" s="15">
        <v>1.253347E-6</v>
      </c>
      <c r="N85" s="16">
        <v>27.631845999999999</v>
      </c>
      <c r="P85" s="21">
        <v>0.7386420759877439</v>
      </c>
      <c r="Q85" s="22">
        <v>9.2204910000000005E-7</v>
      </c>
      <c r="R85" s="22">
        <v>1.248301E-6</v>
      </c>
      <c r="S85" s="23">
        <v>49.280121000000001</v>
      </c>
    </row>
    <row r="86" spans="1:19" x14ac:dyDescent="0.3">
      <c r="A86" t="s">
        <v>92</v>
      </c>
      <c r="B86">
        <v>6.0248779999999995E-7</v>
      </c>
      <c r="C86">
        <v>8.1566840000000002E-7</v>
      </c>
      <c r="D86">
        <v>28.728057</v>
      </c>
      <c r="E86" s="10" t="s">
        <v>25</v>
      </c>
      <c r="F86" s="14">
        <v>0.73864182327501515</v>
      </c>
      <c r="G86" s="15">
        <v>1.174762E-6</v>
      </c>
      <c r="H86" s="15">
        <v>1.5904329999999999E-6</v>
      </c>
      <c r="I86" s="16">
        <v>29.315632999999998</v>
      </c>
      <c r="K86" s="11">
        <v>0.73864334895850992</v>
      </c>
      <c r="L86" s="12">
        <v>3.509216E-7</v>
      </c>
      <c r="M86" s="12">
        <v>4.7508959999999998E-7</v>
      </c>
      <c r="N86" s="13">
        <v>27.756087000000001</v>
      </c>
      <c r="P86" s="24">
        <v>0.73864276131186679</v>
      </c>
      <c r="Q86" s="25">
        <v>2.36725E-7</v>
      </c>
      <c r="R86" s="25">
        <v>3.204864E-7</v>
      </c>
      <c r="S86" s="26">
        <v>48.582909999999998</v>
      </c>
    </row>
    <row r="87" spans="1:19" x14ac:dyDescent="0.3">
      <c r="A87" t="s">
        <v>93</v>
      </c>
      <c r="B87">
        <v>4.9040480000000005E-7</v>
      </c>
      <c r="C87">
        <v>6.6392660000000004E-7</v>
      </c>
      <c r="D87">
        <v>31.439688</v>
      </c>
      <c r="E87" s="10" t="s">
        <v>25</v>
      </c>
      <c r="F87" s="11">
        <v>0.73864299900726971</v>
      </c>
      <c r="G87" s="12">
        <v>9.7037959999999999E-10</v>
      </c>
      <c r="H87" s="12">
        <v>1.3137330000000001E-9</v>
      </c>
      <c r="I87" s="13">
        <v>30.670209</v>
      </c>
      <c r="K87" s="14">
        <v>0.73864172457598465</v>
      </c>
      <c r="L87" s="15">
        <v>1.2734609999999999E-6</v>
      </c>
      <c r="M87" s="15">
        <v>1.724055E-6</v>
      </c>
      <c r="N87" s="16">
        <v>28.975214999999999</v>
      </c>
      <c r="P87" s="21">
        <v>0.7386440317422498</v>
      </c>
      <c r="Q87" s="22">
        <v>1.0337050000000001E-6</v>
      </c>
      <c r="R87" s="22">
        <v>1.399465E-6</v>
      </c>
      <c r="S87" s="23">
        <v>44.966411999999998</v>
      </c>
    </row>
    <row r="88" spans="1:19" x14ac:dyDescent="0.3">
      <c r="A88" t="s">
        <v>94</v>
      </c>
      <c r="B88">
        <v>1.088342E-7</v>
      </c>
      <c r="C88">
        <v>1.4734339999999999E-7</v>
      </c>
      <c r="D88">
        <v>31.412015</v>
      </c>
      <c r="E88" s="10" t="s">
        <v>25</v>
      </c>
      <c r="F88" s="14">
        <v>0.73864284752175446</v>
      </c>
      <c r="G88" s="15">
        <v>1.5051509999999999E-7</v>
      </c>
      <c r="H88" s="15">
        <v>2.0377249999999999E-7</v>
      </c>
      <c r="I88" s="16">
        <v>28.842345999999999</v>
      </c>
      <c r="K88" s="11">
        <v>0.73864243674630359</v>
      </c>
      <c r="L88" s="12">
        <v>5.6129060000000002E-7</v>
      </c>
      <c r="M88" s="12">
        <v>7.5989429999999999E-7</v>
      </c>
      <c r="N88" s="13">
        <v>28.212710999999999</v>
      </c>
      <c r="P88" s="24">
        <v>0.7386425580474425</v>
      </c>
      <c r="Q88" s="25">
        <v>4.3998940000000001E-7</v>
      </c>
      <c r="R88" s="25">
        <v>5.9567270000000004E-7</v>
      </c>
      <c r="S88" s="26">
        <v>45.539800999999997</v>
      </c>
    </row>
    <row r="89" spans="1:19" x14ac:dyDescent="0.3">
      <c r="A89" t="s">
        <v>95</v>
      </c>
      <c r="B89">
        <v>7.7018389999999999E-7</v>
      </c>
      <c r="C89">
        <v>1.042701E-6</v>
      </c>
      <c r="D89">
        <v>28.489376</v>
      </c>
      <c r="E89" s="10" t="s">
        <v>25</v>
      </c>
      <c r="F89" s="11">
        <v>0.73864402988225619</v>
      </c>
      <c r="G89" s="12">
        <v>1.031845E-6</v>
      </c>
      <c r="H89" s="12">
        <v>1.3969469999999999E-6</v>
      </c>
      <c r="I89" s="13">
        <v>28.806833000000001</v>
      </c>
      <c r="K89" s="14">
        <v>0.73864502753190275</v>
      </c>
      <c r="L89" s="15">
        <v>2.0294949999999999E-6</v>
      </c>
      <c r="M89" s="15">
        <v>2.7475989999999999E-6</v>
      </c>
      <c r="N89" s="16">
        <v>27.961289000000001</v>
      </c>
      <c r="P89" s="21">
        <v>0.73864163591424525</v>
      </c>
      <c r="Q89" s="22">
        <v>1.3621230000000001E-6</v>
      </c>
      <c r="R89" s="22">
        <v>1.8440879999999999E-6</v>
      </c>
      <c r="S89" s="23">
        <v>42.958005999999997</v>
      </c>
    </row>
    <row r="90" spans="1:19" x14ac:dyDescent="0.3">
      <c r="A90" t="s">
        <v>96</v>
      </c>
      <c r="B90">
        <v>2.9201840000000001E-7</v>
      </c>
      <c r="C90">
        <v>3.9534440000000002E-7</v>
      </c>
      <c r="D90">
        <v>30.200876999999998</v>
      </c>
      <c r="E90" s="10" t="s">
        <v>25</v>
      </c>
      <c r="F90" s="14">
        <v>0.73864301421832523</v>
      </c>
      <c r="G90" s="15">
        <v>1.6181439999999999E-8</v>
      </c>
      <c r="H90" s="15">
        <v>2.1906979999999999E-8</v>
      </c>
      <c r="I90" s="16">
        <v>29.533455</v>
      </c>
      <c r="K90" s="11">
        <v>0.73864402228753734</v>
      </c>
      <c r="L90" s="12">
        <v>1.024251E-6</v>
      </c>
      <c r="M90" s="12">
        <v>1.3866650000000001E-6</v>
      </c>
      <c r="N90" s="13">
        <v>27.982136000000001</v>
      </c>
      <c r="P90" s="24">
        <v>0.73864365606272864</v>
      </c>
      <c r="Q90" s="25">
        <v>6.5802579999999998E-7</v>
      </c>
      <c r="R90" s="25">
        <v>8.9085769999999999E-7</v>
      </c>
      <c r="S90" s="26">
        <v>41.325329000000004</v>
      </c>
    </row>
    <row r="91" spans="1:19" x14ac:dyDescent="0.3">
      <c r="B91">
        <f>MEDIAN(B81:B90)</f>
        <v>5.5095270000000005E-7</v>
      </c>
      <c r="C91">
        <f>MEDIAN(C81:C90)</f>
        <v>7.4589845000000002E-7</v>
      </c>
      <c r="D91">
        <f>MEDIAN(D81:D90)</f>
        <v>28.6087165</v>
      </c>
      <c r="G91" s="15">
        <f>MEDIAN(G81:G90)</f>
        <v>1.062539E-6</v>
      </c>
      <c r="H91" s="15">
        <f>MEDIAN(H81:H90)</f>
        <v>1.4385019999999999E-6</v>
      </c>
      <c r="I91" s="16">
        <f>MEDIAN(I81:I90)</f>
        <v>29.088711</v>
      </c>
      <c r="L91" s="15">
        <f>MEDIAN(L81:L90)</f>
        <v>9.6756515000000006E-7</v>
      </c>
      <c r="M91" s="15">
        <f>MEDIAN(M81:M90)</f>
        <v>1.3099224999999998E-6</v>
      </c>
      <c r="N91" s="16">
        <f>MEDIAN(N81:N90)</f>
        <v>27.792445000000001</v>
      </c>
      <c r="Q91" s="15">
        <f>MEDIAN(Q81:Q90)</f>
        <v>9.7787704999999996E-7</v>
      </c>
      <c r="R91" s="15">
        <f>MEDIAN(R81:R90)</f>
        <v>1.3238829999999999E-6</v>
      </c>
      <c r="S91" s="16">
        <f>MEDIAN(S81:S90)</f>
        <v>43.962209000000001</v>
      </c>
    </row>
    <row r="93" spans="1:19" x14ac:dyDescent="0.3">
      <c r="A93" t="s">
        <v>36</v>
      </c>
      <c r="B93">
        <v>7</v>
      </c>
      <c r="E93" s="10" t="s">
        <v>25</v>
      </c>
      <c r="F93" t="s">
        <v>25</v>
      </c>
      <c r="K93" t="s">
        <v>25</v>
      </c>
    </row>
    <row r="94" spans="1:19" x14ac:dyDescent="0.3">
      <c r="A94" t="s">
        <v>97</v>
      </c>
      <c r="B94">
        <v>1.2833259999999999E-6</v>
      </c>
      <c r="C94">
        <v>1.737411E-6</v>
      </c>
      <c r="D94">
        <v>26.580504000000001</v>
      </c>
      <c r="E94" s="10" t="s">
        <v>25</v>
      </c>
      <c r="F94" s="14">
        <v>0.73864363265871291</v>
      </c>
      <c r="G94" s="15">
        <v>6.3462180000000002E-7</v>
      </c>
      <c r="H94" s="15">
        <v>8.5917259999999999E-7</v>
      </c>
      <c r="I94" s="16">
        <v>25.857233000000001</v>
      </c>
      <c r="K94" s="11">
        <v>0.73864403995524452</v>
      </c>
      <c r="L94" s="12">
        <v>1.041918E-6</v>
      </c>
      <c r="M94" s="12">
        <v>1.4105840000000001E-6</v>
      </c>
      <c r="N94" s="13">
        <v>25.313379999999999</v>
      </c>
      <c r="P94" s="24">
        <v>0.73864627228507962</v>
      </c>
      <c r="Q94" s="25">
        <v>3.274248E-6</v>
      </c>
      <c r="R94" s="25">
        <v>4.4327890000000001E-6</v>
      </c>
      <c r="S94" s="26">
        <v>41.179878000000002</v>
      </c>
    </row>
    <row r="95" spans="1:19" x14ac:dyDescent="0.3">
      <c r="A95" t="s">
        <v>98</v>
      </c>
      <c r="B95">
        <v>2.038891E-6</v>
      </c>
      <c r="C95">
        <v>2.760319E-6</v>
      </c>
      <c r="D95">
        <v>30.979104</v>
      </c>
      <c r="E95" s="10" t="s">
        <v>25</v>
      </c>
      <c r="F95" s="11">
        <v>0.73864632598561508</v>
      </c>
      <c r="G95" s="12">
        <v>3.3279489999999998E-6</v>
      </c>
      <c r="H95" s="12">
        <v>4.5054899999999996E-6</v>
      </c>
      <c r="I95" s="13">
        <v>26.636572999999999</v>
      </c>
      <c r="K95" s="14">
        <v>0.73864290342514149</v>
      </c>
      <c r="L95" s="15">
        <v>9.4611749999999994E-8</v>
      </c>
      <c r="M95" s="15">
        <v>1.2808860000000001E-7</v>
      </c>
      <c r="N95" s="16">
        <v>24.751142000000002</v>
      </c>
      <c r="P95" s="21">
        <v>0.73864491708423674</v>
      </c>
      <c r="Q95" s="22">
        <v>1.919047E-6</v>
      </c>
      <c r="R95" s="22">
        <v>2.5980719999999998E-6</v>
      </c>
      <c r="S95" s="23">
        <v>40.861187999999999</v>
      </c>
    </row>
    <row r="96" spans="1:19" x14ac:dyDescent="0.3">
      <c r="A96" t="s">
        <v>99</v>
      </c>
      <c r="B96">
        <v>3.0366560000000002E-8</v>
      </c>
      <c r="C96">
        <v>4.111128E-8</v>
      </c>
      <c r="D96">
        <v>38.569657999999997</v>
      </c>
      <c r="E96" s="10" t="s">
        <v>25</v>
      </c>
      <c r="F96" s="14">
        <v>0.7386453866579632</v>
      </c>
      <c r="G96" s="15">
        <v>2.3886209999999998E-6</v>
      </c>
      <c r="H96" s="15">
        <v>3.2337960000000002E-6</v>
      </c>
      <c r="I96" s="16">
        <v>27.000415</v>
      </c>
      <c r="K96" s="11">
        <v>0.7386451405115817</v>
      </c>
      <c r="L96" s="12">
        <v>2.1424750000000002E-6</v>
      </c>
      <c r="M96" s="12">
        <v>2.900555E-6</v>
      </c>
      <c r="N96" s="13">
        <v>25.319559999999999</v>
      </c>
      <c r="P96" s="24">
        <v>0.73864353182355325</v>
      </c>
      <c r="Q96" s="25">
        <v>5.3378670000000001E-7</v>
      </c>
      <c r="R96" s="25">
        <v>7.226585E-7</v>
      </c>
      <c r="S96" s="26">
        <v>43.707036000000002</v>
      </c>
    </row>
    <row r="97" spans="1:19" x14ac:dyDescent="0.3">
      <c r="A97" t="s">
        <v>100</v>
      </c>
      <c r="B97">
        <v>1.3589269999999999E-6</v>
      </c>
      <c r="C97">
        <v>1.8397609999999999E-6</v>
      </c>
      <c r="D97">
        <v>26.185162999999999</v>
      </c>
      <c r="E97" s="10" t="s">
        <v>25</v>
      </c>
      <c r="F97" s="11">
        <v>0.73864451621689797</v>
      </c>
      <c r="G97" s="12">
        <v>1.51818E-6</v>
      </c>
      <c r="H97" s="12">
        <v>2.0553640000000001E-6</v>
      </c>
      <c r="I97" s="13">
        <v>28.179241999999999</v>
      </c>
      <c r="K97" s="14">
        <v>0.73864338981289135</v>
      </c>
      <c r="L97" s="15">
        <v>3.9177599999999997E-7</v>
      </c>
      <c r="M97" s="15">
        <v>5.3039970000000001E-7</v>
      </c>
      <c r="N97" s="16">
        <v>24.891247</v>
      </c>
      <c r="P97" s="21">
        <v>0.73864361849478799</v>
      </c>
      <c r="Q97" s="22">
        <v>6.2045789999999999E-7</v>
      </c>
      <c r="R97" s="22">
        <v>8.3999700000000003E-7</v>
      </c>
      <c r="S97" s="23">
        <v>37.610742000000002</v>
      </c>
    </row>
    <row r="98" spans="1:19" x14ac:dyDescent="0.3">
      <c r="A98" t="s">
        <v>101</v>
      </c>
      <c r="B98">
        <v>1.680087E-7</v>
      </c>
      <c r="C98">
        <v>2.274559E-7</v>
      </c>
      <c r="D98">
        <v>25.306956</v>
      </c>
      <c r="E98" s="10" t="s">
        <v>25</v>
      </c>
      <c r="F98" s="14">
        <v>0.73864493626769501</v>
      </c>
      <c r="G98" s="15">
        <v>1.9382310000000001E-6</v>
      </c>
      <c r="H98" s="15">
        <v>2.6240429999999999E-6</v>
      </c>
      <c r="I98" s="16">
        <v>25.643785000000001</v>
      </c>
      <c r="K98" s="11">
        <v>0.73864464081036441</v>
      </c>
      <c r="L98" s="12">
        <v>1.6427730000000001E-6</v>
      </c>
      <c r="M98" s="12">
        <v>2.2240429999999999E-6</v>
      </c>
      <c r="N98" s="13">
        <v>25.272725999999999</v>
      </c>
      <c r="P98" s="24">
        <v>0.73864422220877346</v>
      </c>
      <c r="Q98" s="25">
        <v>1.2241719999999999E-6</v>
      </c>
      <c r="R98" s="25">
        <v>1.6573260000000001E-6</v>
      </c>
      <c r="S98" s="26">
        <v>38.188008000000004</v>
      </c>
    </row>
    <row r="99" spans="1:19" x14ac:dyDescent="0.3">
      <c r="A99" t="s">
        <v>102</v>
      </c>
      <c r="B99">
        <v>1.867603E-6</v>
      </c>
      <c r="C99">
        <v>2.5284249999999999E-6</v>
      </c>
      <c r="D99">
        <v>26.687197000000001</v>
      </c>
      <c r="E99" s="10" t="s">
        <v>25</v>
      </c>
      <c r="F99" s="11">
        <v>0.73864426125833493</v>
      </c>
      <c r="G99" s="12">
        <v>1.263221E-6</v>
      </c>
      <c r="H99" s="12">
        <v>1.7101919999999999E-6</v>
      </c>
      <c r="I99" s="13">
        <v>25.770596000000001</v>
      </c>
      <c r="K99" s="14">
        <v>0.73864464459875889</v>
      </c>
      <c r="L99" s="15">
        <v>1.6465620000000001E-6</v>
      </c>
      <c r="M99" s="15">
        <v>2.229171E-6</v>
      </c>
      <c r="N99" s="16">
        <v>25.035682999999999</v>
      </c>
      <c r="P99" s="21">
        <v>0.73864417711841335</v>
      </c>
      <c r="Q99" s="22">
        <v>1.179082E-6</v>
      </c>
      <c r="R99" s="22">
        <v>1.596281E-6</v>
      </c>
      <c r="S99" s="23">
        <v>37.019849999999998</v>
      </c>
    </row>
    <row r="100" spans="1:19" x14ac:dyDescent="0.3">
      <c r="A100" t="s">
        <v>103</v>
      </c>
      <c r="B100">
        <v>3.7558220000000002E-8</v>
      </c>
      <c r="C100">
        <v>5.0847599999999998E-8</v>
      </c>
      <c r="D100">
        <v>27.817361999999999</v>
      </c>
      <c r="E100" s="10" t="s">
        <v>25</v>
      </c>
      <c r="F100" s="14">
        <v>0.73864313544599935</v>
      </c>
      <c r="G100" s="15">
        <v>1.374091E-7</v>
      </c>
      <c r="H100" s="15">
        <v>1.860291E-7</v>
      </c>
      <c r="I100" s="16">
        <v>25.751422000000002</v>
      </c>
      <c r="K100" s="11">
        <v>0.73864420914193119</v>
      </c>
      <c r="L100" s="12">
        <v>1.2111050000000001E-6</v>
      </c>
      <c r="M100" s="12">
        <v>1.6396350000000001E-6</v>
      </c>
      <c r="N100" s="13">
        <v>25.537824000000001</v>
      </c>
      <c r="P100" s="24">
        <v>0.73864559968632437</v>
      </c>
      <c r="Q100" s="25">
        <v>2.6016490000000001E-6</v>
      </c>
      <c r="R100" s="25">
        <v>3.5222010000000002E-6</v>
      </c>
      <c r="S100" s="26">
        <v>37.328350999999998</v>
      </c>
    </row>
    <row r="101" spans="1:19" x14ac:dyDescent="0.3">
      <c r="A101" t="s">
        <v>104</v>
      </c>
      <c r="B101">
        <v>1.072122E-7</v>
      </c>
      <c r="C101">
        <v>1.451476E-7</v>
      </c>
      <c r="D101">
        <v>33.35445</v>
      </c>
      <c r="E101" s="10" t="s">
        <v>25</v>
      </c>
      <c r="F101" s="11">
        <v>0.73864473948823417</v>
      </c>
      <c r="G101" s="12">
        <v>1.7414510000000001E-6</v>
      </c>
      <c r="H101" s="12">
        <v>2.3576359999999998E-6</v>
      </c>
      <c r="I101" s="13">
        <v>25.894316</v>
      </c>
      <c r="K101" s="14">
        <v>0.73864454621558739</v>
      </c>
      <c r="L101" s="15">
        <v>1.5481789999999999E-6</v>
      </c>
      <c r="M101" s="15">
        <v>2.0959769999999999E-6</v>
      </c>
      <c r="N101" s="16">
        <v>25.123197999999999</v>
      </c>
      <c r="P101" s="21">
        <v>0.73864374924931409</v>
      </c>
      <c r="Q101" s="22">
        <v>7.5121239999999999E-7</v>
      </c>
      <c r="R101" s="22">
        <v>1.017017E-6</v>
      </c>
      <c r="S101" s="23">
        <v>36.491501999999997</v>
      </c>
    </row>
    <row r="102" spans="1:19" x14ac:dyDescent="0.3">
      <c r="A102" t="s">
        <v>105</v>
      </c>
      <c r="B102">
        <v>9.5321619999999996E-8</v>
      </c>
      <c r="C102">
        <v>1.2904960000000001E-7</v>
      </c>
      <c r="D102">
        <v>27.829234</v>
      </c>
      <c r="E102" s="10" t="s">
        <v>25</v>
      </c>
      <c r="F102" s="14">
        <v>0.73864475076187686</v>
      </c>
      <c r="G102" s="15">
        <v>1.752725E-6</v>
      </c>
      <c r="H102" s="15">
        <v>2.3728989999999999E-6</v>
      </c>
      <c r="I102" s="16">
        <v>25.715648000000002</v>
      </c>
      <c r="K102" s="11">
        <v>0.73864394235265329</v>
      </c>
      <c r="L102" s="12">
        <v>9.4431580000000004E-7</v>
      </c>
      <c r="M102" s="12">
        <v>1.2784469999999999E-6</v>
      </c>
      <c r="N102" s="13">
        <v>25.490573999999999</v>
      </c>
      <c r="P102" s="24">
        <v>0.73864565767771118</v>
      </c>
      <c r="Q102" s="25">
        <v>2.659641E-6</v>
      </c>
      <c r="R102" s="25">
        <v>3.600712E-6</v>
      </c>
      <c r="S102" s="26">
        <v>38.745668999999999</v>
      </c>
    </row>
    <row r="103" spans="1:19" x14ac:dyDescent="0.3">
      <c r="A103" t="s">
        <v>106</v>
      </c>
      <c r="B103">
        <v>2.0751240000000001E-6</v>
      </c>
      <c r="C103">
        <v>2.8093739999999999E-6</v>
      </c>
      <c r="D103">
        <v>28.053339000000001</v>
      </c>
      <c r="E103" s="10" t="s">
        <v>25</v>
      </c>
      <c r="F103" s="11">
        <v>0.7386460557498421</v>
      </c>
      <c r="G103" s="12">
        <v>3.0577130000000001E-6</v>
      </c>
      <c r="H103" s="12">
        <v>4.1396360000000003E-6</v>
      </c>
      <c r="I103" s="13">
        <v>26.001093999999998</v>
      </c>
      <c r="K103" s="14">
        <v>0.73864492448958285</v>
      </c>
      <c r="L103" s="15">
        <v>1.9264529999999999E-6</v>
      </c>
      <c r="M103" s="15">
        <v>2.6080970000000002E-6</v>
      </c>
      <c r="N103" s="16">
        <v>25.153926999999999</v>
      </c>
      <c r="P103" s="21">
        <v>0.73864391353084735</v>
      </c>
      <c r="Q103" s="22">
        <v>9.1549400000000001E-7</v>
      </c>
      <c r="R103" s="22">
        <v>1.2394270000000001E-6</v>
      </c>
      <c r="S103" s="23">
        <v>38.016083999999999</v>
      </c>
    </row>
    <row r="104" spans="1:19" x14ac:dyDescent="0.3">
      <c r="B104">
        <f>MEDIAN(B94:B103)</f>
        <v>7.2566735000000003E-7</v>
      </c>
      <c r="C104">
        <f>MEDIAN(C94:C103)</f>
        <v>9.8243344999999991E-7</v>
      </c>
      <c r="D104">
        <f>MEDIAN(D94:D103)</f>
        <v>27.823298000000001</v>
      </c>
      <c r="G104" s="15">
        <f>MEDIAN(G94:G103)</f>
        <v>1.7470880000000001E-6</v>
      </c>
      <c r="H104" s="15">
        <f>MEDIAN(H94:H103)</f>
        <v>2.3652674999999999E-6</v>
      </c>
      <c r="I104" s="16">
        <f>MEDIAN(I94:I103)</f>
        <v>25.875774499999999</v>
      </c>
      <c r="L104" s="15">
        <f>MEDIAN(L94:L103)</f>
        <v>1.379642E-6</v>
      </c>
      <c r="M104" s="15">
        <f>MEDIAN(M94:M103)</f>
        <v>1.8678059999999999E-6</v>
      </c>
      <c r="N104" s="16">
        <f>MEDIAN(N94:N103)</f>
        <v>25.213326500000001</v>
      </c>
      <c r="Q104" s="17">
        <f>MEDIAN(Q94:Q103)</f>
        <v>1.201627E-6</v>
      </c>
      <c r="R104" s="17">
        <f>MEDIAN(R94:R103)</f>
        <v>1.6268035E-6</v>
      </c>
      <c r="S104" s="18">
        <f>MEDIAN(S94:S103)</f>
        <v>38.102046000000001</v>
      </c>
    </row>
    <row r="106" spans="1:19" x14ac:dyDescent="0.3">
      <c r="A106" t="s">
        <v>36</v>
      </c>
      <c r="B106">
        <v>8</v>
      </c>
      <c r="E106" s="10" t="s">
        <v>25</v>
      </c>
      <c r="F106" t="s">
        <v>25</v>
      </c>
      <c r="K106" t="s">
        <v>25</v>
      </c>
    </row>
    <row r="107" spans="1:19" x14ac:dyDescent="0.3">
      <c r="A107" t="s">
        <v>107</v>
      </c>
      <c r="B107">
        <v>7.4723739999999995E-7</v>
      </c>
      <c r="C107">
        <v>1.0116350000000001E-6</v>
      </c>
      <c r="D107">
        <v>23.365589</v>
      </c>
      <c r="E107" s="10" t="s">
        <v>25</v>
      </c>
      <c r="F107" s="11">
        <v>0.73864424669649054</v>
      </c>
      <c r="G107" s="12">
        <v>1.24866E-6</v>
      </c>
      <c r="H107" s="12">
        <v>1.690478E-6</v>
      </c>
      <c r="I107" s="13">
        <v>24.155916000000001</v>
      </c>
      <c r="K107" s="14">
        <v>0.73864307179664557</v>
      </c>
      <c r="L107" s="15">
        <v>7.3759759999999996E-8</v>
      </c>
      <c r="M107" s="15">
        <v>9.9858459999999994E-8</v>
      </c>
      <c r="N107" s="16">
        <v>23.379082</v>
      </c>
      <c r="P107" s="21">
        <v>0.73864307910449212</v>
      </c>
      <c r="Q107" s="22">
        <v>8.10676E-8</v>
      </c>
      <c r="R107" s="22">
        <v>1.0975209999999999E-7</v>
      </c>
      <c r="S107" s="23">
        <v>38.469062000000001</v>
      </c>
    </row>
    <row r="108" spans="1:19" x14ac:dyDescent="0.3">
      <c r="A108" t="s">
        <v>108</v>
      </c>
      <c r="B108">
        <v>1.1526059999999999E-6</v>
      </c>
      <c r="C108">
        <v>1.5604370000000001E-6</v>
      </c>
      <c r="D108">
        <v>24.011558999999998</v>
      </c>
      <c r="E108" s="10" t="s">
        <v>25</v>
      </c>
      <c r="F108" s="14">
        <v>0.73864464267239494</v>
      </c>
      <c r="G108" s="15">
        <v>1.644636E-6</v>
      </c>
      <c r="H108" s="15">
        <v>2.226563E-6</v>
      </c>
      <c r="I108" s="16">
        <v>24.392042</v>
      </c>
      <c r="K108" s="11">
        <v>0.73864617345168349</v>
      </c>
      <c r="L108" s="12">
        <v>3.1754149999999999E-6</v>
      </c>
      <c r="M108" s="12">
        <v>4.2989840000000002E-6</v>
      </c>
      <c r="N108" s="13">
        <v>23.218492999999999</v>
      </c>
      <c r="P108" s="24">
        <v>0.73864496684697356</v>
      </c>
      <c r="Q108" s="25">
        <v>1.96881E-6</v>
      </c>
      <c r="R108" s="25">
        <v>2.6654419999999998E-6</v>
      </c>
      <c r="S108" s="26">
        <v>38.849676000000002</v>
      </c>
    </row>
    <row r="109" spans="1:19" x14ac:dyDescent="0.3">
      <c r="A109" t="s">
        <v>109</v>
      </c>
      <c r="B109">
        <v>1.235529E-6</v>
      </c>
      <c r="C109">
        <v>1.6727019999999999E-6</v>
      </c>
      <c r="D109">
        <v>37.724195999999999</v>
      </c>
      <c r="E109" s="10" t="s">
        <v>25</v>
      </c>
      <c r="F109" s="11">
        <v>0.73864469845099812</v>
      </c>
      <c r="G109" s="12">
        <v>1.700414E-6</v>
      </c>
      <c r="H109" s="12">
        <v>2.3020780000000002E-6</v>
      </c>
      <c r="I109" s="13">
        <v>24.863620999999998</v>
      </c>
      <c r="K109" s="14">
        <v>0.73864449455562853</v>
      </c>
      <c r="L109" s="15">
        <v>1.4965190000000001E-6</v>
      </c>
      <c r="M109" s="15">
        <v>2.0260379999999999E-6</v>
      </c>
      <c r="N109" s="16">
        <v>23.414936999999998</v>
      </c>
      <c r="P109" s="21">
        <v>0.73864306504974708</v>
      </c>
      <c r="Q109" s="22">
        <v>6.7012860000000001E-8</v>
      </c>
      <c r="R109" s="22">
        <v>9.0724279999999996E-8</v>
      </c>
      <c r="S109" s="23">
        <v>43.084283999999997</v>
      </c>
    </row>
    <row r="110" spans="1:19" x14ac:dyDescent="0.3">
      <c r="A110" t="s">
        <v>110</v>
      </c>
      <c r="B110">
        <v>2.0941540000000002E-6</v>
      </c>
      <c r="C110">
        <v>2.8351370000000001E-6</v>
      </c>
      <c r="D110">
        <v>24.122612</v>
      </c>
      <c r="E110" s="10" t="s">
        <v>25</v>
      </c>
      <c r="F110" s="14">
        <v>0.73864524787166386</v>
      </c>
      <c r="G110" s="15">
        <v>2.2498349999999999E-6</v>
      </c>
      <c r="H110" s="15">
        <v>3.0459029999999998E-6</v>
      </c>
      <c r="I110" s="16">
        <v>24.347004999999999</v>
      </c>
      <c r="K110" s="11">
        <v>0.73864495786940154</v>
      </c>
      <c r="L110" s="12">
        <v>1.9598330000000001E-6</v>
      </c>
      <c r="M110" s="12">
        <v>2.6532880000000002E-6</v>
      </c>
      <c r="N110" s="13">
        <v>23.226738999999998</v>
      </c>
      <c r="P110" s="24">
        <v>0.7386428327480461</v>
      </c>
      <c r="Q110" s="25">
        <v>1.6528880000000001E-7</v>
      </c>
      <c r="R110" s="25">
        <v>2.237737E-7</v>
      </c>
      <c r="S110" s="26">
        <v>42.238715999999997</v>
      </c>
    </row>
    <row r="111" spans="1:19" x14ac:dyDescent="0.3">
      <c r="A111" t="s">
        <v>111</v>
      </c>
      <c r="B111">
        <v>5.5501989999999996E-7</v>
      </c>
      <c r="C111">
        <v>7.5140479999999996E-7</v>
      </c>
      <c r="D111">
        <v>23.627652000000001</v>
      </c>
      <c r="E111" s="10" t="s">
        <v>25</v>
      </c>
      <c r="F111" s="11">
        <v>0.73864390581472927</v>
      </c>
      <c r="G111" s="12">
        <v>9.0777779999999995E-7</v>
      </c>
      <c r="H111" s="12">
        <v>1.2289800000000001E-6</v>
      </c>
      <c r="I111" s="13">
        <v>24.262152</v>
      </c>
      <c r="K111" s="14">
        <v>0.73864370720666195</v>
      </c>
      <c r="L111" s="15">
        <v>7.0916979999999995E-7</v>
      </c>
      <c r="M111" s="15">
        <v>9.6009810000000002E-7</v>
      </c>
      <c r="N111" s="16">
        <v>23.585280000000001</v>
      </c>
      <c r="P111" s="21">
        <v>0.73864341462238747</v>
      </c>
      <c r="Q111" s="22">
        <v>4.1658549999999998E-7</v>
      </c>
      <c r="R111" s="22">
        <v>5.6398760000000004E-7</v>
      </c>
      <c r="S111" s="23">
        <v>38.721797000000002</v>
      </c>
    </row>
    <row r="112" spans="1:19" x14ac:dyDescent="0.3">
      <c r="A112" t="s">
        <v>112</v>
      </c>
      <c r="B112">
        <v>7.5865689999999997E-7</v>
      </c>
      <c r="C112">
        <v>1.0270949999999999E-6</v>
      </c>
      <c r="D112">
        <v>23.668054000000001</v>
      </c>
      <c r="E112" s="10" t="s">
        <v>25</v>
      </c>
      <c r="F112" s="14">
        <v>0.73864319476953022</v>
      </c>
      <c r="G112" s="15">
        <v>1.967326E-7</v>
      </c>
      <c r="H112" s="15">
        <v>2.6634329999999999E-7</v>
      </c>
      <c r="I112" s="16">
        <v>24.568062000000001</v>
      </c>
      <c r="K112" s="11">
        <v>0.73864429041206625</v>
      </c>
      <c r="L112" s="12">
        <v>1.2923750000000001E-6</v>
      </c>
      <c r="M112" s="12">
        <v>1.7496609999999999E-6</v>
      </c>
      <c r="N112" s="13">
        <v>24.077197999999999</v>
      </c>
      <c r="P112" s="24">
        <v>0.7386437686766828</v>
      </c>
      <c r="Q112" s="25">
        <v>7.7063980000000004E-7</v>
      </c>
      <c r="R112" s="25">
        <v>1.0433180000000001E-6</v>
      </c>
      <c r="S112" s="26">
        <v>33.308717000000001</v>
      </c>
    </row>
    <row r="113" spans="1:19" x14ac:dyDescent="0.3">
      <c r="A113" t="s">
        <v>113</v>
      </c>
      <c r="B113">
        <v>1.4150899999999999E-6</v>
      </c>
      <c r="C113">
        <v>1.9157970000000001E-6</v>
      </c>
      <c r="D113">
        <v>26.435568</v>
      </c>
      <c r="E113" s="10" t="s">
        <v>25</v>
      </c>
      <c r="F113" s="11">
        <v>0.73864439867504394</v>
      </c>
      <c r="G113" s="12">
        <v>1.400638E-6</v>
      </c>
      <c r="H113" s="12">
        <v>1.896232E-6</v>
      </c>
      <c r="I113" s="13">
        <v>24.213052999999999</v>
      </c>
      <c r="K113" s="14">
        <v>0.73864375930418191</v>
      </c>
      <c r="L113" s="15">
        <v>7.6126729999999999E-7</v>
      </c>
      <c r="M113" s="15">
        <v>1.0306299999999999E-6</v>
      </c>
      <c r="N113" s="16">
        <v>23.81804</v>
      </c>
      <c r="P113" s="21">
        <v>0.73864370458026485</v>
      </c>
      <c r="Q113" s="22">
        <v>7.0654340000000002E-7</v>
      </c>
      <c r="R113" s="22">
        <v>9.5654239999999993E-7</v>
      </c>
      <c r="S113" s="23">
        <v>40.628382999999999</v>
      </c>
    </row>
    <row r="114" spans="1:19" x14ac:dyDescent="0.3">
      <c r="A114" t="s">
        <v>114</v>
      </c>
      <c r="B114">
        <v>5.2372769999999996E-7</v>
      </c>
      <c r="C114">
        <v>7.0904040000000002E-7</v>
      </c>
      <c r="D114">
        <v>27.140196</v>
      </c>
      <c r="E114" s="10" t="s">
        <v>25</v>
      </c>
      <c r="F114" s="14">
        <v>0.73864465894061282</v>
      </c>
      <c r="G114" s="15">
        <v>1.660904E-6</v>
      </c>
      <c r="H114" s="15">
        <v>2.248588E-6</v>
      </c>
      <c r="I114" s="16">
        <v>24.649628</v>
      </c>
      <c r="K114" s="11">
        <v>0.73864466835536724</v>
      </c>
      <c r="L114" s="12">
        <v>1.670318E-6</v>
      </c>
      <c r="M114" s="12">
        <v>2.2613339999999999E-6</v>
      </c>
      <c r="N114" s="13">
        <v>23.313033999999998</v>
      </c>
      <c r="P114" s="24">
        <v>0.73864372955340041</v>
      </c>
      <c r="Q114" s="25">
        <v>7.3151650000000004E-7</v>
      </c>
      <c r="R114" s="25">
        <v>9.9035190000000009E-7</v>
      </c>
      <c r="S114" s="26">
        <v>38.801369000000001</v>
      </c>
    </row>
    <row r="115" spans="1:19" x14ac:dyDescent="0.3">
      <c r="A115" t="s">
        <v>115</v>
      </c>
      <c r="B115">
        <v>1.44179E-6</v>
      </c>
      <c r="C115">
        <v>1.9519450000000001E-6</v>
      </c>
      <c r="D115">
        <v>29.188006000000001</v>
      </c>
      <c r="E115" s="10" t="s">
        <v>25</v>
      </c>
      <c r="F115" s="11">
        <v>0.73864450862050823</v>
      </c>
      <c r="G115" s="12">
        <v>1.510584E-6</v>
      </c>
      <c r="H115" s="12">
        <v>2.0450790000000002E-6</v>
      </c>
      <c r="I115" s="13">
        <v>24.452660000000002</v>
      </c>
      <c r="K115" s="14">
        <v>0.73864484971440159</v>
      </c>
      <c r="L115" s="15">
        <v>1.851678E-6</v>
      </c>
      <c r="M115" s="15">
        <v>2.5068639999999999E-6</v>
      </c>
      <c r="N115" s="16">
        <v>23.539763000000001</v>
      </c>
      <c r="P115" s="21">
        <v>0.73864456438364723</v>
      </c>
      <c r="Q115" s="22">
        <v>1.566347E-6</v>
      </c>
      <c r="R115" s="22">
        <v>2.120573E-6</v>
      </c>
      <c r="S115" s="23">
        <v>37.281075000000001</v>
      </c>
    </row>
    <row r="116" spans="1:19" x14ac:dyDescent="0.3">
      <c r="A116" t="s">
        <v>116</v>
      </c>
      <c r="B116">
        <v>1.125109E-7</v>
      </c>
      <c r="C116">
        <v>1.523211E-7</v>
      </c>
      <c r="D116">
        <v>23.757736999999999</v>
      </c>
      <c r="E116" s="10" t="s">
        <v>25</v>
      </c>
      <c r="F116" s="14">
        <v>0.7386428794600749</v>
      </c>
      <c r="G116" s="15">
        <v>1.1857680000000001E-7</v>
      </c>
      <c r="H116" s="15">
        <v>1.605333E-7</v>
      </c>
      <c r="I116" s="16">
        <v>24.226877999999999</v>
      </c>
      <c r="K116" s="11">
        <v>0.73864391303735177</v>
      </c>
      <c r="L116" s="12">
        <v>9.1500050000000004E-7</v>
      </c>
      <c r="M116" s="12">
        <v>1.238759E-6</v>
      </c>
      <c r="N116" s="13">
        <v>23.354282999999999</v>
      </c>
      <c r="P116" s="24">
        <v>0.73864482870271486</v>
      </c>
      <c r="Q116" s="25">
        <v>1.830666E-6</v>
      </c>
      <c r="R116" s="25">
        <v>2.4784179999999999E-6</v>
      </c>
      <c r="S116" s="26">
        <v>23.422691</v>
      </c>
    </row>
    <row r="117" spans="1:19" x14ac:dyDescent="0.3">
      <c r="B117">
        <f>MEDIAN(B107:B116)</f>
        <v>9.5563144999999995E-7</v>
      </c>
      <c r="C117">
        <f>MEDIAN(C107:C116)</f>
        <v>1.2937660000000001E-6</v>
      </c>
      <c r="D117">
        <f>MEDIAN(D107:D116)</f>
        <v>24.067085499999997</v>
      </c>
      <c r="G117" s="15">
        <f>MEDIAN(G107:G116)</f>
        <v>1.455611E-6</v>
      </c>
      <c r="H117" s="15">
        <f>MEDIAN(H107:H116)</f>
        <v>1.9706555E-6</v>
      </c>
      <c r="I117" s="16">
        <f>MEDIAN(I107:I116)</f>
        <v>24.3695235</v>
      </c>
      <c r="L117" s="15">
        <f>MEDIAN(L107:L116)</f>
        <v>1.394447E-6</v>
      </c>
      <c r="M117" s="15">
        <f>MEDIAN(M107:M116)</f>
        <v>1.8878494999999999E-6</v>
      </c>
      <c r="N117" s="16">
        <f>MEDIAN(N107:N116)</f>
        <v>23.397009499999999</v>
      </c>
      <c r="Q117" s="17">
        <f>MEDIAN(Q107:Q116)</f>
        <v>7.1902995000000003E-7</v>
      </c>
      <c r="R117" s="17">
        <f>MEDIAN(R107:R116)</f>
        <v>9.7344715000000001E-7</v>
      </c>
      <c r="S117" s="18">
        <f>MEDIAN(S107:S116)</f>
        <v>38.761583000000002</v>
      </c>
    </row>
    <row r="119" spans="1:19" x14ac:dyDescent="0.3">
      <c r="A119" t="s">
        <v>36</v>
      </c>
      <c r="B119">
        <v>9</v>
      </c>
      <c r="E119" s="10" t="s">
        <v>25</v>
      </c>
      <c r="F119" t="s">
        <v>25</v>
      </c>
      <c r="K119" t="s">
        <v>25</v>
      </c>
    </row>
    <row r="120" spans="1:19" x14ac:dyDescent="0.3">
      <c r="A120" t="s">
        <v>117</v>
      </c>
      <c r="B120">
        <v>1.9898739999999999E-6</v>
      </c>
      <c r="C120">
        <v>2.6939589999999999E-6</v>
      </c>
      <c r="D120">
        <v>24.359867000000001</v>
      </c>
      <c r="E120" s="10" t="s">
        <v>25</v>
      </c>
      <c r="F120" s="14">
        <v>0.73864359413771019</v>
      </c>
      <c r="G120" s="15">
        <v>5.9610080000000004E-7</v>
      </c>
      <c r="H120" s="15">
        <v>8.0702159999999996E-7</v>
      </c>
      <c r="I120" s="16">
        <v>24.382795000000002</v>
      </c>
      <c r="K120" s="11">
        <v>0.73864361064528661</v>
      </c>
      <c r="L120" s="12">
        <v>6.1260840000000005E-7</v>
      </c>
      <c r="M120" s="12">
        <v>8.2937010000000001E-7</v>
      </c>
      <c r="N120" s="13">
        <v>23.609513</v>
      </c>
      <c r="P120" s="24">
        <v>0.73864501586532616</v>
      </c>
      <c r="Q120" s="25">
        <v>2.0178279999999999E-6</v>
      </c>
      <c r="R120" s="25">
        <v>2.7318050000000002E-6</v>
      </c>
      <c r="S120" s="26">
        <v>23.672333999999999</v>
      </c>
    </row>
    <row r="121" spans="1:19" x14ac:dyDescent="0.3">
      <c r="A121" t="s">
        <v>118</v>
      </c>
      <c r="B121">
        <v>1.674699E-6</v>
      </c>
      <c r="C121">
        <v>2.267265E-6</v>
      </c>
      <c r="D121">
        <v>28.432493000000001</v>
      </c>
      <c r="E121" s="10" t="s">
        <v>25</v>
      </c>
      <c r="F121" s="11">
        <v>0.73864340509646875</v>
      </c>
      <c r="G121" s="12">
        <v>4.0705960000000002E-7</v>
      </c>
      <c r="H121" s="12">
        <v>5.5109110000000001E-7</v>
      </c>
      <c r="I121" s="13">
        <v>24.454070000000002</v>
      </c>
      <c r="K121" s="14">
        <v>0.73864340200314837</v>
      </c>
      <c r="L121" s="15">
        <v>4.0396630000000001E-7</v>
      </c>
      <c r="M121" s="15">
        <v>5.4690330000000001E-7</v>
      </c>
      <c r="N121" s="16">
        <v>23.430655000000002</v>
      </c>
      <c r="P121" s="21">
        <v>0.73864424861229716</v>
      </c>
      <c r="Q121" s="22">
        <v>1.2505750000000001E-6</v>
      </c>
      <c r="R121" s="22">
        <v>1.693071E-6</v>
      </c>
      <c r="S121" s="23">
        <v>23.50468</v>
      </c>
    </row>
    <row r="122" spans="1:19" x14ac:dyDescent="0.3">
      <c r="A122" t="s">
        <v>119</v>
      </c>
      <c r="B122">
        <v>8.4302989999999995E-7</v>
      </c>
      <c r="C122">
        <v>1.141323E-6</v>
      </c>
      <c r="D122">
        <v>26.325842999999999</v>
      </c>
      <c r="E122" s="10" t="s">
        <v>25</v>
      </c>
      <c r="F122" s="14">
        <v>0.73864367216153559</v>
      </c>
      <c r="G122" s="15">
        <v>6.7412460000000001E-7</v>
      </c>
      <c r="H122" s="15">
        <v>9.1265289999999999E-7</v>
      </c>
      <c r="I122" s="16">
        <v>24.297827999999999</v>
      </c>
      <c r="K122" s="11">
        <v>0.73864534589033293</v>
      </c>
      <c r="L122" s="12">
        <v>2.3478530000000002E-6</v>
      </c>
      <c r="M122" s="12">
        <v>3.1786040000000001E-6</v>
      </c>
      <c r="N122" s="13">
        <v>23.584538999999999</v>
      </c>
      <c r="P122" s="24">
        <v>0.73864525635166767</v>
      </c>
      <c r="Q122" s="25">
        <v>2.2583149999999998E-6</v>
      </c>
      <c r="R122" s="25">
        <v>3.0573829999999999E-6</v>
      </c>
      <c r="S122" s="26">
        <v>23.571953000000001</v>
      </c>
    </row>
    <row r="123" spans="1:19" x14ac:dyDescent="0.3">
      <c r="A123" t="s">
        <v>120</v>
      </c>
      <c r="B123">
        <v>7.8688759999999995E-7</v>
      </c>
      <c r="C123">
        <v>1.065315E-6</v>
      </c>
      <c r="D123">
        <v>24.952341000000001</v>
      </c>
      <c r="E123" s="10" t="s">
        <v>25</v>
      </c>
      <c r="F123" s="11">
        <v>0.73864442001721353</v>
      </c>
      <c r="G123" s="12">
        <v>1.42198E-6</v>
      </c>
      <c r="H123" s="12">
        <v>1.9251250000000001E-6</v>
      </c>
      <c r="I123" s="13">
        <v>24.486691</v>
      </c>
      <c r="K123" s="14">
        <v>0.73864521817423201</v>
      </c>
      <c r="L123" s="15">
        <v>2.2201370000000001E-6</v>
      </c>
      <c r="M123" s="15">
        <v>3.005697E-6</v>
      </c>
      <c r="N123" s="16">
        <v>23.498660000000001</v>
      </c>
      <c r="P123" s="21">
        <v>0.73864469317906123</v>
      </c>
      <c r="Q123" s="22">
        <v>1.695142E-6</v>
      </c>
      <c r="R123" s="22">
        <v>2.2949409999999999E-6</v>
      </c>
      <c r="S123" s="23">
        <v>23.062308999999999</v>
      </c>
    </row>
    <row r="124" spans="1:19" x14ac:dyDescent="0.3">
      <c r="A124" t="s">
        <v>121</v>
      </c>
      <c r="B124">
        <v>8.3919310000000001E-7</v>
      </c>
      <c r="C124">
        <v>1.1361279999999999E-6</v>
      </c>
      <c r="D124">
        <v>24.728214999999999</v>
      </c>
      <c r="E124" s="10" t="s">
        <v>25</v>
      </c>
      <c r="F124" s="14">
        <v>0.73864304276500226</v>
      </c>
      <c r="G124" s="15">
        <v>4.4728109999999997E-8</v>
      </c>
      <c r="H124" s="15">
        <v>6.0554439999999995E-8</v>
      </c>
      <c r="I124" s="16">
        <v>24.778903</v>
      </c>
      <c r="K124" s="11">
        <v>0.73864515379512652</v>
      </c>
      <c r="L124" s="12">
        <v>2.1557579999999999E-6</v>
      </c>
      <c r="M124" s="12">
        <v>2.9185390000000001E-6</v>
      </c>
      <c r="N124" s="13">
        <v>23.659217999999999</v>
      </c>
      <c r="P124" s="24">
        <v>0.73864467101786313</v>
      </c>
      <c r="Q124" s="25">
        <v>1.672981E-6</v>
      </c>
      <c r="R124" s="25">
        <v>2.2649390000000001E-6</v>
      </c>
      <c r="S124" s="26">
        <v>23.437472</v>
      </c>
    </row>
    <row r="125" spans="1:19" x14ac:dyDescent="0.3">
      <c r="A125" t="s">
        <v>122</v>
      </c>
      <c r="B125">
        <v>1.3470200000000001E-7</v>
      </c>
      <c r="C125">
        <v>1.823641E-7</v>
      </c>
      <c r="D125">
        <v>30.085533000000002</v>
      </c>
      <c r="E125" s="10" t="s">
        <v>25</v>
      </c>
      <c r="F125" s="11">
        <v>0.73864439377124158</v>
      </c>
      <c r="G125" s="12">
        <v>1.3957339999999999E-6</v>
      </c>
      <c r="H125" s="12">
        <v>1.8895930000000001E-6</v>
      </c>
      <c r="I125" s="13">
        <v>24.195136999999999</v>
      </c>
      <c r="K125" s="14">
        <v>0.73864527510596145</v>
      </c>
      <c r="L125" s="15">
        <v>2.277069E-6</v>
      </c>
      <c r="M125" s="15">
        <v>3.0827740000000001E-6</v>
      </c>
      <c r="N125" s="16">
        <v>23.252077</v>
      </c>
      <c r="P125" s="21">
        <v>0.73864475495638071</v>
      </c>
      <c r="Q125" s="22">
        <v>1.756919E-6</v>
      </c>
      <c r="R125" s="22">
        <v>2.378577E-6</v>
      </c>
      <c r="S125" s="23">
        <v>24.271877</v>
      </c>
    </row>
    <row r="126" spans="1:19" x14ac:dyDescent="0.3">
      <c r="A126" t="s">
        <v>123</v>
      </c>
      <c r="B126">
        <v>3.004287E-6</v>
      </c>
      <c r="C126">
        <v>4.0673059999999997E-6</v>
      </c>
      <c r="D126">
        <v>26.963166000000001</v>
      </c>
      <c r="E126" s="10" t="s">
        <v>25</v>
      </c>
      <c r="F126" s="14">
        <v>0.73864389393272734</v>
      </c>
      <c r="G126" s="15">
        <v>8.9589579999999998E-7</v>
      </c>
      <c r="H126" s="15">
        <v>1.2128939999999999E-6</v>
      </c>
      <c r="I126" s="16">
        <v>24.209599000000001</v>
      </c>
      <c r="K126" s="11">
        <v>0.73864532127178728</v>
      </c>
      <c r="L126" s="12">
        <v>2.323235E-6</v>
      </c>
      <c r="M126" s="12">
        <v>3.1452739999999999E-6</v>
      </c>
      <c r="N126" s="13">
        <v>23.650507000000001</v>
      </c>
      <c r="P126" s="24">
        <v>0.73864382164999076</v>
      </c>
      <c r="Q126" s="25">
        <v>8.2361310000000002E-7</v>
      </c>
      <c r="R126" s="25">
        <v>1.115035E-6</v>
      </c>
      <c r="S126" s="26">
        <v>27.882521000000001</v>
      </c>
    </row>
    <row r="127" spans="1:19" x14ac:dyDescent="0.3">
      <c r="A127" t="s">
        <v>124</v>
      </c>
      <c r="B127">
        <v>4.604374E-7</v>
      </c>
      <c r="C127">
        <v>6.233558E-7</v>
      </c>
      <c r="D127">
        <v>26.999054000000001</v>
      </c>
      <c r="E127" s="10" t="s">
        <v>25</v>
      </c>
      <c r="F127" s="11">
        <v>0.73864499707512499</v>
      </c>
      <c r="G127" s="12">
        <v>1.999038E-6</v>
      </c>
      <c r="H127" s="12">
        <v>2.7063659999999999E-6</v>
      </c>
      <c r="I127" s="13">
        <v>24.218335</v>
      </c>
      <c r="K127" s="14">
        <v>0.73864413158511188</v>
      </c>
      <c r="L127" s="15">
        <v>1.1335480000000001E-6</v>
      </c>
      <c r="M127" s="15">
        <v>1.534636E-6</v>
      </c>
      <c r="N127" s="16">
        <v>23.268882999999999</v>
      </c>
      <c r="P127" s="21">
        <v>0.73864479550667494</v>
      </c>
      <c r="Q127" s="22">
        <v>1.79747E-6</v>
      </c>
      <c r="R127" s="22">
        <v>2.4334759999999998E-6</v>
      </c>
      <c r="S127" s="23">
        <v>23.424173</v>
      </c>
    </row>
    <row r="128" spans="1:19" x14ac:dyDescent="0.3">
      <c r="A128" t="s">
        <v>125</v>
      </c>
      <c r="B128">
        <v>1.2806850000000001E-6</v>
      </c>
      <c r="C128">
        <v>1.7338349999999999E-6</v>
      </c>
      <c r="D128">
        <v>26.300881</v>
      </c>
      <c r="E128" s="10" t="s">
        <v>25</v>
      </c>
      <c r="F128" s="14">
        <v>0.73864460680067145</v>
      </c>
      <c r="G128" s="15">
        <v>1.608764E-6</v>
      </c>
      <c r="H128" s="15">
        <v>2.1779989999999999E-6</v>
      </c>
      <c r="I128" s="16">
        <v>24.259319000000001</v>
      </c>
      <c r="K128" s="11">
        <v>0.73864304615664533</v>
      </c>
      <c r="L128" s="12">
        <v>4.811976E-8</v>
      </c>
      <c r="M128" s="12">
        <v>6.5146160000000005E-8</v>
      </c>
      <c r="N128" s="13">
        <v>23.844784000000001</v>
      </c>
      <c r="P128" s="24">
        <v>0.73864361441017357</v>
      </c>
      <c r="Q128" s="25">
        <v>6.1637329999999996E-7</v>
      </c>
      <c r="R128" s="25">
        <v>8.344671E-7</v>
      </c>
      <c r="S128" s="26">
        <v>23.185037999999999</v>
      </c>
    </row>
    <row r="129" spans="1:19" x14ac:dyDescent="0.3">
      <c r="A129" t="s">
        <v>126</v>
      </c>
      <c r="B129">
        <v>3.1240129999999998E-6</v>
      </c>
      <c r="C129">
        <v>4.2293950000000002E-6</v>
      </c>
      <c r="D129">
        <v>27.002987999999998</v>
      </c>
      <c r="E129" s="10" t="s">
        <v>25</v>
      </c>
      <c r="F129" s="11">
        <v>0.73864382788878546</v>
      </c>
      <c r="G129" s="12">
        <v>8.2985189999999999E-7</v>
      </c>
      <c r="H129" s="12">
        <v>1.1234820000000001E-6</v>
      </c>
      <c r="I129" s="13">
        <v>24.276600999999999</v>
      </c>
      <c r="K129" s="14">
        <v>0.73864387242524721</v>
      </c>
      <c r="L129" s="15">
        <v>8.743884E-7</v>
      </c>
      <c r="M129" s="15">
        <v>1.183777E-6</v>
      </c>
      <c r="N129" s="16">
        <v>23.772494999999999</v>
      </c>
      <c r="P129" s="21">
        <v>0.73864433278637942</v>
      </c>
      <c r="Q129" s="22">
        <v>1.334749E-6</v>
      </c>
      <c r="R129" s="22">
        <v>1.807029E-6</v>
      </c>
      <c r="S129" s="23">
        <v>23.683733</v>
      </c>
    </row>
    <row r="130" spans="1:19" x14ac:dyDescent="0.3">
      <c r="B130">
        <f>MEDIAN(B120:B129)</f>
        <v>1.06185745E-6</v>
      </c>
      <c r="C130">
        <f>MEDIAN(C120:C129)</f>
        <v>1.4375790000000001E-6</v>
      </c>
      <c r="D130">
        <f>MEDIAN(D120:D129)</f>
        <v>26.6445045</v>
      </c>
      <c r="G130" s="15">
        <f>MEDIAN(G120:G129)</f>
        <v>8.6287385000000004E-7</v>
      </c>
      <c r="H130" s="15">
        <f>MEDIAN(H120:H129)</f>
        <v>1.168188E-6</v>
      </c>
      <c r="I130" s="16">
        <f>MEDIAN(I120:I129)</f>
        <v>24.287214499999997</v>
      </c>
      <c r="L130" s="15">
        <f>MEDIAN(L120:L129)</f>
        <v>1.6446529999999999E-6</v>
      </c>
      <c r="M130" s="15">
        <f>MEDIAN(M120:M129)</f>
        <v>2.2265875E-6</v>
      </c>
      <c r="N130" s="16">
        <f>MEDIAN(N120:N129)</f>
        <v>23.597026</v>
      </c>
      <c r="Q130" s="17">
        <f>MEDIAN(Q120:Q129)</f>
        <v>1.6840615E-6</v>
      </c>
      <c r="R130" s="17">
        <f>MEDIAN(R120:R129)</f>
        <v>2.2799400000000002E-6</v>
      </c>
      <c r="S130" s="18">
        <f>MEDIAN(S120:S129)</f>
        <v>23.538316500000001</v>
      </c>
    </row>
    <row r="132" spans="1:19" x14ac:dyDescent="0.3">
      <c r="A132" t="s">
        <v>36</v>
      </c>
      <c r="B132">
        <v>10</v>
      </c>
      <c r="E132" s="10" t="s">
        <v>25</v>
      </c>
      <c r="F132" t="s">
        <v>25</v>
      </c>
      <c r="K132" t="s">
        <v>25</v>
      </c>
    </row>
    <row r="133" spans="1:19" x14ac:dyDescent="0.3">
      <c r="A133" t="s">
        <v>127</v>
      </c>
      <c r="B133">
        <v>1.5721509999999999E-7</v>
      </c>
      <c r="C133">
        <v>2.1284309999999999E-7</v>
      </c>
      <c r="D133">
        <v>24.991126000000001</v>
      </c>
      <c r="E133" s="10" t="s">
        <v>25</v>
      </c>
      <c r="F133" s="11">
        <v>0.73864252068919023</v>
      </c>
      <c r="G133" s="12">
        <v>4.7734769999999999E-7</v>
      </c>
      <c r="H133" s="12">
        <v>6.4624950000000005E-7</v>
      </c>
      <c r="I133" s="13">
        <v>24.278313000000001</v>
      </c>
      <c r="K133" s="14">
        <v>0.73864342138591677</v>
      </c>
      <c r="L133" s="15">
        <v>4.2334900000000001E-7</v>
      </c>
      <c r="M133" s="15">
        <v>5.7314430000000004E-7</v>
      </c>
      <c r="N133" s="16">
        <v>23.586618000000001</v>
      </c>
      <c r="P133" s="21">
        <v>0.73864437588839094</v>
      </c>
      <c r="Q133" s="22">
        <v>1.3778519999999999E-6</v>
      </c>
      <c r="R133" s="22">
        <v>1.8653820000000001E-6</v>
      </c>
      <c r="S133" s="23">
        <v>23.387687</v>
      </c>
    </row>
    <row r="134" spans="1:19" x14ac:dyDescent="0.3">
      <c r="A134" t="s">
        <v>128</v>
      </c>
      <c r="B134">
        <v>1.4637920000000001E-6</v>
      </c>
      <c r="C134">
        <v>1.9817309999999998E-6</v>
      </c>
      <c r="D134">
        <v>25.709857</v>
      </c>
      <c r="E134" s="10" t="s">
        <v>25</v>
      </c>
      <c r="F134" s="14">
        <v>0.73864391619453551</v>
      </c>
      <c r="G134" s="15">
        <v>9.1815759999999999E-7</v>
      </c>
      <c r="H134" s="15">
        <v>1.2430330000000001E-6</v>
      </c>
      <c r="I134" s="16">
        <v>24.536645</v>
      </c>
      <c r="K134" s="11">
        <v>0.73864423581284644</v>
      </c>
      <c r="L134" s="12">
        <v>1.237776E-6</v>
      </c>
      <c r="M134" s="12">
        <v>1.675743E-6</v>
      </c>
      <c r="N134" s="13">
        <v>23.605498999999998</v>
      </c>
      <c r="P134" s="24">
        <v>0.73864458442009862</v>
      </c>
      <c r="Q134" s="25">
        <v>1.5863829999999999E-6</v>
      </c>
      <c r="R134" s="25">
        <v>2.1477000000000002E-6</v>
      </c>
      <c r="S134" s="26">
        <v>24.61364</v>
      </c>
    </row>
    <row r="135" spans="1:19" x14ac:dyDescent="0.3">
      <c r="A135" t="s">
        <v>129</v>
      </c>
      <c r="B135">
        <v>1.885525E-6</v>
      </c>
      <c r="C135">
        <v>2.552687E-6</v>
      </c>
      <c r="D135">
        <v>24.501156999999999</v>
      </c>
      <c r="E135" s="10" t="s">
        <v>25</v>
      </c>
      <c r="F135" s="11">
        <v>0.73864396303232371</v>
      </c>
      <c r="G135" s="12">
        <v>9.6499539999999991E-7</v>
      </c>
      <c r="H135" s="12">
        <v>1.306444E-6</v>
      </c>
      <c r="I135" s="13">
        <v>24.317145</v>
      </c>
      <c r="K135" s="14">
        <v>0.73864322439134966</v>
      </c>
      <c r="L135" s="15">
        <v>2.263545E-7</v>
      </c>
      <c r="M135" s="15">
        <v>3.0644640000000001E-7</v>
      </c>
      <c r="N135" s="16">
        <v>23.717185000000001</v>
      </c>
      <c r="P135" s="21">
        <v>0.73864353379629444</v>
      </c>
      <c r="Q135" s="22">
        <v>5.3575940000000002E-7</v>
      </c>
      <c r="R135" s="22">
        <v>7.2532930000000005E-7</v>
      </c>
      <c r="S135" s="23">
        <v>23.195401</v>
      </c>
    </row>
    <row r="136" spans="1:19" x14ac:dyDescent="0.3">
      <c r="A136" t="s">
        <v>130</v>
      </c>
      <c r="B136">
        <v>8.1881639999999999E-7</v>
      </c>
      <c r="C136">
        <v>1.1085419999999999E-6</v>
      </c>
      <c r="D136">
        <v>23.86713</v>
      </c>
      <c r="E136" s="10" t="s">
        <v>25</v>
      </c>
      <c r="F136" s="14">
        <v>0.73864241394935193</v>
      </c>
      <c r="G136" s="15">
        <v>5.8408750000000002E-7</v>
      </c>
      <c r="H136" s="15">
        <v>7.9075760000000005E-7</v>
      </c>
      <c r="I136" s="16">
        <v>24.205352000000001</v>
      </c>
      <c r="K136" s="11">
        <v>0.73864441023899918</v>
      </c>
      <c r="L136" s="12">
        <v>1.4122020000000001E-6</v>
      </c>
      <c r="M136" s="12">
        <v>1.9118870000000001E-6</v>
      </c>
      <c r="N136" s="13">
        <v>23.695098999999999</v>
      </c>
      <c r="P136" s="24">
        <v>0.73864318977928711</v>
      </c>
      <c r="Q136" s="25">
        <v>1.9174239999999999E-7</v>
      </c>
      <c r="R136" s="25">
        <v>2.595874E-7</v>
      </c>
      <c r="S136" s="26">
        <v>23.065740000000002</v>
      </c>
    </row>
    <row r="137" spans="1:19" x14ac:dyDescent="0.3">
      <c r="A137" t="s">
        <v>131</v>
      </c>
      <c r="B137">
        <v>2.33043E-7</v>
      </c>
      <c r="C137">
        <v>3.1550160000000002E-7</v>
      </c>
      <c r="D137">
        <v>23.518125000000001</v>
      </c>
      <c r="E137" s="10" t="s">
        <v>25</v>
      </c>
      <c r="F137" s="11">
        <v>0.73864404711911291</v>
      </c>
      <c r="G137" s="12">
        <v>1.049082E-6</v>
      </c>
      <c r="H137" s="12">
        <v>1.4202829999999999E-6</v>
      </c>
      <c r="I137" s="13">
        <v>24.446073999999999</v>
      </c>
      <c r="K137" s="14">
        <v>0.73864286289842063</v>
      </c>
      <c r="L137" s="15">
        <v>1.3513849999999999E-7</v>
      </c>
      <c r="M137" s="15">
        <v>1.829551E-7</v>
      </c>
      <c r="N137" s="16">
        <v>24.083227999999998</v>
      </c>
      <c r="P137" s="21">
        <v>0.73864487687518354</v>
      </c>
      <c r="Q137" s="22">
        <v>1.8788379999999999E-6</v>
      </c>
      <c r="R137" s="22">
        <v>2.543635E-6</v>
      </c>
      <c r="S137" s="23">
        <v>23.171925000000002</v>
      </c>
    </row>
    <row r="138" spans="1:19" x14ac:dyDescent="0.3">
      <c r="A138" t="s">
        <v>132</v>
      </c>
      <c r="B138">
        <v>7.6236069999999995E-7</v>
      </c>
      <c r="C138">
        <v>1.0321100000000001E-6</v>
      </c>
      <c r="D138">
        <v>24.005981999999999</v>
      </c>
      <c r="E138" s="10" t="s">
        <v>25</v>
      </c>
      <c r="F138" s="14">
        <v>0.73864281135825682</v>
      </c>
      <c r="G138" s="15">
        <v>1.8667860000000001E-7</v>
      </c>
      <c r="H138" s="15">
        <v>2.5273190000000002E-7</v>
      </c>
      <c r="I138" s="16">
        <v>28.940180000000002</v>
      </c>
      <c r="K138" s="11">
        <v>0.73864295757470955</v>
      </c>
      <c r="L138" s="12">
        <v>4.046218E-8</v>
      </c>
      <c r="M138" s="12">
        <v>5.4779080000000003E-8</v>
      </c>
      <c r="N138" s="13">
        <v>23.881903000000001</v>
      </c>
      <c r="P138" s="24">
        <v>0.73864433335276569</v>
      </c>
      <c r="Q138" s="25">
        <v>1.335316E-6</v>
      </c>
      <c r="R138" s="25">
        <v>1.807796E-6</v>
      </c>
      <c r="S138" s="26">
        <v>23.160574</v>
      </c>
    </row>
    <row r="139" spans="1:19" x14ac:dyDescent="0.3">
      <c r="A139" t="s">
        <v>133</v>
      </c>
      <c r="B139">
        <v>9.9665849999999994E-7</v>
      </c>
      <c r="C139">
        <v>1.34931E-6</v>
      </c>
      <c r="D139">
        <v>31.534818000000001</v>
      </c>
      <c r="E139" s="10" t="s">
        <v>25</v>
      </c>
      <c r="F139" s="11">
        <v>0.73864284245052325</v>
      </c>
      <c r="G139" s="12">
        <v>1.555864E-7</v>
      </c>
      <c r="H139" s="12">
        <v>2.106381E-7</v>
      </c>
      <c r="I139" s="13">
        <v>24.549164999999999</v>
      </c>
      <c r="K139" s="14">
        <v>0.73864252062429725</v>
      </c>
      <c r="L139" s="15">
        <v>4.7741260000000005E-7</v>
      </c>
      <c r="M139" s="15">
        <v>6.4633739999999999E-7</v>
      </c>
      <c r="N139" s="16">
        <v>23.857420999999999</v>
      </c>
      <c r="P139" s="21">
        <v>0.73864341212867135</v>
      </c>
      <c r="Q139" s="22">
        <v>4.1409179999999999E-7</v>
      </c>
      <c r="R139" s="22">
        <v>5.6061149999999998E-7</v>
      </c>
      <c r="S139" s="23">
        <v>23.210597</v>
      </c>
    </row>
    <row r="140" spans="1:19" x14ac:dyDescent="0.3">
      <c r="A140" t="s">
        <v>134</v>
      </c>
      <c r="B140">
        <v>9.3665609999999996E-7</v>
      </c>
      <c r="C140">
        <v>1.268077E-6</v>
      </c>
      <c r="D140">
        <v>25.743364</v>
      </c>
      <c r="E140" s="10" t="s">
        <v>25</v>
      </c>
      <c r="F140" s="14">
        <v>0.73864281490477757</v>
      </c>
      <c r="G140" s="15">
        <v>1.8313209999999999E-7</v>
      </c>
      <c r="H140" s="15">
        <v>2.4793049999999998E-7</v>
      </c>
      <c r="I140" s="16">
        <v>24.767116999999999</v>
      </c>
      <c r="K140" s="11">
        <v>0.73864479895670854</v>
      </c>
      <c r="L140" s="12">
        <v>1.8009199999999999E-6</v>
      </c>
      <c r="M140" s="12">
        <v>2.438146E-6</v>
      </c>
      <c r="N140" s="13">
        <v>23.941447</v>
      </c>
      <c r="P140" s="24">
        <v>0.73864359561271231</v>
      </c>
      <c r="Q140" s="25">
        <v>5.9757579999999999E-7</v>
      </c>
      <c r="R140" s="25">
        <v>8.0901849999999999E-7</v>
      </c>
      <c r="S140" s="26">
        <v>23.161560000000001</v>
      </c>
    </row>
    <row r="141" spans="1:19" x14ac:dyDescent="0.3">
      <c r="A141" t="s">
        <v>135</v>
      </c>
      <c r="B141">
        <v>2.3552270000000001E-8</v>
      </c>
      <c r="C141">
        <v>3.188586E-8</v>
      </c>
      <c r="D141">
        <v>25.942211</v>
      </c>
      <c r="E141" s="10" t="s">
        <v>25</v>
      </c>
      <c r="F141" s="11">
        <v>0.73864398326572289</v>
      </c>
      <c r="G141" s="12">
        <v>9.8522879999999998E-7</v>
      </c>
      <c r="H141" s="12">
        <v>1.333836E-6</v>
      </c>
      <c r="I141" s="13">
        <v>25.471018000000001</v>
      </c>
      <c r="K141" s="14">
        <v>0.73864341491839525</v>
      </c>
      <c r="L141" s="15">
        <v>4.168815E-7</v>
      </c>
      <c r="M141" s="15">
        <v>5.6438840000000001E-7</v>
      </c>
      <c r="N141" s="16">
        <v>23.953529</v>
      </c>
      <c r="P141" s="21">
        <v>0.73864286250095745</v>
      </c>
      <c r="Q141" s="22">
        <v>1.3553590000000001E-7</v>
      </c>
      <c r="R141" s="22">
        <v>1.834932E-7</v>
      </c>
      <c r="S141" s="23">
        <v>23.570046999999999</v>
      </c>
    </row>
    <row r="142" spans="1:19" x14ac:dyDescent="0.3">
      <c r="A142" t="s">
        <v>136</v>
      </c>
      <c r="B142">
        <v>6.797856E-7</v>
      </c>
      <c r="C142">
        <v>9.203169E-7</v>
      </c>
      <c r="D142">
        <v>23.388477000000002</v>
      </c>
      <c r="E142" s="10" t="s">
        <v>25</v>
      </c>
      <c r="F142" s="14">
        <v>0.7386430625874546</v>
      </c>
      <c r="G142" s="15">
        <v>6.4550559999999999E-8</v>
      </c>
      <c r="H142" s="15">
        <v>8.7390749999999998E-8</v>
      </c>
      <c r="I142" s="16">
        <v>25.171467</v>
      </c>
      <c r="K142" s="11">
        <v>0.73864331888237555</v>
      </c>
      <c r="L142" s="12">
        <v>3.208455E-7</v>
      </c>
      <c r="M142" s="12">
        <v>4.3437149999999998E-7</v>
      </c>
      <c r="N142" s="13">
        <v>23.280643999999999</v>
      </c>
      <c r="P142" s="24">
        <v>0.73864299832355629</v>
      </c>
      <c r="Q142" s="25">
        <v>2.866661E-10</v>
      </c>
      <c r="R142" s="25">
        <v>3.8809839999999999E-10</v>
      </c>
      <c r="S142" s="26">
        <v>22.956486999999999</v>
      </c>
    </row>
    <row r="143" spans="1:19" x14ac:dyDescent="0.3">
      <c r="B143">
        <f>MEDIAN(B133:B142)</f>
        <v>7.9058854999999997E-7</v>
      </c>
      <c r="C143">
        <f>MEDIAN(C133:C142)</f>
        <v>1.070326E-6</v>
      </c>
      <c r="D143">
        <f>MEDIAN(D133:D142)</f>
        <v>24.7461415</v>
      </c>
      <c r="G143" s="15">
        <f>MEDIAN(G133:G142)</f>
        <v>5.3071759999999995E-7</v>
      </c>
      <c r="H143" s="15">
        <f>MEDIAN(H133:H142)</f>
        <v>7.1850355000000005E-7</v>
      </c>
      <c r="I143" s="16">
        <f>MEDIAN(I133:I142)</f>
        <v>24.542904999999998</v>
      </c>
      <c r="L143" s="15">
        <f>MEDIAN(L133:L142)</f>
        <v>4.2011525000000001E-7</v>
      </c>
      <c r="M143" s="15">
        <f>MEDIAN(M133:M142)</f>
        <v>5.6876635000000008E-7</v>
      </c>
      <c r="N143" s="16">
        <f>MEDIAN(N133:N142)</f>
        <v>23.787303000000001</v>
      </c>
      <c r="Q143" s="17">
        <f>MEDIAN(Q133:Q142)</f>
        <v>5.6666760000000001E-7</v>
      </c>
      <c r="R143" s="17">
        <f>MEDIAN(R133:R142)</f>
        <v>7.6717390000000002E-7</v>
      </c>
      <c r="S143" s="18">
        <f>MEDIAN(S133:S142)</f>
        <v>23.183663000000003</v>
      </c>
    </row>
  </sheetData>
  <phoneticPr fontId="1" type="noConversion"/>
  <pageMargins left="0.7" right="0.7" top="0.75" bottom="0.75" header="0.3" footer="0.3"/>
  <pageSetup orientation="portrait" r:id="rId1"/>
  <ignoredErrors>
    <ignoredError sqref="L12 Q12" formulaRange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7 3 d 8 e 8 - f 4 5 1 - 4 e a 5 - 8 f 1 1 - f c 3 9 7 1 6 5 e 9 c 1 "   x m l n s = " h t t p : / / s c h e m a s . m i c r o s o f t . c o m / D a t a M a s h u p " > A A A A A B U D A A B Q S w M E F A A C A A g A t K O f V f G O R 0 C l A A A A 9 g A A A B I A H A B D b 2 5 m a W c v U G F j a 2 F n Z S 5 4 b W w g o h g A K K A U A A A A A A A A A A A A A A A A A A A A A A A A A A A A h Y + 9 D o I w G E V f h X S n f y b G k I 8 y O L h I Y j Q x r k 2 p 0 A j F 0 G J 5 N w c f y V c Q o 6 i b 4 z 3 3 D P f e r z f I h q a O L r p z p r U p Y p i i S F v V F s a W K e r 9 M V 6 g T M B G q p M s d T T K 1 i W D K 1 J U e X 9 O C A k h 4 D D D b V c S T i k j h 3 y 9 U 5 V u J P r I 5 r 8 c G + u 8 t E o j A f v X G M E x Y w z P K c c U y A Q h N / Y r 8 H H v s / 2 B s O x r 3 3 d a 6 D p e b Y F M E c j 7 g 3 g A U E s D B B Q A A g A I A L S j n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o 5 9 V K I p H u A 4 A A A A R A A A A E w A c A E Z v c m 1 1 b G F z L 1 N l Y 3 R p b 2 4 x L m 0 g o h g A K K A U A A A A A A A A A A A A A A A A A A A A A A A A A A A A K 0 5 N L s n M z 1 M I h t C G 1 g B Q S w E C L Q A U A A I A C A C 0 o 5 9 V 8 Y 5 H Q K U A A A D 2 A A A A E g A A A A A A A A A A A A A A A A A A A A A A Q 2 9 u Z m l n L 1 B h Y 2 t h Z 2 U u e G 1 s U E s B A i 0 A F A A C A A g A t K O f V Q / K 6 a u k A A A A 6 Q A A A B M A A A A A A A A A A A A A A A A A 8 Q A A A F t D b 2 5 0 Z W 5 0 X 1 R 5 c G V z X S 5 4 b W x Q S w E C L Q A U A A I A C A C 0 o 5 9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8 Q g k 2 + H K U a O e m c G f p 1 w G A A A A A A C A A A A A A A Q Z g A A A A E A A C A A A A A 7 A x i 5 9 z o l 7 Q T o O m v d C y z m U G 0 B 2 b 2 L h A J M t 1 3 l F r O d c g A A A A A O g A A A A A I A A C A A A A C M a p f j / k p V K a E A d S A v o E C c m W J r g 5 a F k O B W P G z 0 W / 6 m 0 V A A A A A 3 g 7 1 x U 1 B s R w N i c h C U f z y l X 3 K E n 4 N k d v a T p 7 g U e d g L b i h C T I D F 3 J E 5 Z n B K 1 L i 5 L 7 2 K D O m 0 D M p x P E p v p M 7 3 i D 8 G s G 1 x E Q K i b X B K g t t 9 S 2 3 a O k A A A A A 6 y G o M A u a A o y L F W j x I N p J J v d 6 N A q S e + H u k t M d S C M A u X U H k E W z W e w S 0 V 2 M D m i q 9 z J 5 3 7 B 3 9 i c l a C 9 b j z 6 H P d m A / < / D a t a M a s h u p > 
</file>

<file path=customXml/itemProps1.xml><?xml version="1.0" encoding="utf-8"?>
<ds:datastoreItem xmlns:ds="http://schemas.openxmlformats.org/officeDocument/2006/customXml" ds:itemID="{AF797691-13C1-4E3F-820B-11052ED80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Askisi2</vt:lpstr>
      <vt:lpstr>Askisi3</vt:lpstr>
      <vt:lpstr>Askisi5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panagiotis toloudis</dc:creator>
  <cp:keywords/>
  <dc:description/>
  <cp:lastModifiedBy>panagiotis toloudis</cp:lastModifiedBy>
  <cp:revision/>
  <dcterms:created xsi:type="dcterms:W3CDTF">2022-12-26T17:02:02Z</dcterms:created>
  <dcterms:modified xsi:type="dcterms:W3CDTF">2022-12-31T18:30:06Z</dcterms:modified>
  <cp:category/>
  <cp:contentStatus/>
</cp:coreProperties>
</file>