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SOM RSCH\LSKLab\Cra FruK project\MANUSCRIPT 2023 FruK pleiotropy\GitHub Upload\"/>
    </mc:Choice>
  </mc:AlternateContent>
  <xr:revisionPtr revIDLastSave="0" documentId="13_ncr:1_{B35F7F4E-77FF-4C1C-8FD7-F6BC42C61173}" xr6:coauthVersionLast="47" xr6:coauthVersionMax="47" xr10:uidLastSave="{00000000-0000-0000-0000-000000000000}"/>
  <bookViews>
    <workbookView xWindow="0" yWindow="0" windowWidth="12000" windowHeight="17400" xr2:uid="{3793962C-2CA4-4437-9F9C-7BEA373C7BCA}"/>
  </bookViews>
  <sheets>
    <sheet name="Measured Data" sheetId="1" r:id="rId1"/>
    <sheet name="Clustering" sheetId="6" state="hidden" r:id="rId2"/>
  </sheets>
  <definedNames>
    <definedName name="_xlnm._FilterDatabase" localSheetId="0" hidden="1">'Measured Data'!$A$2:$T$326</definedName>
    <definedName name="solver_adj" localSheetId="1" hidden="1">Clustering!$BH$15:$BH$17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Clustering!$BJ$31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1" l="1"/>
  <c r="K7" i="1"/>
  <c r="K6" i="1"/>
  <c r="K5" i="1"/>
  <c r="K4" i="1"/>
  <c r="K3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R302" i="1"/>
  <c r="R300" i="1"/>
  <c r="R298" i="1"/>
  <c r="R296" i="1"/>
  <c r="R294" i="1"/>
  <c r="R292" i="1"/>
  <c r="R290" i="1"/>
  <c r="R288" i="1"/>
  <c r="R286" i="1"/>
  <c r="R284" i="1"/>
  <c r="R282" i="1"/>
  <c r="R280" i="1"/>
  <c r="R278" i="1"/>
  <c r="R276" i="1"/>
  <c r="R274" i="1"/>
  <c r="R272" i="1"/>
  <c r="R270" i="1"/>
  <c r="R268" i="1"/>
  <c r="R266" i="1"/>
  <c r="R264" i="1"/>
  <c r="R262" i="1"/>
  <c r="R260" i="1"/>
  <c r="R258" i="1"/>
  <c r="R256" i="1"/>
  <c r="R254" i="1"/>
  <c r="R252" i="1"/>
  <c r="R250" i="1"/>
  <c r="R248" i="1"/>
  <c r="R246" i="1"/>
  <c r="R244" i="1"/>
  <c r="R242" i="1"/>
  <c r="R240" i="1"/>
  <c r="R238" i="1"/>
  <c r="R236" i="1"/>
  <c r="R234" i="1"/>
  <c r="R232" i="1"/>
  <c r="R230" i="1"/>
  <c r="R228" i="1"/>
  <c r="R226" i="1"/>
  <c r="R224" i="1"/>
  <c r="R222" i="1"/>
  <c r="R220" i="1"/>
  <c r="R218" i="1"/>
  <c r="R216" i="1"/>
  <c r="R214" i="1"/>
  <c r="R212" i="1"/>
  <c r="R210" i="1"/>
  <c r="R208" i="1"/>
  <c r="R206" i="1"/>
  <c r="R204" i="1"/>
  <c r="R202" i="1"/>
  <c r="R200" i="1"/>
  <c r="R198" i="1"/>
  <c r="R196" i="1"/>
  <c r="R194" i="1"/>
  <c r="R192" i="1"/>
  <c r="R190" i="1"/>
  <c r="R188" i="1"/>
  <c r="R186" i="1"/>
  <c r="R184" i="1"/>
  <c r="R182" i="1"/>
  <c r="R180" i="1"/>
  <c r="R178" i="1"/>
  <c r="R176" i="1"/>
  <c r="R174" i="1"/>
  <c r="R172" i="1"/>
  <c r="R170" i="1"/>
  <c r="R168" i="1"/>
  <c r="R166" i="1"/>
  <c r="R164" i="1"/>
  <c r="R162" i="1"/>
  <c r="R160" i="1"/>
  <c r="R158" i="1"/>
  <c r="R156" i="1"/>
  <c r="R154" i="1"/>
  <c r="R152" i="1"/>
  <c r="R150" i="1"/>
  <c r="R148" i="1"/>
  <c r="R146" i="1"/>
  <c r="R144" i="1"/>
  <c r="R142" i="1"/>
  <c r="R140" i="1"/>
  <c r="R138" i="1"/>
  <c r="R136" i="1"/>
  <c r="R134" i="1"/>
  <c r="R132" i="1"/>
  <c r="R130" i="1"/>
  <c r="R128" i="1"/>
  <c r="R126" i="1"/>
  <c r="R124" i="1"/>
  <c r="R122" i="1"/>
  <c r="R120" i="1"/>
  <c r="R118" i="1"/>
  <c r="R116" i="1"/>
  <c r="R114" i="1"/>
  <c r="R112" i="1"/>
  <c r="R110" i="1"/>
  <c r="R108" i="1"/>
  <c r="R106" i="1"/>
  <c r="R104" i="1"/>
  <c r="R102" i="1"/>
  <c r="R100" i="1"/>
  <c r="R98" i="1"/>
  <c r="R96" i="1"/>
  <c r="R94" i="1"/>
  <c r="R92" i="1"/>
  <c r="R90" i="1"/>
  <c r="R88" i="1"/>
  <c r="R86" i="1"/>
  <c r="R84" i="1"/>
  <c r="R82" i="1"/>
  <c r="R80" i="1"/>
  <c r="R78" i="1"/>
  <c r="R76" i="1"/>
  <c r="R74" i="1"/>
  <c r="R72" i="1"/>
  <c r="R70" i="1"/>
  <c r="R68" i="1"/>
  <c r="R66" i="1"/>
  <c r="R64" i="1"/>
  <c r="R62" i="1"/>
  <c r="R60" i="1"/>
  <c r="R58" i="1"/>
  <c r="R56" i="1"/>
  <c r="R54" i="1"/>
  <c r="R52" i="1"/>
  <c r="R50" i="1"/>
  <c r="R48" i="1"/>
  <c r="R46" i="1"/>
  <c r="R44" i="1"/>
  <c r="R42" i="1"/>
  <c r="R40" i="1"/>
  <c r="R38" i="1"/>
  <c r="R36" i="1"/>
  <c r="R34" i="1"/>
  <c r="R32" i="1"/>
  <c r="R30" i="1"/>
  <c r="R28" i="1"/>
  <c r="R26" i="1"/>
  <c r="R24" i="1"/>
  <c r="R22" i="1"/>
  <c r="R20" i="1"/>
  <c r="R18" i="1"/>
  <c r="R16" i="1"/>
  <c r="R14" i="1"/>
  <c r="R12" i="1"/>
  <c r="R10" i="1"/>
  <c r="R8" i="1"/>
  <c r="R6" i="1"/>
  <c r="R4" i="1"/>
  <c r="R304" i="1"/>
  <c r="S326" i="1" l="1"/>
  <c r="O326" i="1"/>
  <c r="Q326" i="1" s="1"/>
  <c r="N326" i="1"/>
  <c r="P326" i="1" s="1"/>
  <c r="S325" i="1"/>
  <c r="O325" i="1"/>
  <c r="Q325" i="1" s="1"/>
  <c r="N325" i="1"/>
  <c r="P325" i="1" s="1"/>
  <c r="S324" i="1"/>
  <c r="O324" i="1"/>
  <c r="Q324" i="1" s="1"/>
  <c r="N324" i="1"/>
  <c r="P324" i="1" s="1"/>
  <c r="S323" i="1"/>
  <c r="O323" i="1"/>
  <c r="Q323" i="1" s="1"/>
  <c r="N323" i="1"/>
  <c r="P323" i="1" s="1"/>
  <c r="S322" i="1"/>
  <c r="O322" i="1"/>
  <c r="Q322" i="1" s="1"/>
  <c r="N322" i="1"/>
  <c r="P322" i="1" s="1"/>
  <c r="S321" i="1"/>
  <c r="O321" i="1"/>
  <c r="Q321" i="1" s="1"/>
  <c r="N321" i="1"/>
  <c r="P321" i="1" s="1"/>
  <c r="S320" i="1"/>
  <c r="O320" i="1"/>
  <c r="Q320" i="1" s="1"/>
  <c r="N320" i="1"/>
  <c r="P320" i="1" s="1"/>
  <c r="S319" i="1"/>
  <c r="O319" i="1"/>
  <c r="Q319" i="1" s="1"/>
  <c r="N319" i="1"/>
  <c r="P319" i="1" s="1"/>
  <c r="S318" i="1"/>
  <c r="O318" i="1"/>
  <c r="Q318" i="1" s="1"/>
  <c r="N318" i="1"/>
  <c r="P318" i="1" s="1"/>
  <c r="S317" i="1"/>
  <c r="O317" i="1"/>
  <c r="Q317" i="1" s="1"/>
  <c r="N317" i="1"/>
  <c r="P317" i="1" s="1"/>
  <c r="S316" i="1"/>
  <c r="O316" i="1"/>
  <c r="Q316" i="1" s="1"/>
  <c r="N316" i="1"/>
  <c r="P316" i="1" s="1"/>
  <c r="S315" i="1"/>
  <c r="O315" i="1"/>
  <c r="Q315" i="1" s="1"/>
  <c r="N315" i="1"/>
  <c r="P315" i="1" s="1"/>
  <c r="S314" i="1"/>
  <c r="O314" i="1"/>
  <c r="Q314" i="1" s="1"/>
  <c r="N314" i="1"/>
  <c r="P314" i="1" s="1"/>
  <c r="S313" i="1"/>
  <c r="O313" i="1"/>
  <c r="Q313" i="1" s="1"/>
  <c r="N313" i="1"/>
  <c r="P313" i="1" s="1"/>
  <c r="S312" i="1"/>
  <c r="O312" i="1"/>
  <c r="Q312" i="1" s="1"/>
  <c r="N312" i="1"/>
  <c r="P312" i="1" s="1"/>
  <c r="S311" i="1"/>
  <c r="O311" i="1"/>
  <c r="Q311" i="1" s="1"/>
  <c r="N311" i="1"/>
  <c r="P311" i="1" s="1"/>
  <c r="S310" i="1"/>
  <c r="O310" i="1"/>
  <c r="Q310" i="1" s="1"/>
  <c r="N310" i="1"/>
  <c r="P310" i="1" s="1"/>
  <c r="S309" i="1"/>
  <c r="O309" i="1"/>
  <c r="Q309" i="1" s="1"/>
  <c r="N309" i="1"/>
  <c r="P309" i="1" s="1"/>
  <c r="S308" i="1"/>
  <c r="O308" i="1"/>
  <c r="Q308" i="1" s="1"/>
  <c r="N308" i="1"/>
  <c r="P308" i="1" s="1"/>
  <c r="S307" i="1"/>
  <c r="O307" i="1"/>
  <c r="Q307" i="1" s="1"/>
  <c r="N307" i="1"/>
  <c r="P307" i="1" s="1"/>
  <c r="S306" i="1"/>
  <c r="O306" i="1"/>
  <c r="Q306" i="1" s="1"/>
  <c r="N306" i="1"/>
  <c r="P306" i="1" s="1"/>
  <c r="S305" i="1"/>
  <c r="O305" i="1"/>
  <c r="Q305" i="1" s="1"/>
  <c r="N305" i="1"/>
  <c r="P305" i="1" s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S304" i="1"/>
  <c r="O304" i="1"/>
  <c r="Q304" i="1" s="1"/>
  <c r="N304" i="1"/>
  <c r="P304" i="1" s="1"/>
  <c r="G304" i="1"/>
  <c r="S303" i="1"/>
  <c r="O303" i="1"/>
  <c r="Q303" i="1" s="1"/>
  <c r="N303" i="1"/>
  <c r="P303" i="1" s="1"/>
  <c r="G303" i="1"/>
  <c r="S302" i="1"/>
  <c r="O302" i="1"/>
  <c r="Q302" i="1" s="1"/>
  <c r="N302" i="1"/>
  <c r="P302" i="1" s="1"/>
  <c r="G302" i="1"/>
  <c r="S301" i="1"/>
  <c r="O301" i="1"/>
  <c r="Q301" i="1" s="1"/>
  <c r="N301" i="1"/>
  <c r="P301" i="1" s="1"/>
  <c r="G301" i="1"/>
  <c r="S300" i="1"/>
  <c r="O300" i="1"/>
  <c r="Q300" i="1" s="1"/>
  <c r="N300" i="1"/>
  <c r="P300" i="1" s="1"/>
  <c r="G300" i="1"/>
  <c r="S299" i="1"/>
  <c r="O299" i="1"/>
  <c r="Q299" i="1" s="1"/>
  <c r="N299" i="1"/>
  <c r="P299" i="1" s="1"/>
  <c r="G299" i="1"/>
  <c r="S298" i="1"/>
  <c r="O298" i="1"/>
  <c r="Q298" i="1" s="1"/>
  <c r="N298" i="1"/>
  <c r="P298" i="1" s="1"/>
  <c r="G298" i="1"/>
  <c r="S297" i="1"/>
  <c r="O297" i="1"/>
  <c r="Q297" i="1" s="1"/>
  <c r="N297" i="1"/>
  <c r="P297" i="1" s="1"/>
  <c r="G297" i="1"/>
  <c r="S296" i="1"/>
  <c r="O296" i="1"/>
  <c r="Q296" i="1" s="1"/>
  <c r="N296" i="1"/>
  <c r="P296" i="1" s="1"/>
  <c r="G296" i="1"/>
  <c r="S295" i="1"/>
  <c r="O295" i="1"/>
  <c r="Q295" i="1" s="1"/>
  <c r="N295" i="1"/>
  <c r="P295" i="1" s="1"/>
  <c r="G295" i="1"/>
  <c r="S294" i="1"/>
  <c r="O294" i="1"/>
  <c r="Q294" i="1" s="1"/>
  <c r="N294" i="1"/>
  <c r="P294" i="1" s="1"/>
  <c r="G294" i="1"/>
  <c r="S293" i="1"/>
  <c r="O293" i="1"/>
  <c r="Q293" i="1" s="1"/>
  <c r="N293" i="1"/>
  <c r="P293" i="1" s="1"/>
  <c r="G293" i="1"/>
  <c r="S292" i="1"/>
  <c r="O292" i="1"/>
  <c r="Q292" i="1" s="1"/>
  <c r="N292" i="1"/>
  <c r="P292" i="1" s="1"/>
  <c r="G292" i="1"/>
  <c r="S291" i="1"/>
  <c r="O291" i="1"/>
  <c r="Q291" i="1" s="1"/>
  <c r="N291" i="1"/>
  <c r="P291" i="1" s="1"/>
  <c r="R291" i="1" s="1"/>
  <c r="T291" i="1" s="1"/>
  <c r="G291" i="1"/>
  <c r="S290" i="1"/>
  <c r="O290" i="1"/>
  <c r="Q290" i="1" s="1"/>
  <c r="N290" i="1"/>
  <c r="P290" i="1" s="1"/>
  <c r="G290" i="1"/>
  <c r="S289" i="1"/>
  <c r="O289" i="1"/>
  <c r="Q289" i="1" s="1"/>
  <c r="N289" i="1"/>
  <c r="P289" i="1" s="1"/>
  <c r="R289" i="1" s="1"/>
  <c r="T289" i="1" s="1"/>
  <c r="G289" i="1"/>
  <c r="S288" i="1"/>
  <c r="O288" i="1"/>
  <c r="Q288" i="1" s="1"/>
  <c r="N288" i="1"/>
  <c r="P288" i="1" s="1"/>
  <c r="G288" i="1"/>
  <c r="S287" i="1"/>
  <c r="O287" i="1"/>
  <c r="Q287" i="1" s="1"/>
  <c r="N287" i="1"/>
  <c r="P287" i="1" s="1"/>
  <c r="G287" i="1"/>
  <c r="S286" i="1"/>
  <c r="O286" i="1"/>
  <c r="Q286" i="1" s="1"/>
  <c r="N286" i="1"/>
  <c r="P286" i="1" s="1"/>
  <c r="G286" i="1"/>
  <c r="S285" i="1"/>
  <c r="O285" i="1"/>
  <c r="Q285" i="1" s="1"/>
  <c r="N285" i="1"/>
  <c r="P285" i="1" s="1"/>
  <c r="R285" i="1" s="1"/>
  <c r="T285" i="1" s="1"/>
  <c r="G285" i="1"/>
  <c r="S284" i="1"/>
  <c r="O284" i="1"/>
  <c r="Q284" i="1" s="1"/>
  <c r="N284" i="1"/>
  <c r="P284" i="1" s="1"/>
  <c r="G284" i="1"/>
  <c r="S283" i="1"/>
  <c r="O283" i="1"/>
  <c r="Q283" i="1" s="1"/>
  <c r="N283" i="1"/>
  <c r="P283" i="1" s="1"/>
  <c r="G283" i="1"/>
  <c r="S282" i="1"/>
  <c r="O282" i="1"/>
  <c r="Q282" i="1" s="1"/>
  <c r="N282" i="1"/>
  <c r="P282" i="1" s="1"/>
  <c r="G282" i="1"/>
  <c r="S281" i="1"/>
  <c r="O281" i="1"/>
  <c r="Q281" i="1" s="1"/>
  <c r="N281" i="1"/>
  <c r="P281" i="1" s="1"/>
  <c r="G281" i="1"/>
  <c r="S280" i="1"/>
  <c r="O280" i="1"/>
  <c r="Q280" i="1" s="1"/>
  <c r="N280" i="1"/>
  <c r="P280" i="1" s="1"/>
  <c r="G280" i="1"/>
  <c r="S279" i="1"/>
  <c r="O279" i="1"/>
  <c r="Q279" i="1" s="1"/>
  <c r="N279" i="1"/>
  <c r="P279" i="1" s="1"/>
  <c r="G279" i="1"/>
  <c r="S278" i="1"/>
  <c r="O278" i="1"/>
  <c r="Q278" i="1" s="1"/>
  <c r="N278" i="1"/>
  <c r="P278" i="1" s="1"/>
  <c r="G278" i="1"/>
  <c r="S277" i="1"/>
  <c r="O277" i="1"/>
  <c r="Q277" i="1" s="1"/>
  <c r="N277" i="1"/>
  <c r="P277" i="1" s="1"/>
  <c r="G277" i="1"/>
  <c r="S276" i="1"/>
  <c r="O276" i="1"/>
  <c r="Q276" i="1" s="1"/>
  <c r="N276" i="1"/>
  <c r="P276" i="1" s="1"/>
  <c r="G276" i="1"/>
  <c r="S275" i="1"/>
  <c r="O275" i="1"/>
  <c r="Q275" i="1" s="1"/>
  <c r="N275" i="1"/>
  <c r="P275" i="1" s="1"/>
  <c r="G275" i="1"/>
  <c r="S274" i="1"/>
  <c r="O274" i="1"/>
  <c r="Q274" i="1" s="1"/>
  <c r="N274" i="1"/>
  <c r="P274" i="1" s="1"/>
  <c r="G274" i="1"/>
  <c r="S273" i="1"/>
  <c r="O273" i="1"/>
  <c r="Q273" i="1" s="1"/>
  <c r="N273" i="1"/>
  <c r="P273" i="1" s="1"/>
  <c r="G273" i="1"/>
  <c r="S272" i="1"/>
  <c r="O272" i="1"/>
  <c r="Q272" i="1" s="1"/>
  <c r="N272" i="1"/>
  <c r="P272" i="1" s="1"/>
  <c r="G272" i="1"/>
  <c r="S271" i="1"/>
  <c r="O271" i="1"/>
  <c r="Q271" i="1" s="1"/>
  <c r="N271" i="1"/>
  <c r="P271" i="1" s="1"/>
  <c r="G271" i="1"/>
  <c r="S270" i="1"/>
  <c r="O270" i="1"/>
  <c r="Q270" i="1" s="1"/>
  <c r="N270" i="1"/>
  <c r="P270" i="1" s="1"/>
  <c r="G270" i="1"/>
  <c r="S269" i="1"/>
  <c r="O269" i="1"/>
  <c r="Q269" i="1" s="1"/>
  <c r="N269" i="1"/>
  <c r="P269" i="1" s="1"/>
  <c r="G269" i="1"/>
  <c r="S268" i="1"/>
  <c r="O268" i="1"/>
  <c r="Q268" i="1" s="1"/>
  <c r="N268" i="1"/>
  <c r="P268" i="1" s="1"/>
  <c r="G268" i="1"/>
  <c r="S267" i="1"/>
  <c r="O267" i="1"/>
  <c r="Q267" i="1" s="1"/>
  <c r="N267" i="1"/>
  <c r="P267" i="1" s="1"/>
  <c r="G267" i="1"/>
  <c r="S266" i="1"/>
  <c r="O266" i="1"/>
  <c r="Q266" i="1" s="1"/>
  <c r="N266" i="1"/>
  <c r="P266" i="1" s="1"/>
  <c r="G266" i="1"/>
  <c r="S265" i="1"/>
  <c r="O265" i="1"/>
  <c r="Q265" i="1" s="1"/>
  <c r="N265" i="1"/>
  <c r="P265" i="1" s="1"/>
  <c r="G265" i="1"/>
  <c r="S264" i="1"/>
  <c r="O264" i="1"/>
  <c r="Q264" i="1" s="1"/>
  <c r="N264" i="1"/>
  <c r="P264" i="1" s="1"/>
  <c r="G264" i="1"/>
  <c r="S263" i="1"/>
  <c r="O263" i="1"/>
  <c r="Q263" i="1" s="1"/>
  <c r="N263" i="1"/>
  <c r="P263" i="1" s="1"/>
  <c r="G263" i="1"/>
  <c r="S262" i="1"/>
  <c r="O262" i="1"/>
  <c r="Q262" i="1" s="1"/>
  <c r="N262" i="1"/>
  <c r="P262" i="1" s="1"/>
  <c r="G262" i="1"/>
  <c r="S261" i="1"/>
  <c r="O261" i="1"/>
  <c r="Q261" i="1" s="1"/>
  <c r="N261" i="1"/>
  <c r="P261" i="1" s="1"/>
  <c r="G261" i="1"/>
  <c r="S260" i="1"/>
  <c r="O260" i="1"/>
  <c r="Q260" i="1" s="1"/>
  <c r="N260" i="1"/>
  <c r="P260" i="1" s="1"/>
  <c r="G260" i="1"/>
  <c r="S259" i="1"/>
  <c r="O259" i="1"/>
  <c r="Q259" i="1" s="1"/>
  <c r="N259" i="1"/>
  <c r="P259" i="1" s="1"/>
  <c r="G259" i="1"/>
  <c r="S258" i="1"/>
  <c r="O258" i="1"/>
  <c r="Q258" i="1" s="1"/>
  <c r="N258" i="1"/>
  <c r="P258" i="1" s="1"/>
  <c r="G258" i="1"/>
  <c r="S257" i="1"/>
  <c r="O257" i="1"/>
  <c r="Q257" i="1" s="1"/>
  <c r="N257" i="1"/>
  <c r="P257" i="1" s="1"/>
  <c r="G257" i="1"/>
  <c r="S256" i="1"/>
  <c r="O256" i="1"/>
  <c r="Q256" i="1" s="1"/>
  <c r="N256" i="1"/>
  <c r="P256" i="1" s="1"/>
  <c r="G256" i="1"/>
  <c r="S255" i="1"/>
  <c r="O255" i="1"/>
  <c r="Q255" i="1" s="1"/>
  <c r="N255" i="1"/>
  <c r="P255" i="1" s="1"/>
  <c r="G255" i="1"/>
  <c r="S254" i="1"/>
  <c r="O254" i="1"/>
  <c r="Q254" i="1" s="1"/>
  <c r="N254" i="1"/>
  <c r="P254" i="1" s="1"/>
  <c r="G254" i="1"/>
  <c r="S253" i="1"/>
  <c r="O253" i="1"/>
  <c r="Q253" i="1" s="1"/>
  <c r="N253" i="1"/>
  <c r="P253" i="1" s="1"/>
  <c r="G253" i="1"/>
  <c r="S252" i="1"/>
  <c r="O252" i="1"/>
  <c r="Q252" i="1" s="1"/>
  <c r="N252" i="1"/>
  <c r="P252" i="1" s="1"/>
  <c r="G252" i="1"/>
  <c r="S251" i="1"/>
  <c r="O251" i="1"/>
  <c r="Q251" i="1" s="1"/>
  <c r="N251" i="1"/>
  <c r="P251" i="1" s="1"/>
  <c r="G251" i="1"/>
  <c r="N237" i="1"/>
  <c r="P237" i="1" s="1"/>
  <c r="O250" i="1"/>
  <c r="Q250" i="1" s="1"/>
  <c r="N250" i="1"/>
  <c r="P250" i="1" s="1"/>
  <c r="G250" i="1"/>
  <c r="S249" i="1"/>
  <c r="O249" i="1"/>
  <c r="Q249" i="1" s="1"/>
  <c r="N249" i="1"/>
  <c r="P249" i="1" s="1"/>
  <c r="G249" i="1"/>
  <c r="O248" i="1"/>
  <c r="Q248" i="1" s="1"/>
  <c r="N248" i="1"/>
  <c r="P248" i="1" s="1"/>
  <c r="G248" i="1"/>
  <c r="S247" i="1"/>
  <c r="O247" i="1"/>
  <c r="Q247" i="1" s="1"/>
  <c r="N247" i="1"/>
  <c r="P247" i="1" s="1"/>
  <c r="G247" i="1"/>
  <c r="O246" i="1"/>
  <c r="Q246" i="1" s="1"/>
  <c r="N246" i="1"/>
  <c r="P246" i="1" s="1"/>
  <c r="G246" i="1"/>
  <c r="S245" i="1"/>
  <c r="O245" i="1"/>
  <c r="Q245" i="1" s="1"/>
  <c r="N245" i="1"/>
  <c r="P245" i="1" s="1"/>
  <c r="G245" i="1"/>
  <c r="O244" i="1"/>
  <c r="Q244" i="1" s="1"/>
  <c r="N244" i="1"/>
  <c r="P244" i="1" s="1"/>
  <c r="G244" i="1"/>
  <c r="S243" i="1"/>
  <c r="O243" i="1"/>
  <c r="Q243" i="1" s="1"/>
  <c r="N243" i="1"/>
  <c r="P243" i="1" s="1"/>
  <c r="G243" i="1"/>
  <c r="O242" i="1"/>
  <c r="Q242" i="1" s="1"/>
  <c r="N242" i="1"/>
  <c r="P242" i="1" s="1"/>
  <c r="G242" i="1"/>
  <c r="S241" i="1"/>
  <c r="O241" i="1"/>
  <c r="Q241" i="1" s="1"/>
  <c r="N241" i="1"/>
  <c r="P241" i="1" s="1"/>
  <c r="G241" i="1"/>
  <c r="O240" i="1"/>
  <c r="Q240" i="1" s="1"/>
  <c r="N240" i="1"/>
  <c r="P240" i="1" s="1"/>
  <c r="G240" i="1"/>
  <c r="S239" i="1"/>
  <c r="O239" i="1"/>
  <c r="Q239" i="1" s="1"/>
  <c r="N239" i="1"/>
  <c r="P239" i="1" s="1"/>
  <c r="G239" i="1"/>
  <c r="O238" i="1"/>
  <c r="Q238" i="1" s="1"/>
  <c r="N238" i="1"/>
  <c r="P238" i="1" s="1"/>
  <c r="G238" i="1"/>
  <c r="S237" i="1"/>
  <c r="O237" i="1"/>
  <c r="Q237" i="1" s="1"/>
  <c r="G237" i="1"/>
  <c r="O236" i="1"/>
  <c r="Q236" i="1" s="1"/>
  <c r="N236" i="1"/>
  <c r="P236" i="1" s="1"/>
  <c r="G236" i="1"/>
  <c r="S235" i="1"/>
  <c r="O235" i="1"/>
  <c r="Q235" i="1" s="1"/>
  <c r="N235" i="1"/>
  <c r="P235" i="1" s="1"/>
  <c r="G235" i="1"/>
  <c r="O234" i="1"/>
  <c r="Q234" i="1" s="1"/>
  <c r="N234" i="1"/>
  <c r="P234" i="1" s="1"/>
  <c r="G234" i="1"/>
  <c r="S233" i="1"/>
  <c r="O233" i="1"/>
  <c r="Q233" i="1" s="1"/>
  <c r="N233" i="1"/>
  <c r="P233" i="1" s="1"/>
  <c r="G233" i="1"/>
  <c r="O232" i="1"/>
  <c r="Q232" i="1" s="1"/>
  <c r="N232" i="1"/>
  <c r="P232" i="1" s="1"/>
  <c r="G232" i="1"/>
  <c r="S231" i="1"/>
  <c r="O231" i="1"/>
  <c r="Q231" i="1" s="1"/>
  <c r="N231" i="1"/>
  <c r="P231" i="1" s="1"/>
  <c r="G231" i="1"/>
  <c r="O230" i="1"/>
  <c r="Q230" i="1" s="1"/>
  <c r="N230" i="1"/>
  <c r="P230" i="1" s="1"/>
  <c r="G230" i="1"/>
  <c r="S229" i="1"/>
  <c r="O229" i="1"/>
  <c r="Q229" i="1" s="1"/>
  <c r="N229" i="1"/>
  <c r="P229" i="1" s="1"/>
  <c r="G229" i="1"/>
  <c r="O228" i="1"/>
  <c r="Q228" i="1" s="1"/>
  <c r="N228" i="1"/>
  <c r="P228" i="1" s="1"/>
  <c r="G228" i="1"/>
  <c r="S227" i="1"/>
  <c r="O227" i="1"/>
  <c r="Q227" i="1" s="1"/>
  <c r="N227" i="1"/>
  <c r="P227" i="1" s="1"/>
  <c r="G227" i="1"/>
  <c r="O226" i="1"/>
  <c r="Q226" i="1" s="1"/>
  <c r="N226" i="1"/>
  <c r="P226" i="1" s="1"/>
  <c r="G226" i="1"/>
  <c r="S225" i="1"/>
  <c r="O225" i="1"/>
  <c r="Q225" i="1" s="1"/>
  <c r="N225" i="1"/>
  <c r="P225" i="1" s="1"/>
  <c r="G225" i="1"/>
  <c r="O224" i="1"/>
  <c r="Q224" i="1" s="1"/>
  <c r="N224" i="1"/>
  <c r="P224" i="1" s="1"/>
  <c r="G224" i="1"/>
  <c r="S223" i="1"/>
  <c r="O223" i="1"/>
  <c r="Q223" i="1" s="1"/>
  <c r="N223" i="1"/>
  <c r="P223" i="1" s="1"/>
  <c r="G223" i="1"/>
  <c r="O222" i="1"/>
  <c r="Q222" i="1" s="1"/>
  <c r="N222" i="1"/>
  <c r="P222" i="1" s="1"/>
  <c r="G222" i="1"/>
  <c r="S221" i="1"/>
  <c r="O221" i="1"/>
  <c r="Q221" i="1" s="1"/>
  <c r="N221" i="1"/>
  <c r="P221" i="1" s="1"/>
  <c r="G221" i="1"/>
  <c r="O220" i="1"/>
  <c r="Q220" i="1" s="1"/>
  <c r="N220" i="1"/>
  <c r="P220" i="1" s="1"/>
  <c r="G220" i="1"/>
  <c r="S219" i="1"/>
  <c r="O219" i="1"/>
  <c r="Q219" i="1" s="1"/>
  <c r="N219" i="1"/>
  <c r="P219" i="1" s="1"/>
  <c r="G219" i="1"/>
  <c r="O218" i="1"/>
  <c r="Q218" i="1" s="1"/>
  <c r="N218" i="1"/>
  <c r="P218" i="1" s="1"/>
  <c r="G218" i="1"/>
  <c r="S217" i="1"/>
  <c r="O217" i="1"/>
  <c r="Q217" i="1" s="1"/>
  <c r="N217" i="1"/>
  <c r="P217" i="1" s="1"/>
  <c r="G217" i="1"/>
  <c r="O216" i="1"/>
  <c r="Q216" i="1" s="1"/>
  <c r="N216" i="1"/>
  <c r="P216" i="1" s="1"/>
  <c r="G216" i="1"/>
  <c r="S215" i="1"/>
  <c r="O215" i="1"/>
  <c r="Q215" i="1" s="1"/>
  <c r="N215" i="1"/>
  <c r="P215" i="1" s="1"/>
  <c r="G215" i="1"/>
  <c r="O214" i="1"/>
  <c r="Q214" i="1" s="1"/>
  <c r="N214" i="1"/>
  <c r="P214" i="1" s="1"/>
  <c r="G214" i="1"/>
  <c r="S213" i="1"/>
  <c r="O213" i="1"/>
  <c r="Q213" i="1" s="1"/>
  <c r="N213" i="1"/>
  <c r="P213" i="1" s="1"/>
  <c r="G213" i="1"/>
  <c r="S212" i="1"/>
  <c r="O212" i="1"/>
  <c r="Q212" i="1" s="1"/>
  <c r="N212" i="1"/>
  <c r="P212" i="1" s="1"/>
  <c r="G212" i="1"/>
  <c r="S211" i="1"/>
  <c r="O211" i="1"/>
  <c r="Q211" i="1" s="1"/>
  <c r="N211" i="1"/>
  <c r="P211" i="1" s="1"/>
  <c r="G211" i="1"/>
  <c r="S210" i="1"/>
  <c r="O210" i="1"/>
  <c r="Q210" i="1" s="1"/>
  <c r="N210" i="1"/>
  <c r="P210" i="1" s="1"/>
  <c r="G210" i="1"/>
  <c r="S209" i="1"/>
  <c r="O209" i="1"/>
  <c r="Q209" i="1" s="1"/>
  <c r="N209" i="1"/>
  <c r="P209" i="1" s="1"/>
  <c r="G209" i="1"/>
  <c r="S208" i="1"/>
  <c r="O208" i="1"/>
  <c r="Q208" i="1" s="1"/>
  <c r="N208" i="1"/>
  <c r="P208" i="1" s="1"/>
  <c r="G208" i="1"/>
  <c r="S207" i="1"/>
  <c r="O207" i="1"/>
  <c r="Q207" i="1" s="1"/>
  <c r="N207" i="1"/>
  <c r="P207" i="1" s="1"/>
  <c r="G207" i="1"/>
  <c r="S206" i="1"/>
  <c r="O206" i="1"/>
  <c r="Q206" i="1" s="1"/>
  <c r="N206" i="1"/>
  <c r="P206" i="1" s="1"/>
  <c r="G206" i="1"/>
  <c r="S205" i="1"/>
  <c r="O205" i="1"/>
  <c r="Q205" i="1" s="1"/>
  <c r="N205" i="1"/>
  <c r="P205" i="1" s="1"/>
  <c r="G205" i="1"/>
  <c r="S204" i="1"/>
  <c r="O204" i="1"/>
  <c r="Q204" i="1" s="1"/>
  <c r="N204" i="1"/>
  <c r="P204" i="1" s="1"/>
  <c r="G204" i="1"/>
  <c r="S203" i="1"/>
  <c r="O203" i="1"/>
  <c r="Q203" i="1" s="1"/>
  <c r="N203" i="1"/>
  <c r="P203" i="1" s="1"/>
  <c r="G203" i="1"/>
  <c r="S202" i="1"/>
  <c r="O202" i="1"/>
  <c r="Q202" i="1" s="1"/>
  <c r="N202" i="1"/>
  <c r="P202" i="1" s="1"/>
  <c r="G202" i="1"/>
  <c r="S201" i="1"/>
  <c r="O201" i="1"/>
  <c r="Q201" i="1" s="1"/>
  <c r="N201" i="1"/>
  <c r="P201" i="1" s="1"/>
  <c r="G201" i="1"/>
  <c r="S200" i="1"/>
  <c r="O200" i="1"/>
  <c r="Q200" i="1" s="1"/>
  <c r="N200" i="1"/>
  <c r="P200" i="1" s="1"/>
  <c r="G200" i="1"/>
  <c r="S199" i="1"/>
  <c r="O199" i="1"/>
  <c r="Q199" i="1" s="1"/>
  <c r="N199" i="1"/>
  <c r="P199" i="1" s="1"/>
  <c r="G199" i="1"/>
  <c r="S198" i="1"/>
  <c r="O198" i="1"/>
  <c r="Q198" i="1" s="1"/>
  <c r="N198" i="1"/>
  <c r="P198" i="1" s="1"/>
  <c r="G198" i="1"/>
  <c r="S197" i="1"/>
  <c r="O197" i="1"/>
  <c r="Q197" i="1" s="1"/>
  <c r="N197" i="1"/>
  <c r="P197" i="1" s="1"/>
  <c r="G197" i="1"/>
  <c r="S196" i="1"/>
  <c r="O196" i="1"/>
  <c r="Q196" i="1" s="1"/>
  <c r="N196" i="1"/>
  <c r="P196" i="1" s="1"/>
  <c r="G196" i="1"/>
  <c r="S195" i="1"/>
  <c r="O195" i="1"/>
  <c r="Q195" i="1" s="1"/>
  <c r="N195" i="1"/>
  <c r="P195" i="1" s="1"/>
  <c r="G195" i="1"/>
  <c r="S194" i="1"/>
  <c r="O194" i="1"/>
  <c r="Q194" i="1" s="1"/>
  <c r="N194" i="1"/>
  <c r="P194" i="1" s="1"/>
  <c r="G194" i="1"/>
  <c r="S193" i="1"/>
  <c r="O193" i="1"/>
  <c r="Q193" i="1" s="1"/>
  <c r="N193" i="1"/>
  <c r="P193" i="1" s="1"/>
  <c r="G193" i="1"/>
  <c r="S192" i="1"/>
  <c r="O192" i="1"/>
  <c r="Q192" i="1" s="1"/>
  <c r="N192" i="1"/>
  <c r="P192" i="1" s="1"/>
  <c r="G192" i="1"/>
  <c r="S191" i="1"/>
  <c r="O191" i="1"/>
  <c r="Q191" i="1" s="1"/>
  <c r="N191" i="1"/>
  <c r="P191" i="1" s="1"/>
  <c r="G191" i="1"/>
  <c r="S190" i="1"/>
  <c r="O190" i="1"/>
  <c r="Q190" i="1" s="1"/>
  <c r="N190" i="1"/>
  <c r="P190" i="1" s="1"/>
  <c r="G190" i="1"/>
  <c r="S189" i="1"/>
  <c r="O189" i="1"/>
  <c r="Q189" i="1" s="1"/>
  <c r="N189" i="1"/>
  <c r="P189" i="1" s="1"/>
  <c r="G189" i="1"/>
  <c r="S188" i="1"/>
  <c r="O188" i="1"/>
  <c r="Q188" i="1" s="1"/>
  <c r="N188" i="1"/>
  <c r="P188" i="1" s="1"/>
  <c r="G188" i="1"/>
  <c r="S187" i="1"/>
  <c r="O187" i="1"/>
  <c r="Q187" i="1" s="1"/>
  <c r="N187" i="1"/>
  <c r="P187" i="1" s="1"/>
  <c r="G187" i="1"/>
  <c r="S186" i="1"/>
  <c r="O186" i="1"/>
  <c r="Q186" i="1" s="1"/>
  <c r="N186" i="1"/>
  <c r="P186" i="1" s="1"/>
  <c r="G186" i="1"/>
  <c r="S185" i="1"/>
  <c r="O185" i="1"/>
  <c r="Q185" i="1" s="1"/>
  <c r="N185" i="1"/>
  <c r="P185" i="1" s="1"/>
  <c r="G185" i="1"/>
  <c r="S184" i="1"/>
  <c r="O184" i="1"/>
  <c r="Q184" i="1" s="1"/>
  <c r="N184" i="1"/>
  <c r="P184" i="1" s="1"/>
  <c r="G184" i="1"/>
  <c r="S183" i="1"/>
  <c r="O183" i="1"/>
  <c r="Q183" i="1" s="1"/>
  <c r="N183" i="1"/>
  <c r="P183" i="1" s="1"/>
  <c r="G183" i="1"/>
  <c r="S182" i="1"/>
  <c r="O182" i="1"/>
  <c r="Q182" i="1" s="1"/>
  <c r="N182" i="1"/>
  <c r="P182" i="1" s="1"/>
  <c r="G182" i="1"/>
  <c r="S181" i="1"/>
  <c r="O181" i="1"/>
  <c r="Q181" i="1" s="1"/>
  <c r="N181" i="1"/>
  <c r="P181" i="1" s="1"/>
  <c r="G181" i="1"/>
  <c r="S180" i="1"/>
  <c r="O180" i="1"/>
  <c r="Q180" i="1" s="1"/>
  <c r="N180" i="1"/>
  <c r="P180" i="1" s="1"/>
  <c r="G180" i="1"/>
  <c r="S179" i="1"/>
  <c r="O179" i="1"/>
  <c r="Q179" i="1" s="1"/>
  <c r="N179" i="1"/>
  <c r="P179" i="1" s="1"/>
  <c r="G179" i="1"/>
  <c r="S178" i="1"/>
  <c r="O178" i="1"/>
  <c r="Q178" i="1" s="1"/>
  <c r="N178" i="1"/>
  <c r="P178" i="1" s="1"/>
  <c r="G178" i="1"/>
  <c r="S177" i="1"/>
  <c r="O177" i="1"/>
  <c r="Q177" i="1" s="1"/>
  <c r="N177" i="1"/>
  <c r="P177" i="1" s="1"/>
  <c r="G177" i="1"/>
  <c r="S176" i="1"/>
  <c r="O176" i="1"/>
  <c r="Q176" i="1" s="1"/>
  <c r="N176" i="1"/>
  <c r="P176" i="1" s="1"/>
  <c r="G176" i="1"/>
  <c r="S175" i="1"/>
  <c r="O175" i="1"/>
  <c r="Q175" i="1" s="1"/>
  <c r="N175" i="1"/>
  <c r="P175" i="1" s="1"/>
  <c r="G175" i="1"/>
  <c r="S174" i="1"/>
  <c r="O174" i="1"/>
  <c r="Q174" i="1" s="1"/>
  <c r="N174" i="1"/>
  <c r="P174" i="1" s="1"/>
  <c r="G174" i="1"/>
  <c r="S173" i="1"/>
  <c r="O173" i="1"/>
  <c r="Q173" i="1" s="1"/>
  <c r="N173" i="1"/>
  <c r="P173" i="1" s="1"/>
  <c r="G173" i="1"/>
  <c r="S172" i="1"/>
  <c r="O172" i="1"/>
  <c r="Q172" i="1" s="1"/>
  <c r="N172" i="1"/>
  <c r="P172" i="1" s="1"/>
  <c r="G172" i="1"/>
  <c r="S171" i="1"/>
  <c r="O171" i="1"/>
  <c r="Q171" i="1" s="1"/>
  <c r="N171" i="1"/>
  <c r="P171" i="1" s="1"/>
  <c r="G171" i="1"/>
  <c r="S170" i="1"/>
  <c r="O170" i="1"/>
  <c r="Q170" i="1" s="1"/>
  <c r="N170" i="1"/>
  <c r="P170" i="1" s="1"/>
  <c r="G170" i="1"/>
  <c r="S169" i="1"/>
  <c r="O169" i="1"/>
  <c r="Q169" i="1" s="1"/>
  <c r="N169" i="1"/>
  <c r="P169" i="1" s="1"/>
  <c r="G169" i="1"/>
  <c r="S168" i="1"/>
  <c r="O168" i="1"/>
  <c r="Q168" i="1" s="1"/>
  <c r="N168" i="1"/>
  <c r="P168" i="1" s="1"/>
  <c r="G168" i="1"/>
  <c r="S167" i="1"/>
  <c r="O167" i="1"/>
  <c r="Q167" i="1" s="1"/>
  <c r="N167" i="1"/>
  <c r="P167" i="1" s="1"/>
  <c r="G167" i="1"/>
  <c r="S165" i="1"/>
  <c r="S163" i="1"/>
  <c r="S161" i="1"/>
  <c r="S159" i="1"/>
  <c r="S157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5" i="1"/>
  <c r="S113" i="1"/>
  <c r="S111" i="1"/>
  <c r="S109" i="1"/>
  <c r="S107" i="1"/>
  <c r="S105" i="1"/>
  <c r="S103" i="1"/>
  <c r="S101" i="1"/>
  <c r="S99" i="1"/>
  <c r="S97" i="1"/>
  <c r="S95" i="1"/>
  <c r="S93" i="1"/>
  <c r="S91" i="1"/>
  <c r="S89" i="1"/>
  <c r="S87" i="1"/>
  <c r="S85" i="1"/>
  <c r="S83" i="1"/>
  <c r="S81" i="1"/>
  <c r="S79" i="1"/>
  <c r="S77" i="1"/>
  <c r="S75" i="1"/>
  <c r="S73" i="1"/>
  <c r="S71" i="1"/>
  <c r="S69" i="1"/>
  <c r="S67" i="1"/>
  <c r="S65" i="1"/>
  <c r="S63" i="1"/>
  <c r="S61" i="1"/>
  <c r="S59" i="1"/>
  <c r="S57" i="1"/>
  <c r="S55" i="1"/>
  <c r="S53" i="1"/>
  <c r="S51" i="1"/>
  <c r="S49" i="1"/>
  <c r="S47" i="1"/>
  <c r="S45" i="1"/>
  <c r="S43" i="1"/>
  <c r="S41" i="1"/>
  <c r="S39" i="1"/>
  <c r="S37" i="1"/>
  <c r="S35" i="1"/>
  <c r="S33" i="1"/>
  <c r="S31" i="1"/>
  <c r="S29" i="1"/>
  <c r="S27" i="1"/>
  <c r="S25" i="1"/>
  <c r="S23" i="1"/>
  <c r="S21" i="1"/>
  <c r="S19" i="1"/>
  <c r="S17" i="1"/>
  <c r="S15" i="1"/>
  <c r="S13" i="1"/>
  <c r="S11" i="1"/>
  <c r="S9" i="1"/>
  <c r="S7" i="1"/>
  <c r="S5" i="1"/>
  <c r="S3" i="1"/>
  <c r="R293" i="1" l="1"/>
  <c r="T293" i="1" s="1"/>
  <c r="R297" i="1"/>
  <c r="T297" i="1" s="1"/>
  <c r="R299" i="1"/>
  <c r="T299" i="1" s="1"/>
  <c r="R251" i="1"/>
  <c r="T251" i="1" s="1"/>
  <c r="R253" i="1"/>
  <c r="T253" i="1" s="1"/>
  <c r="R257" i="1"/>
  <c r="T257" i="1" s="1"/>
  <c r="R259" i="1"/>
  <c r="T259" i="1" s="1"/>
  <c r="R261" i="1"/>
  <c r="T261" i="1" s="1"/>
  <c r="R265" i="1"/>
  <c r="T265" i="1" s="1"/>
  <c r="R267" i="1"/>
  <c r="T267" i="1" s="1"/>
  <c r="R269" i="1"/>
  <c r="T269" i="1" s="1"/>
  <c r="R273" i="1"/>
  <c r="T273" i="1" s="1"/>
  <c r="R275" i="1"/>
  <c r="T275" i="1" s="1"/>
  <c r="R277" i="1"/>
  <c r="T277" i="1" s="1"/>
  <c r="R281" i="1"/>
  <c r="T281" i="1" s="1"/>
  <c r="R283" i="1"/>
  <c r="T283" i="1" s="1"/>
  <c r="R167" i="1"/>
  <c r="T167" i="1" s="1"/>
  <c r="R169" i="1"/>
  <c r="T169" i="1" s="1"/>
  <c r="R171" i="1"/>
  <c r="T171" i="1" s="1"/>
  <c r="R173" i="1"/>
  <c r="T173" i="1" s="1"/>
  <c r="R177" i="1"/>
  <c r="T177" i="1" s="1"/>
  <c r="R179" i="1"/>
  <c r="T179" i="1" s="1"/>
  <c r="R185" i="1"/>
  <c r="T185" i="1" s="1"/>
  <c r="R187" i="1"/>
  <c r="T187" i="1" s="1"/>
  <c r="R189" i="1"/>
  <c r="T189" i="1" s="1"/>
  <c r="R193" i="1"/>
  <c r="T193" i="1" s="1"/>
  <c r="R195" i="1"/>
  <c r="T195" i="1" s="1"/>
  <c r="R197" i="1"/>
  <c r="T197" i="1" s="1"/>
  <c r="R201" i="1"/>
  <c r="T201" i="1" s="1"/>
  <c r="R203" i="1"/>
  <c r="T203" i="1" s="1"/>
  <c r="R205" i="1"/>
  <c r="T205" i="1" s="1"/>
  <c r="R209" i="1"/>
  <c r="T209" i="1" s="1"/>
  <c r="R211" i="1"/>
  <c r="T211" i="1" s="1"/>
  <c r="R247" i="1"/>
  <c r="R217" i="1"/>
  <c r="R213" i="1"/>
  <c r="R229" i="1"/>
  <c r="R301" i="1"/>
  <c r="T301" i="1" s="1"/>
  <c r="R243" i="1"/>
  <c r="R241" i="1"/>
  <c r="R225" i="1"/>
  <c r="R223" i="1"/>
  <c r="R227" i="1"/>
  <c r="R245" i="1"/>
  <c r="R237" i="1"/>
  <c r="R235" i="1"/>
  <c r="R215" i="1"/>
  <c r="R231" i="1"/>
  <c r="R249" i="1"/>
  <c r="R181" i="1"/>
  <c r="T181" i="1" s="1"/>
  <c r="R233" i="1"/>
  <c r="R219" i="1"/>
  <c r="R175" i="1"/>
  <c r="T175" i="1" s="1"/>
  <c r="R183" i="1"/>
  <c r="T183" i="1" s="1"/>
  <c r="R191" i="1"/>
  <c r="T191" i="1" s="1"/>
  <c r="R199" i="1"/>
  <c r="T199" i="1" s="1"/>
  <c r="R207" i="1"/>
  <c r="T207" i="1" s="1"/>
  <c r="R221" i="1"/>
  <c r="R239" i="1"/>
  <c r="R255" i="1"/>
  <c r="T255" i="1" s="1"/>
  <c r="R263" i="1"/>
  <c r="T263" i="1" s="1"/>
  <c r="R271" i="1"/>
  <c r="T271" i="1" s="1"/>
  <c r="R279" i="1"/>
  <c r="T279" i="1" s="1"/>
  <c r="R287" i="1"/>
  <c r="T287" i="1" s="1"/>
  <c r="R295" i="1"/>
  <c r="T295" i="1" s="1"/>
  <c r="R303" i="1"/>
  <c r="T303" i="1" s="1"/>
  <c r="R305" i="1"/>
  <c r="T305" i="1" s="1"/>
  <c r="R307" i="1"/>
  <c r="T307" i="1" s="1"/>
  <c r="R309" i="1"/>
  <c r="T309" i="1" s="1"/>
  <c r="R311" i="1"/>
  <c r="T311" i="1" s="1"/>
  <c r="R313" i="1"/>
  <c r="T313" i="1" s="1"/>
  <c r="R315" i="1"/>
  <c r="T315" i="1" s="1"/>
  <c r="R317" i="1"/>
  <c r="T317" i="1" s="1"/>
  <c r="R319" i="1"/>
  <c r="T319" i="1" s="1"/>
  <c r="R321" i="1"/>
  <c r="T321" i="1" s="1"/>
  <c r="R323" i="1"/>
  <c r="T323" i="1" s="1"/>
  <c r="R325" i="1"/>
  <c r="T325" i="1" s="1"/>
  <c r="R306" i="1"/>
  <c r="T306" i="1" s="1"/>
  <c r="R308" i="1"/>
  <c r="T308" i="1" s="1"/>
  <c r="R310" i="1"/>
  <c r="T310" i="1" s="1"/>
  <c r="R312" i="1"/>
  <c r="T312" i="1" s="1"/>
  <c r="R314" i="1"/>
  <c r="T314" i="1" s="1"/>
  <c r="R316" i="1"/>
  <c r="T316" i="1" s="1"/>
  <c r="R318" i="1"/>
  <c r="T318" i="1" s="1"/>
  <c r="R320" i="1"/>
  <c r="T320" i="1" s="1"/>
  <c r="R322" i="1"/>
  <c r="T322" i="1" s="1"/>
  <c r="R324" i="1"/>
  <c r="T324" i="1" s="1"/>
  <c r="R326" i="1"/>
  <c r="T326" i="1" s="1"/>
  <c r="S234" i="1"/>
  <c r="S222" i="1"/>
  <c r="S218" i="1"/>
  <c r="T217" i="1" s="1"/>
  <c r="S250" i="1"/>
  <c r="S238" i="1"/>
  <c r="S214" i="1"/>
  <c r="S230" i="1"/>
  <c r="S246" i="1"/>
  <c r="S226" i="1"/>
  <c r="S242" i="1"/>
  <c r="S216" i="1"/>
  <c r="S220" i="1"/>
  <c r="S224" i="1"/>
  <c r="S228" i="1"/>
  <c r="S232" i="1"/>
  <c r="S236" i="1"/>
  <c r="S240" i="1"/>
  <c r="S244" i="1"/>
  <c r="S248" i="1"/>
  <c r="T247" i="1" l="1"/>
  <c r="T213" i="1"/>
  <c r="T229" i="1"/>
  <c r="T231" i="1"/>
  <c r="T249" i="1"/>
  <c r="T227" i="1"/>
  <c r="T219" i="1"/>
  <c r="T215" i="1"/>
  <c r="T223" i="1"/>
  <c r="T235" i="1"/>
  <c r="T225" i="1"/>
  <c r="T239" i="1"/>
  <c r="T237" i="1"/>
  <c r="T221" i="1"/>
  <c r="T233" i="1"/>
  <c r="T241" i="1"/>
  <c r="T243" i="1"/>
  <c r="T245" i="1"/>
  <c r="V3" i="6" l="1"/>
  <c r="V2" i="6"/>
  <c r="V1" i="6"/>
  <c r="X4" i="6"/>
  <c r="W3" i="6"/>
  <c r="U3" i="6"/>
  <c r="T3" i="6"/>
  <c r="S3" i="6"/>
  <c r="R3" i="6"/>
  <c r="W2" i="6"/>
  <c r="U2" i="6"/>
  <c r="T2" i="6"/>
  <c r="S2" i="6"/>
  <c r="R2" i="6"/>
  <c r="W1" i="6"/>
  <c r="U1" i="6"/>
  <c r="T1" i="6"/>
  <c r="S1" i="6"/>
  <c r="R1" i="6"/>
  <c r="BA1" i="6"/>
  <c r="AZ1" i="6"/>
  <c r="AU1" i="6"/>
  <c r="AT1" i="6"/>
  <c r="AS1" i="6"/>
  <c r="AN1" i="6"/>
  <c r="AM1" i="6"/>
  <c r="AL1" i="6"/>
  <c r="AK1" i="6"/>
  <c r="AB1" i="6"/>
  <c r="AF1" i="6"/>
  <c r="AE1" i="6"/>
  <c r="AD1" i="6"/>
  <c r="AC1" i="6"/>
  <c r="AE3" i="6"/>
  <c r="AE2" i="6"/>
  <c r="AG4" i="6"/>
  <c r="AF3" i="6"/>
  <c r="AD3" i="6"/>
  <c r="AC3" i="6"/>
  <c r="AB3" i="6"/>
  <c r="AF2" i="6"/>
  <c r="AD2" i="6"/>
  <c r="AC2" i="6"/>
  <c r="AB2" i="6"/>
  <c r="BB4" i="6"/>
  <c r="BA3" i="6"/>
  <c r="AZ3" i="6"/>
  <c r="BA2" i="6"/>
  <c r="AZ2" i="6"/>
  <c r="AV4" i="6"/>
  <c r="AU3" i="6"/>
  <c r="AT3" i="6"/>
  <c r="AS3" i="6"/>
  <c r="AU2" i="6"/>
  <c r="AT2" i="6"/>
  <c r="AS2" i="6"/>
  <c r="AO4" i="6"/>
  <c r="AN3" i="6"/>
  <c r="AM3" i="6"/>
  <c r="AL3" i="6"/>
  <c r="AN2" i="6"/>
  <c r="AM2" i="6"/>
  <c r="AL2" i="6"/>
  <c r="BJ3" i="6"/>
  <c r="BJ24" i="6" a="1"/>
  <c r="BJ24" i="6" s="1"/>
  <c r="BJ15" i="6" a="1"/>
  <c r="BJ15" i="6" s="1"/>
  <c r="BJ9" i="6" a="1"/>
  <c r="BJ9" i="6" s="1"/>
  <c r="BJ8" i="6" a="1"/>
  <c r="BJ8" i="6" s="1"/>
  <c r="BJ7" i="6" a="1"/>
  <c r="BJ7" i="6" s="1"/>
  <c r="BJ6" i="6" a="1"/>
  <c r="BJ6" i="6" s="1"/>
  <c r="BI24" i="6"/>
  <c r="BI15" i="6"/>
  <c r="BI9" i="6"/>
  <c r="BI8" i="6"/>
  <c r="BI7" i="6"/>
  <c r="BI6" i="6"/>
  <c r="BG27" i="6"/>
  <c r="BJ27" i="6" s="1" a="1"/>
  <c r="BJ27" i="6" s="1"/>
  <c r="BG26" i="6"/>
  <c r="BI26" i="6" s="1"/>
  <c r="BG25" i="6"/>
  <c r="BJ25" i="6" s="1" a="1"/>
  <c r="BJ25" i="6" s="1"/>
  <c r="BG18" i="6"/>
  <c r="BJ18" i="6" s="1" a="1"/>
  <c r="BJ18" i="6" s="1"/>
  <c r="BG17" i="6"/>
  <c r="BJ17" i="6" s="1" a="1"/>
  <c r="BJ17" i="6" s="1"/>
  <c r="BG16" i="6"/>
  <c r="BJ16" i="6" s="1" a="1"/>
  <c r="BJ16" i="6" s="1"/>
  <c r="AK2" i="6"/>
  <c r="AK3" i="6"/>
  <c r="AV2" i="6" l="1"/>
  <c r="AV5" i="6" s="1"/>
  <c r="X2" i="6"/>
  <c r="X3" i="6" s="1"/>
  <c r="AG2" i="6"/>
  <c r="AG5" i="6" s="1"/>
  <c r="BB2" i="6"/>
  <c r="BB5" i="6" s="1"/>
  <c r="BI17" i="6"/>
  <c r="BJ26" i="6" a="1"/>
  <c r="BJ26" i="6" s="1"/>
  <c r="BJ28" i="6" s="1"/>
  <c r="BJ29" i="6" s="1"/>
  <c r="BI18" i="6"/>
  <c r="BI27" i="6"/>
  <c r="BI16" i="6"/>
  <c r="BI25" i="6"/>
  <c r="AO2" i="6"/>
  <c r="BI10" i="6"/>
  <c r="BJ10" i="6"/>
  <c r="BJ11" i="6" s="1"/>
  <c r="X5" i="6" l="1"/>
  <c r="AG3" i="6"/>
  <c r="BB3" i="6"/>
  <c r="BI19" i="6"/>
  <c r="AV3" i="6"/>
  <c r="AO3" i="6"/>
  <c r="AO5" i="6"/>
  <c r="BJ19" i="6"/>
  <c r="BJ20" i="6" s="1"/>
  <c r="BI28" i="6"/>
  <c r="BJ31" i="6" l="1"/>
  <c r="O166" i="1"/>
  <c r="Q166" i="1" s="1"/>
  <c r="N166" i="1"/>
  <c r="O165" i="1"/>
  <c r="Q165" i="1" s="1"/>
  <c r="N165" i="1"/>
  <c r="P165" i="1" s="1"/>
  <c r="R165" i="1" s="1"/>
  <c r="T165" i="1" s="1"/>
  <c r="O164" i="1"/>
  <c r="Q164" i="1" s="1"/>
  <c r="N164" i="1"/>
  <c r="O163" i="1"/>
  <c r="Q163" i="1" s="1"/>
  <c r="N163" i="1"/>
  <c r="P163" i="1" s="1"/>
  <c r="O162" i="1"/>
  <c r="Q162" i="1" s="1"/>
  <c r="N162" i="1"/>
  <c r="O161" i="1"/>
  <c r="Q161" i="1" s="1"/>
  <c r="N161" i="1"/>
  <c r="P161" i="1" s="1"/>
  <c r="R161" i="1" s="1"/>
  <c r="T161" i="1" s="1"/>
  <c r="O160" i="1"/>
  <c r="Q160" i="1" s="1"/>
  <c r="N160" i="1"/>
  <c r="S160" i="1" s="1"/>
  <c r="O159" i="1"/>
  <c r="Q159" i="1" s="1"/>
  <c r="N159" i="1"/>
  <c r="P159" i="1" s="1"/>
  <c r="O158" i="1"/>
  <c r="Q158" i="1" s="1"/>
  <c r="N158" i="1"/>
  <c r="O157" i="1"/>
  <c r="Q157" i="1" s="1"/>
  <c r="N157" i="1"/>
  <c r="P157" i="1" s="1"/>
  <c r="R157" i="1" s="1"/>
  <c r="T157" i="1" s="1"/>
  <c r="O156" i="1"/>
  <c r="Q156" i="1" s="1"/>
  <c r="N156" i="1"/>
  <c r="O155" i="1"/>
  <c r="Q155" i="1" s="1"/>
  <c r="N155" i="1"/>
  <c r="P155" i="1" s="1"/>
  <c r="G166" i="1"/>
  <c r="G165" i="1"/>
  <c r="G164" i="1"/>
  <c r="G163" i="1"/>
  <c r="G162" i="1"/>
  <c r="G161" i="1"/>
  <c r="G160" i="1"/>
  <c r="G159" i="1"/>
  <c r="G158" i="1"/>
  <c r="G157" i="1"/>
  <c r="G156" i="1"/>
  <c r="G155" i="1"/>
  <c r="O154" i="1"/>
  <c r="Q154" i="1" s="1"/>
  <c r="N154" i="1"/>
  <c r="P154" i="1" s="1"/>
  <c r="O153" i="1"/>
  <c r="Q153" i="1" s="1"/>
  <c r="N153" i="1"/>
  <c r="P153" i="1" s="1"/>
  <c r="O152" i="1"/>
  <c r="Q152" i="1" s="1"/>
  <c r="N152" i="1"/>
  <c r="P152" i="1" s="1"/>
  <c r="O151" i="1"/>
  <c r="Q151" i="1" s="1"/>
  <c r="N151" i="1"/>
  <c r="P151" i="1" s="1"/>
  <c r="O150" i="1"/>
  <c r="Q150" i="1" s="1"/>
  <c r="N150" i="1"/>
  <c r="P150" i="1" s="1"/>
  <c r="O149" i="1"/>
  <c r="Q149" i="1" s="1"/>
  <c r="N149" i="1"/>
  <c r="P149" i="1" s="1"/>
  <c r="O148" i="1"/>
  <c r="Q148" i="1" s="1"/>
  <c r="N148" i="1"/>
  <c r="P148" i="1" s="1"/>
  <c r="O147" i="1"/>
  <c r="Q147" i="1" s="1"/>
  <c r="N147" i="1"/>
  <c r="P147" i="1" s="1"/>
  <c r="O146" i="1"/>
  <c r="Q146" i="1" s="1"/>
  <c r="N146" i="1"/>
  <c r="P146" i="1" s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O145" i="1"/>
  <c r="Q145" i="1" s="1"/>
  <c r="N145" i="1"/>
  <c r="P145" i="1" s="1"/>
  <c r="O144" i="1"/>
  <c r="Q144" i="1" s="1"/>
  <c r="N144" i="1"/>
  <c r="P144" i="1" s="1"/>
  <c r="O143" i="1"/>
  <c r="Q143" i="1" s="1"/>
  <c r="N143" i="1"/>
  <c r="P143" i="1" s="1"/>
  <c r="O142" i="1"/>
  <c r="Q142" i="1" s="1"/>
  <c r="N142" i="1"/>
  <c r="P142" i="1" s="1"/>
  <c r="O141" i="1"/>
  <c r="Q141" i="1" s="1"/>
  <c r="N141" i="1"/>
  <c r="P141" i="1" s="1"/>
  <c r="O140" i="1"/>
  <c r="Q140" i="1" s="1"/>
  <c r="N140" i="1"/>
  <c r="P140" i="1" s="1"/>
  <c r="O139" i="1"/>
  <c r="Q139" i="1" s="1"/>
  <c r="N139" i="1"/>
  <c r="P139" i="1" s="1"/>
  <c r="O138" i="1"/>
  <c r="Q138" i="1" s="1"/>
  <c r="N138" i="1"/>
  <c r="P138" i="1" s="1"/>
  <c r="O137" i="1"/>
  <c r="Q137" i="1" s="1"/>
  <c r="N137" i="1"/>
  <c r="P137" i="1" s="1"/>
  <c r="O136" i="1"/>
  <c r="Q136" i="1" s="1"/>
  <c r="N136" i="1"/>
  <c r="P136" i="1" s="1"/>
  <c r="O135" i="1"/>
  <c r="Q135" i="1" s="1"/>
  <c r="N135" i="1"/>
  <c r="P135" i="1" s="1"/>
  <c r="O134" i="1"/>
  <c r="Q134" i="1" s="1"/>
  <c r="N134" i="1"/>
  <c r="P134" i="1" s="1"/>
  <c r="O133" i="1"/>
  <c r="Q133" i="1" s="1"/>
  <c r="N133" i="1"/>
  <c r="P133" i="1" s="1"/>
  <c r="O132" i="1"/>
  <c r="Q132" i="1" s="1"/>
  <c r="N132" i="1"/>
  <c r="P132" i="1" s="1"/>
  <c r="O131" i="1"/>
  <c r="Q131" i="1" s="1"/>
  <c r="N131" i="1"/>
  <c r="P131" i="1" s="1"/>
  <c r="O130" i="1"/>
  <c r="Q130" i="1" s="1"/>
  <c r="N130" i="1"/>
  <c r="P130" i="1" s="1"/>
  <c r="O129" i="1"/>
  <c r="Q129" i="1" s="1"/>
  <c r="N129" i="1"/>
  <c r="P129" i="1" s="1"/>
  <c r="O128" i="1"/>
  <c r="Q128" i="1" s="1"/>
  <c r="N128" i="1"/>
  <c r="P128" i="1" s="1"/>
  <c r="O127" i="1"/>
  <c r="Q127" i="1" s="1"/>
  <c r="N127" i="1"/>
  <c r="P127" i="1" s="1"/>
  <c r="O126" i="1"/>
  <c r="Q126" i="1" s="1"/>
  <c r="N126" i="1"/>
  <c r="P126" i="1" s="1"/>
  <c r="O125" i="1"/>
  <c r="Q125" i="1" s="1"/>
  <c r="N125" i="1"/>
  <c r="P125" i="1" s="1"/>
  <c r="O124" i="1"/>
  <c r="Q124" i="1" s="1"/>
  <c r="N124" i="1"/>
  <c r="P124" i="1" s="1"/>
  <c r="O123" i="1"/>
  <c r="Q123" i="1" s="1"/>
  <c r="N123" i="1"/>
  <c r="P123" i="1" s="1"/>
  <c r="O122" i="1"/>
  <c r="Q122" i="1" s="1"/>
  <c r="N122" i="1"/>
  <c r="P122" i="1" s="1"/>
  <c r="O121" i="1"/>
  <c r="Q121" i="1" s="1"/>
  <c r="N121" i="1"/>
  <c r="P121" i="1" s="1"/>
  <c r="O120" i="1"/>
  <c r="Q120" i="1" s="1"/>
  <c r="N120" i="1"/>
  <c r="P120" i="1" s="1"/>
  <c r="O119" i="1"/>
  <c r="Q119" i="1" s="1"/>
  <c r="N119" i="1"/>
  <c r="P119" i="1" s="1"/>
  <c r="O118" i="1"/>
  <c r="Q118" i="1" s="1"/>
  <c r="N118" i="1"/>
  <c r="P118" i="1" s="1"/>
  <c r="O117" i="1"/>
  <c r="Q117" i="1" s="1"/>
  <c r="N117" i="1"/>
  <c r="P117" i="1" s="1"/>
  <c r="G117" i="1"/>
  <c r="G109" i="1"/>
  <c r="G108" i="1"/>
  <c r="O116" i="1"/>
  <c r="Q116" i="1" s="1"/>
  <c r="N116" i="1"/>
  <c r="G116" i="1"/>
  <c r="O115" i="1"/>
  <c r="Q115" i="1" s="1"/>
  <c r="N115" i="1"/>
  <c r="P115" i="1" s="1"/>
  <c r="G115" i="1"/>
  <c r="O114" i="1"/>
  <c r="Q114" i="1" s="1"/>
  <c r="N114" i="1"/>
  <c r="G114" i="1"/>
  <c r="O113" i="1"/>
  <c r="Q113" i="1" s="1"/>
  <c r="N113" i="1"/>
  <c r="P113" i="1" s="1"/>
  <c r="G113" i="1"/>
  <c r="O112" i="1"/>
  <c r="Q112" i="1" s="1"/>
  <c r="N112" i="1"/>
  <c r="G112" i="1"/>
  <c r="O111" i="1"/>
  <c r="Q111" i="1" s="1"/>
  <c r="N111" i="1"/>
  <c r="P111" i="1" s="1"/>
  <c r="G111" i="1"/>
  <c r="O110" i="1"/>
  <c r="Q110" i="1" s="1"/>
  <c r="N110" i="1"/>
  <c r="G110" i="1"/>
  <c r="O109" i="1"/>
  <c r="Q109" i="1" s="1"/>
  <c r="N109" i="1"/>
  <c r="P109" i="1" s="1"/>
  <c r="O108" i="1"/>
  <c r="Q108" i="1" s="1"/>
  <c r="N108" i="1"/>
  <c r="O107" i="1"/>
  <c r="Q107" i="1" s="1"/>
  <c r="N107" i="1"/>
  <c r="P107" i="1" s="1"/>
  <c r="G107" i="1"/>
  <c r="O106" i="1"/>
  <c r="Q106" i="1" s="1"/>
  <c r="N106" i="1"/>
  <c r="G106" i="1"/>
  <c r="O105" i="1"/>
  <c r="Q105" i="1" s="1"/>
  <c r="N105" i="1"/>
  <c r="P105" i="1" s="1"/>
  <c r="G105" i="1"/>
  <c r="O104" i="1"/>
  <c r="Q104" i="1" s="1"/>
  <c r="N104" i="1"/>
  <c r="G104" i="1"/>
  <c r="O103" i="1"/>
  <c r="Q103" i="1" s="1"/>
  <c r="N103" i="1"/>
  <c r="P103" i="1" s="1"/>
  <c r="G103" i="1"/>
  <c r="O102" i="1"/>
  <c r="Q102" i="1" s="1"/>
  <c r="N102" i="1"/>
  <c r="G102" i="1"/>
  <c r="O101" i="1"/>
  <c r="Q101" i="1" s="1"/>
  <c r="N101" i="1"/>
  <c r="P101" i="1" s="1"/>
  <c r="G101" i="1"/>
  <c r="O100" i="1"/>
  <c r="Q100" i="1" s="1"/>
  <c r="N100" i="1"/>
  <c r="G100" i="1"/>
  <c r="O99" i="1"/>
  <c r="Q99" i="1" s="1"/>
  <c r="N99" i="1"/>
  <c r="P99" i="1" s="1"/>
  <c r="G99" i="1"/>
  <c r="O98" i="1"/>
  <c r="Q98" i="1" s="1"/>
  <c r="N98" i="1"/>
  <c r="G98" i="1"/>
  <c r="O97" i="1"/>
  <c r="Q97" i="1" s="1"/>
  <c r="N97" i="1"/>
  <c r="P97" i="1" s="1"/>
  <c r="G97" i="1"/>
  <c r="O96" i="1"/>
  <c r="Q96" i="1" s="1"/>
  <c r="N96" i="1"/>
  <c r="G96" i="1"/>
  <c r="O95" i="1"/>
  <c r="Q95" i="1" s="1"/>
  <c r="N95" i="1"/>
  <c r="P95" i="1" s="1"/>
  <c r="G95" i="1"/>
  <c r="O94" i="1"/>
  <c r="Q94" i="1" s="1"/>
  <c r="N94" i="1"/>
  <c r="G94" i="1"/>
  <c r="O93" i="1"/>
  <c r="Q93" i="1" s="1"/>
  <c r="N93" i="1"/>
  <c r="P93" i="1" s="1"/>
  <c r="G93" i="1"/>
  <c r="O92" i="1"/>
  <c r="Q92" i="1" s="1"/>
  <c r="N92" i="1"/>
  <c r="G92" i="1"/>
  <c r="O91" i="1"/>
  <c r="Q91" i="1" s="1"/>
  <c r="N91" i="1"/>
  <c r="P91" i="1" s="1"/>
  <c r="G91" i="1"/>
  <c r="O90" i="1"/>
  <c r="Q90" i="1" s="1"/>
  <c r="N90" i="1"/>
  <c r="G90" i="1"/>
  <c r="O89" i="1"/>
  <c r="Q89" i="1" s="1"/>
  <c r="N89" i="1"/>
  <c r="P89" i="1" s="1"/>
  <c r="G89" i="1"/>
  <c r="O88" i="1"/>
  <c r="Q88" i="1" s="1"/>
  <c r="N88" i="1"/>
  <c r="G88" i="1"/>
  <c r="O87" i="1"/>
  <c r="Q87" i="1" s="1"/>
  <c r="N87" i="1"/>
  <c r="P87" i="1" s="1"/>
  <c r="G87" i="1"/>
  <c r="O86" i="1"/>
  <c r="Q86" i="1" s="1"/>
  <c r="N86" i="1"/>
  <c r="G86" i="1"/>
  <c r="O85" i="1"/>
  <c r="Q85" i="1" s="1"/>
  <c r="N85" i="1"/>
  <c r="P85" i="1" s="1"/>
  <c r="G85" i="1"/>
  <c r="O84" i="1"/>
  <c r="Q84" i="1" s="1"/>
  <c r="N84" i="1"/>
  <c r="G84" i="1"/>
  <c r="O83" i="1"/>
  <c r="Q83" i="1" s="1"/>
  <c r="N83" i="1"/>
  <c r="P83" i="1" s="1"/>
  <c r="G83" i="1"/>
  <c r="O82" i="1"/>
  <c r="Q82" i="1" s="1"/>
  <c r="N82" i="1"/>
  <c r="G82" i="1"/>
  <c r="O81" i="1"/>
  <c r="Q81" i="1" s="1"/>
  <c r="N81" i="1"/>
  <c r="P81" i="1" s="1"/>
  <c r="G81" i="1"/>
  <c r="O80" i="1"/>
  <c r="Q80" i="1" s="1"/>
  <c r="N80" i="1"/>
  <c r="G80" i="1"/>
  <c r="O79" i="1"/>
  <c r="Q79" i="1" s="1"/>
  <c r="N79" i="1"/>
  <c r="P79" i="1" s="1"/>
  <c r="G79" i="1"/>
  <c r="O78" i="1"/>
  <c r="Q78" i="1" s="1"/>
  <c r="N78" i="1"/>
  <c r="G78" i="1"/>
  <c r="O77" i="1"/>
  <c r="Q77" i="1" s="1"/>
  <c r="N77" i="1"/>
  <c r="P77" i="1" s="1"/>
  <c r="G77" i="1"/>
  <c r="O76" i="1"/>
  <c r="Q76" i="1" s="1"/>
  <c r="N76" i="1"/>
  <c r="G76" i="1"/>
  <c r="O75" i="1"/>
  <c r="Q75" i="1" s="1"/>
  <c r="N75" i="1"/>
  <c r="P75" i="1" s="1"/>
  <c r="G75" i="1"/>
  <c r="O74" i="1"/>
  <c r="Q74" i="1" s="1"/>
  <c r="N74" i="1"/>
  <c r="G74" i="1"/>
  <c r="O73" i="1"/>
  <c r="Q73" i="1" s="1"/>
  <c r="N73" i="1"/>
  <c r="P73" i="1" s="1"/>
  <c r="G73" i="1"/>
  <c r="O72" i="1"/>
  <c r="Q72" i="1" s="1"/>
  <c r="N72" i="1"/>
  <c r="G72" i="1"/>
  <c r="O71" i="1"/>
  <c r="Q71" i="1" s="1"/>
  <c r="N71" i="1"/>
  <c r="P71" i="1" s="1"/>
  <c r="G71" i="1"/>
  <c r="O70" i="1"/>
  <c r="Q70" i="1" s="1"/>
  <c r="N70" i="1"/>
  <c r="G70" i="1"/>
  <c r="O69" i="1"/>
  <c r="Q69" i="1" s="1"/>
  <c r="N69" i="1"/>
  <c r="P69" i="1" s="1"/>
  <c r="G69" i="1"/>
  <c r="O68" i="1"/>
  <c r="Q68" i="1" s="1"/>
  <c r="N68" i="1"/>
  <c r="G68" i="1"/>
  <c r="O67" i="1"/>
  <c r="Q67" i="1" s="1"/>
  <c r="N67" i="1"/>
  <c r="P67" i="1" s="1"/>
  <c r="G67" i="1"/>
  <c r="O66" i="1"/>
  <c r="Q66" i="1" s="1"/>
  <c r="N66" i="1"/>
  <c r="G66" i="1"/>
  <c r="O65" i="1"/>
  <c r="Q65" i="1" s="1"/>
  <c r="N65" i="1"/>
  <c r="P65" i="1" s="1"/>
  <c r="G65" i="1"/>
  <c r="O64" i="1"/>
  <c r="Q64" i="1" s="1"/>
  <c r="N64" i="1"/>
  <c r="G64" i="1"/>
  <c r="O63" i="1"/>
  <c r="Q63" i="1" s="1"/>
  <c r="N63" i="1"/>
  <c r="P63" i="1" s="1"/>
  <c r="G63" i="1"/>
  <c r="O62" i="1"/>
  <c r="Q62" i="1" s="1"/>
  <c r="N62" i="1"/>
  <c r="G62" i="1"/>
  <c r="O61" i="1"/>
  <c r="Q61" i="1" s="1"/>
  <c r="N61" i="1"/>
  <c r="P61" i="1" s="1"/>
  <c r="G61" i="1"/>
  <c r="O60" i="1"/>
  <c r="Q60" i="1" s="1"/>
  <c r="N60" i="1"/>
  <c r="G60" i="1"/>
  <c r="O59" i="1"/>
  <c r="Q59" i="1" s="1"/>
  <c r="N59" i="1"/>
  <c r="P59" i="1" s="1"/>
  <c r="G59" i="1"/>
  <c r="O58" i="1"/>
  <c r="Q58" i="1" s="1"/>
  <c r="N58" i="1"/>
  <c r="G58" i="1"/>
  <c r="O57" i="1"/>
  <c r="Q57" i="1" s="1"/>
  <c r="N57" i="1"/>
  <c r="P57" i="1" s="1"/>
  <c r="G57" i="1"/>
  <c r="O56" i="1"/>
  <c r="Q56" i="1" s="1"/>
  <c r="N56" i="1"/>
  <c r="G56" i="1"/>
  <c r="O55" i="1"/>
  <c r="Q55" i="1" s="1"/>
  <c r="N55" i="1"/>
  <c r="P55" i="1" s="1"/>
  <c r="G55" i="1"/>
  <c r="O54" i="1"/>
  <c r="Q54" i="1" s="1"/>
  <c r="N54" i="1"/>
  <c r="G54" i="1"/>
  <c r="O53" i="1"/>
  <c r="Q53" i="1" s="1"/>
  <c r="N53" i="1"/>
  <c r="P53" i="1" s="1"/>
  <c r="G53" i="1"/>
  <c r="O52" i="1"/>
  <c r="Q52" i="1" s="1"/>
  <c r="N52" i="1"/>
  <c r="G52" i="1"/>
  <c r="O51" i="1"/>
  <c r="Q51" i="1" s="1"/>
  <c r="N51" i="1"/>
  <c r="P51" i="1" s="1"/>
  <c r="G51" i="1"/>
  <c r="O50" i="1"/>
  <c r="Q50" i="1" s="1"/>
  <c r="N50" i="1"/>
  <c r="O49" i="1"/>
  <c r="Q49" i="1" s="1"/>
  <c r="N49" i="1"/>
  <c r="P49" i="1" s="1"/>
  <c r="O48" i="1"/>
  <c r="Q48" i="1" s="1"/>
  <c r="N48" i="1"/>
  <c r="O47" i="1"/>
  <c r="Q47" i="1" s="1"/>
  <c r="N47" i="1"/>
  <c r="P47" i="1" s="1"/>
  <c r="O46" i="1"/>
  <c r="Q46" i="1" s="1"/>
  <c r="N46" i="1"/>
  <c r="O45" i="1"/>
  <c r="Q45" i="1" s="1"/>
  <c r="N45" i="1"/>
  <c r="P45" i="1" s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O44" i="1"/>
  <c r="Q44" i="1" s="1"/>
  <c r="N44" i="1"/>
  <c r="O43" i="1"/>
  <c r="Q43" i="1" s="1"/>
  <c r="N43" i="1"/>
  <c r="P43" i="1" s="1"/>
  <c r="O42" i="1"/>
  <c r="Q42" i="1" s="1"/>
  <c r="N42" i="1"/>
  <c r="O41" i="1"/>
  <c r="Q41" i="1" s="1"/>
  <c r="N41" i="1"/>
  <c r="P41" i="1" s="1"/>
  <c r="O40" i="1"/>
  <c r="Q40" i="1" s="1"/>
  <c r="N40" i="1"/>
  <c r="O39" i="1"/>
  <c r="Q39" i="1" s="1"/>
  <c r="N39" i="1"/>
  <c r="P39" i="1" s="1"/>
  <c r="O38" i="1"/>
  <c r="Q38" i="1" s="1"/>
  <c r="N38" i="1"/>
  <c r="O37" i="1"/>
  <c r="Q37" i="1" s="1"/>
  <c r="N37" i="1"/>
  <c r="P37" i="1" s="1"/>
  <c r="O36" i="1"/>
  <c r="Q36" i="1" s="1"/>
  <c r="N36" i="1"/>
  <c r="O35" i="1"/>
  <c r="Q35" i="1" s="1"/>
  <c r="N35" i="1"/>
  <c r="P35" i="1" s="1"/>
  <c r="O34" i="1"/>
  <c r="Q34" i="1" s="1"/>
  <c r="N34" i="1"/>
  <c r="O33" i="1"/>
  <c r="Q33" i="1" s="1"/>
  <c r="N33" i="1"/>
  <c r="P33" i="1" s="1"/>
  <c r="O32" i="1"/>
  <c r="Q32" i="1" s="1"/>
  <c r="N32" i="1"/>
  <c r="O31" i="1"/>
  <c r="Q31" i="1" s="1"/>
  <c r="N31" i="1"/>
  <c r="P31" i="1" s="1"/>
  <c r="O30" i="1"/>
  <c r="Q30" i="1" s="1"/>
  <c r="N30" i="1"/>
  <c r="O29" i="1"/>
  <c r="Q29" i="1" s="1"/>
  <c r="N29" i="1"/>
  <c r="P29" i="1" s="1"/>
  <c r="O28" i="1"/>
  <c r="Q28" i="1" s="1"/>
  <c r="N28" i="1"/>
  <c r="O27" i="1"/>
  <c r="Q27" i="1" s="1"/>
  <c r="N27" i="1"/>
  <c r="P27" i="1" s="1"/>
  <c r="O26" i="1"/>
  <c r="Q26" i="1" s="1"/>
  <c r="N26" i="1"/>
  <c r="O25" i="1"/>
  <c r="Q25" i="1" s="1"/>
  <c r="N25" i="1"/>
  <c r="P25" i="1" s="1"/>
  <c r="O24" i="1"/>
  <c r="Q24" i="1" s="1"/>
  <c r="N24" i="1"/>
  <c r="O23" i="1"/>
  <c r="Q23" i="1" s="1"/>
  <c r="N23" i="1"/>
  <c r="P23" i="1" s="1"/>
  <c r="O22" i="1"/>
  <c r="Q22" i="1" s="1"/>
  <c r="N22" i="1"/>
  <c r="S22" i="1" s="1"/>
  <c r="O21" i="1"/>
  <c r="Q21" i="1" s="1"/>
  <c r="N21" i="1"/>
  <c r="P21" i="1" s="1"/>
  <c r="O20" i="1"/>
  <c r="Q20" i="1" s="1"/>
  <c r="N20" i="1"/>
  <c r="O19" i="1"/>
  <c r="Q19" i="1" s="1"/>
  <c r="N19" i="1"/>
  <c r="P19" i="1" s="1"/>
  <c r="O18" i="1"/>
  <c r="Q18" i="1" s="1"/>
  <c r="N18" i="1"/>
  <c r="O17" i="1"/>
  <c r="Q17" i="1" s="1"/>
  <c r="N17" i="1"/>
  <c r="P17" i="1" s="1"/>
  <c r="O16" i="1"/>
  <c r="Q16" i="1" s="1"/>
  <c r="N16" i="1"/>
  <c r="S16" i="1" s="1"/>
  <c r="O15" i="1"/>
  <c r="Q15" i="1" s="1"/>
  <c r="N15" i="1"/>
  <c r="P15" i="1" s="1"/>
  <c r="O14" i="1"/>
  <c r="Q14" i="1" s="1"/>
  <c r="N14" i="1"/>
  <c r="O13" i="1"/>
  <c r="Q13" i="1" s="1"/>
  <c r="N13" i="1"/>
  <c r="P13" i="1" s="1"/>
  <c r="O12" i="1"/>
  <c r="Q12" i="1" s="1"/>
  <c r="N12" i="1"/>
  <c r="O11" i="1"/>
  <c r="Q11" i="1" s="1"/>
  <c r="N11" i="1"/>
  <c r="P11" i="1" s="1"/>
  <c r="O10" i="1"/>
  <c r="Q10" i="1" s="1"/>
  <c r="N10" i="1"/>
  <c r="O9" i="1"/>
  <c r="Q9" i="1" s="1"/>
  <c r="N9" i="1"/>
  <c r="P9" i="1" s="1"/>
  <c r="O8" i="1"/>
  <c r="Q8" i="1" s="1"/>
  <c r="N8" i="1"/>
  <c r="O7" i="1"/>
  <c r="Q7" i="1" s="1"/>
  <c r="N7" i="1"/>
  <c r="P7" i="1" s="1"/>
  <c r="O6" i="1"/>
  <c r="Q6" i="1" s="1"/>
  <c r="N6" i="1"/>
  <c r="O5" i="1"/>
  <c r="Q5" i="1" s="1"/>
  <c r="N5" i="1"/>
  <c r="P5" i="1" s="1"/>
  <c r="O4" i="1"/>
  <c r="Q4" i="1" s="1"/>
  <c r="N4" i="1"/>
  <c r="P4" i="1" s="1"/>
  <c r="O3" i="1"/>
  <c r="Q3" i="1" s="1"/>
  <c r="N3" i="1"/>
  <c r="P3" i="1" s="1"/>
  <c r="R5" i="1" l="1"/>
  <c r="R9" i="1"/>
  <c r="R13" i="1"/>
  <c r="R17" i="1"/>
  <c r="R21" i="1"/>
  <c r="T21" i="1" s="1"/>
  <c r="R149" i="1"/>
  <c r="T149" i="1" s="1"/>
  <c r="R153" i="1"/>
  <c r="T153" i="1" s="1"/>
  <c r="R25" i="1"/>
  <c r="R29" i="1"/>
  <c r="R33" i="1"/>
  <c r="R35" i="1"/>
  <c r="R155" i="1"/>
  <c r="T155" i="1" s="1"/>
  <c r="R159" i="1"/>
  <c r="T159" i="1" s="1"/>
  <c r="R163" i="1"/>
  <c r="T163" i="1" s="1"/>
  <c r="R45" i="1"/>
  <c r="R39" i="1"/>
  <c r="R43" i="1"/>
  <c r="R49" i="1"/>
  <c r="R109" i="1"/>
  <c r="R47" i="1"/>
  <c r="R3" i="1"/>
  <c r="R7" i="1"/>
  <c r="R11" i="1"/>
  <c r="R15" i="1"/>
  <c r="T15" i="1" s="1"/>
  <c r="R19" i="1"/>
  <c r="R23" i="1"/>
  <c r="R27" i="1"/>
  <c r="R147" i="1"/>
  <c r="T147" i="1" s="1"/>
  <c r="R151" i="1"/>
  <c r="T151" i="1" s="1"/>
  <c r="R111" i="1"/>
  <c r="R117" i="1"/>
  <c r="T117" i="1" s="1"/>
  <c r="R121" i="1"/>
  <c r="T121" i="1" s="1"/>
  <c r="R125" i="1"/>
  <c r="T125" i="1" s="1"/>
  <c r="R129" i="1"/>
  <c r="T129" i="1" s="1"/>
  <c r="R133" i="1"/>
  <c r="T133" i="1" s="1"/>
  <c r="R137" i="1"/>
  <c r="T137" i="1" s="1"/>
  <c r="R141" i="1"/>
  <c r="T141" i="1" s="1"/>
  <c r="R145" i="1"/>
  <c r="T145" i="1" s="1"/>
  <c r="R115" i="1"/>
  <c r="R113" i="1"/>
  <c r="R31" i="1"/>
  <c r="R37" i="1"/>
  <c r="R41" i="1"/>
  <c r="R97" i="1"/>
  <c r="R99" i="1"/>
  <c r="R51" i="1"/>
  <c r="R53" i="1"/>
  <c r="R55" i="1"/>
  <c r="R57" i="1"/>
  <c r="R59" i="1"/>
  <c r="R61" i="1"/>
  <c r="R63" i="1"/>
  <c r="R65" i="1"/>
  <c r="R67" i="1"/>
  <c r="R69" i="1"/>
  <c r="R71" i="1"/>
  <c r="R73" i="1"/>
  <c r="R75" i="1"/>
  <c r="R77" i="1"/>
  <c r="R79" i="1"/>
  <c r="R81" i="1"/>
  <c r="R83" i="1"/>
  <c r="R85" i="1"/>
  <c r="R87" i="1"/>
  <c r="R89" i="1"/>
  <c r="R91" i="1"/>
  <c r="R93" i="1"/>
  <c r="R95" i="1"/>
  <c r="R101" i="1"/>
  <c r="R103" i="1"/>
  <c r="R105" i="1"/>
  <c r="R107" i="1"/>
  <c r="R119" i="1"/>
  <c r="T119" i="1" s="1"/>
  <c r="R123" i="1"/>
  <c r="T123" i="1" s="1"/>
  <c r="R127" i="1"/>
  <c r="T127" i="1" s="1"/>
  <c r="R131" i="1"/>
  <c r="T131" i="1" s="1"/>
  <c r="R135" i="1"/>
  <c r="T135" i="1" s="1"/>
  <c r="R139" i="1"/>
  <c r="T139" i="1" s="1"/>
  <c r="R143" i="1"/>
  <c r="T143" i="1" s="1"/>
  <c r="S4" i="1"/>
  <c r="P8" i="1"/>
  <c r="S8" i="1"/>
  <c r="P10" i="1"/>
  <c r="S10" i="1"/>
  <c r="T9" i="1" s="1"/>
  <c r="P12" i="1"/>
  <c r="S12" i="1"/>
  <c r="P14" i="1"/>
  <c r="S14" i="1"/>
  <c r="T13" i="1" s="1"/>
  <c r="P20" i="1"/>
  <c r="S20" i="1"/>
  <c r="P26" i="1"/>
  <c r="S26" i="1"/>
  <c r="P32" i="1"/>
  <c r="S32" i="1"/>
  <c r="P36" i="1"/>
  <c r="S36" i="1"/>
  <c r="P42" i="1"/>
  <c r="S42" i="1"/>
  <c r="P46" i="1"/>
  <c r="S46" i="1"/>
  <c r="P50" i="1"/>
  <c r="S50" i="1"/>
  <c r="P62" i="1"/>
  <c r="S62" i="1"/>
  <c r="P68" i="1"/>
  <c r="S68" i="1"/>
  <c r="P116" i="1"/>
  <c r="S116" i="1"/>
  <c r="P22" i="1"/>
  <c r="P76" i="1"/>
  <c r="S76" i="1"/>
  <c r="P78" i="1"/>
  <c r="S78" i="1"/>
  <c r="P110" i="1"/>
  <c r="S110" i="1"/>
  <c r="P112" i="1"/>
  <c r="S112" i="1"/>
  <c r="P156" i="1"/>
  <c r="S156" i="1"/>
  <c r="P158" i="1"/>
  <c r="S158" i="1"/>
  <c r="P18" i="1"/>
  <c r="S18" i="1"/>
  <c r="T17" i="1" s="1"/>
  <c r="P24" i="1"/>
  <c r="S24" i="1"/>
  <c r="P28" i="1"/>
  <c r="S28" i="1"/>
  <c r="P34" i="1"/>
  <c r="S34" i="1"/>
  <c r="T33" i="1" s="1"/>
  <c r="P38" i="1"/>
  <c r="S38" i="1"/>
  <c r="P44" i="1"/>
  <c r="S44" i="1"/>
  <c r="P48" i="1"/>
  <c r="S48" i="1"/>
  <c r="P60" i="1"/>
  <c r="S60" i="1"/>
  <c r="P64" i="1"/>
  <c r="S64" i="1"/>
  <c r="P74" i="1"/>
  <c r="S74" i="1"/>
  <c r="P80" i="1"/>
  <c r="S80" i="1"/>
  <c r="P82" i="1"/>
  <c r="S82" i="1"/>
  <c r="P84" i="1"/>
  <c r="S84" i="1"/>
  <c r="P86" i="1"/>
  <c r="S86" i="1"/>
  <c r="P88" i="1"/>
  <c r="S88" i="1"/>
  <c r="P90" i="1"/>
  <c r="S90" i="1"/>
  <c r="P92" i="1"/>
  <c r="S92" i="1"/>
  <c r="P98" i="1"/>
  <c r="S98" i="1"/>
  <c r="P100" i="1"/>
  <c r="S100" i="1"/>
  <c r="P108" i="1"/>
  <c r="S108" i="1"/>
  <c r="P162" i="1"/>
  <c r="S162" i="1"/>
  <c r="P164" i="1"/>
  <c r="S164" i="1"/>
  <c r="P166" i="1"/>
  <c r="S166" i="1"/>
  <c r="P6" i="1"/>
  <c r="S6" i="1"/>
  <c r="T5" i="1" s="1"/>
  <c r="P30" i="1"/>
  <c r="S30" i="1"/>
  <c r="P40" i="1"/>
  <c r="S40" i="1"/>
  <c r="P52" i="1"/>
  <c r="S52" i="1"/>
  <c r="P54" i="1"/>
  <c r="S54" i="1"/>
  <c r="P56" i="1"/>
  <c r="S56" i="1"/>
  <c r="P58" i="1"/>
  <c r="S58" i="1"/>
  <c r="P66" i="1"/>
  <c r="S66" i="1"/>
  <c r="P70" i="1"/>
  <c r="S70" i="1"/>
  <c r="P72" i="1"/>
  <c r="S72" i="1"/>
  <c r="P114" i="1"/>
  <c r="S114" i="1"/>
  <c r="P94" i="1"/>
  <c r="S94" i="1"/>
  <c r="P96" i="1"/>
  <c r="S96" i="1"/>
  <c r="P102" i="1"/>
  <c r="S102" i="1"/>
  <c r="P104" i="1"/>
  <c r="S104" i="1"/>
  <c r="P106" i="1"/>
  <c r="S106" i="1"/>
  <c r="P160" i="1"/>
  <c r="P16" i="1"/>
  <c r="T25" i="1" l="1"/>
  <c r="T35" i="1"/>
  <c r="T29" i="1"/>
  <c r="T103" i="1"/>
  <c r="T83" i="1"/>
  <c r="T67" i="1"/>
  <c r="T115" i="1"/>
  <c r="T3" i="1"/>
  <c r="T101" i="1"/>
  <c r="T43" i="1"/>
  <c r="T105" i="1"/>
  <c r="T85" i="1"/>
  <c r="T69" i="1"/>
  <c r="T53" i="1"/>
  <c r="T113" i="1"/>
  <c r="T7" i="1"/>
  <c r="T51" i="1"/>
  <c r="T81" i="1"/>
  <c r="T65" i="1"/>
  <c r="T99" i="1"/>
  <c r="T47" i="1"/>
  <c r="T39" i="1"/>
  <c r="T95" i="1"/>
  <c r="T79" i="1"/>
  <c r="T63" i="1"/>
  <c r="T97" i="1"/>
  <c r="T27" i="1"/>
  <c r="T109" i="1"/>
  <c r="T93" i="1"/>
  <c r="T77" i="1"/>
  <c r="T61" i="1"/>
  <c r="T41" i="1"/>
  <c r="T23" i="1"/>
  <c r="T49" i="1"/>
  <c r="T91" i="1"/>
  <c r="T75" i="1"/>
  <c r="T59" i="1"/>
  <c r="T37" i="1"/>
  <c r="T19" i="1"/>
  <c r="T89" i="1"/>
  <c r="T73" i="1"/>
  <c r="T57" i="1"/>
  <c r="T45" i="1"/>
  <c r="T107" i="1"/>
  <c r="T87" i="1"/>
  <c r="T71" i="1"/>
  <c r="T55" i="1"/>
  <c r="T31" i="1"/>
  <c r="T111" i="1"/>
  <c r="T11" i="1"/>
</calcChain>
</file>

<file path=xl/sharedStrings.xml><?xml version="1.0" encoding="utf-8"?>
<sst xmlns="http://schemas.openxmlformats.org/spreadsheetml/2006/main" count="752" uniqueCount="68">
  <si>
    <t>FruK</t>
  </si>
  <si>
    <t>Sample</t>
  </si>
  <si>
    <t>DNA</t>
  </si>
  <si>
    <t>Cra_DNA</t>
  </si>
  <si>
    <t>FruK_Cra_DNA</t>
  </si>
  <si>
    <t>Mean</t>
  </si>
  <si>
    <t>Index</t>
  </si>
  <si>
    <t>Isolated Puncta</t>
  </si>
  <si>
    <t>None</t>
  </si>
  <si>
    <t>Cra_DNA minus DNA</t>
  </si>
  <si>
    <t>FruK_Cra_DNA minus DNA</t>
  </si>
  <si>
    <t>FruK_Cra_DNA minus Cra DNA</t>
  </si>
  <si>
    <t>Column D minus Column C</t>
  </si>
  <si>
    <t>Free FruK</t>
  </si>
  <si>
    <t>Unbound Puncta 40 nM</t>
  </si>
  <si>
    <t>Unbound Puncta 200 nM</t>
  </si>
  <si>
    <t>Class 1</t>
  </si>
  <si>
    <t>Class 2</t>
  </si>
  <si>
    <t>Class 3</t>
  </si>
  <si>
    <t>Class 4</t>
  </si>
  <si>
    <t>SDCM</t>
  </si>
  <si>
    <t>SDAM</t>
  </si>
  <si>
    <t>GVF</t>
  </si>
  <si>
    <t>Left</t>
  </si>
  <si>
    <t>Right</t>
  </si>
  <si>
    <t>Count</t>
  </si>
  <si>
    <t>Devsq</t>
  </si>
  <si>
    <t>Class</t>
  </si>
  <si>
    <t>Quartiles</t>
  </si>
  <si>
    <t>Working</t>
  </si>
  <si>
    <t>Last Best</t>
  </si>
  <si>
    <t>Delta Working</t>
  </si>
  <si>
    <t>Delta</t>
  </si>
  <si>
    <t>Class 5</t>
  </si>
  <si>
    <t>Class 6</t>
  </si>
  <si>
    <t>class</t>
  </si>
  <si>
    <t>lower</t>
  </si>
  <si>
    <t>upper</t>
  </si>
  <si>
    <t>count</t>
  </si>
  <si>
    <t>Y-coordinate (nm)</t>
  </si>
  <si>
    <t>X-coordinate (nm)</t>
  </si>
  <si>
    <t>Source</t>
  </si>
  <si>
    <t>Height_orth</t>
  </si>
  <si>
    <t>Height (nm)</t>
  </si>
  <si>
    <t>Left Edge (nm)</t>
  </si>
  <si>
    <t>Right Edge (nm)</t>
  </si>
  <si>
    <t>Half-height (pm)</t>
  </si>
  <si>
    <t>Half-height_orth (pm)</t>
  </si>
  <si>
    <t>Left Edge_orth (nm)</t>
  </si>
  <si>
    <t>Right Edge_orth (nm)</t>
  </si>
  <si>
    <r>
      <t xml:space="preserve">Elipsoid (nm^3 * </t>
    </r>
    <r>
      <rPr>
        <sz val="11"/>
        <color theme="1"/>
        <rFont val="Calibri"/>
        <family val="2"/>
      </rPr>
      <t>π</t>
    </r>
    <r>
      <rPr>
        <sz val="11"/>
        <color theme="1"/>
        <rFont val="Calibri"/>
        <family val="2"/>
        <scheme val="minor"/>
      </rPr>
      <t>)</t>
    </r>
  </si>
  <si>
    <t>Tracking Information</t>
  </si>
  <si>
    <t>Measurement Location</t>
  </si>
  <si>
    <t>Orthogonal Axis Measurements</t>
  </si>
  <si>
    <t>First Axis Measurements</t>
  </si>
  <si>
    <t>Calculations</t>
  </si>
  <si>
    <t>Diameter (nm)</t>
  </si>
  <si>
    <t>Diameter_orth (nm)</t>
  </si>
  <si>
    <t>Radius (nm)</t>
  </si>
  <si>
    <t>Radius_orth (nm)</t>
  </si>
  <si>
    <t>Cylinder Segment (nm^3)</t>
  </si>
  <si>
    <t>Protein Volume (nm^3)</t>
  </si>
  <si>
    <t>S1-4a.001</t>
  </si>
  <si>
    <t>S1-4a.002</t>
  </si>
  <si>
    <t>S3-4a.001</t>
  </si>
  <si>
    <t>S3-4a.002</t>
  </si>
  <si>
    <t>S4-4a.001</t>
  </si>
  <si>
    <t>S2-4a.000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</si>
</sst>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72F2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3" fillId="0" borderId="0" xfId="0" applyFont="1"/>
    <xf numFmtId="2" fontId="0" fillId="3" borderId="0" xfId="0" applyNumberFormat="1" applyFill="1"/>
    <xf numFmtId="2" fontId="0" fillId="2" borderId="0" xfId="0" applyNumberFormat="1" applyFill="1"/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0" xfId="0" applyNumberFormat="1" applyFont="1" applyFill="1"/>
    <xf numFmtId="0" fontId="1" fillId="3" borderId="0" xfId="0" applyNumberFormat="1" applyFont="1" applyFill="1"/>
    <xf numFmtId="0" fontId="0" fillId="4" borderId="0" xfId="0" applyFill="1"/>
    <xf numFmtId="2" fontId="0" fillId="4" borderId="0" xfId="0" applyNumberFormat="1" applyFill="1"/>
    <xf numFmtId="0" fontId="1" fillId="4" borderId="0" xfId="0" applyNumberFormat="1" applyFont="1" applyFill="1"/>
    <xf numFmtId="0" fontId="0" fillId="5" borderId="0" xfId="0" applyFill="1"/>
    <xf numFmtId="2" fontId="0" fillId="5" borderId="0" xfId="0" applyNumberFormat="1" applyFill="1"/>
    <xf numFmtId="0" fontId="1" fillId="5" borderId="0" xfId="0" applyNumberFormat="1" applyFont="1" applyFill="1"/>
    <xf numFmtId="0" fontId="1" fillId="5" borderId="0" xfId="0" applyFont="1" applyFill="1"/>
    <xf numFmtId="0" fontId="1" fillId="4" borderId="0" xfId="0" applyFont="1" applyFill="1"/>
    <xf numFmtId="0" fontId="0" fillId="6" borderId="0" xfId="0" applyFill="1"/>
    <xf numFmtId="0" fontId="1" fillId="6" borderId="0" xfId="0" applyFont="1" applyFill="1"/>
    <xf numFmtId="2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0" fontId="1" fillId="7" borderId="0" xfId="0" applyFont="1" applyFill="1"/>
    <xf numFmtId="0" fontId="1" fillId="7" borderId="0" xfId="0" applyNumberFormat="1" applyFont="1" applyFill="1"/>
    <xf numFmtId="0" fontId="0" fillId="8" borderId="0" xfId="0" applyFill="1"/>
    <xf numFmtId="2" fontId="0" fillId="8" borderId="0" xfId="0" applyNumberFormat="1" applyFill="1"/>
    <xf numFmtId="0" fontId="1" fillId="8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97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13C8-A2A5-43AF-B76E-C4B155E86168}">
  <sheetPr codeName="Sheet2"/>
  <dimension ref="A1:T326"/>
  <sheetViews>
    <sheetView tabSelected="1" zoomScale="85" zoomScaleNormal="85" workbookViewId="0">
      <pane ySplit="2" topLeftCell="A119" activePane="bottomLeft" state="frozen"/>
      <selection pane="bottomLeft" activeCell="E146" sqref="E146"/>
    </sheetView>
  </sheetViews>
  <sheetFormatPr defaultRowHeight="15" x14ac:dyDescent="0.25"/>
  <cols>
    <col min="1" max="1" width="6.140625" bestFit="1" customWidth="1"/>
    <col min="2" max="2" width="12.28515625" bestFit="1" customWidth="1"/>
    <col min="3" max="3" width="15.5703125" bestFit="1" customWidth="1"/>
    <col min="4" max="5" width="17.85546875" bestFit="1" customWidth="1"/>
    <col min="6" max="6" width="11.85546875" bestFit="1" customWidth="1"/>
    <col min="7" max="7" width="15.85546875" bestFit="1" customWidth="1"/>
    <col min="8" max="8" width="14.28515625" bestFit="1" customWidth="1"/>
    <col min="9" max="9" width="15.5703125" bestFit="1" customWidth="1"/>
    <col min="10" max="10" width="11.85546875" bestFit="1" customWidth="1"/>
    <col min="11" max="11" width="20.7109375" bestFit="1" customWidth="1"/>
    <col min="12" max="12" width="19.140625" bestFit="1" customWidth="1"/>
    <col min="13" max="13" width="20.42578125" bestFit="1" customWidth="1"/>
    <col min="14" max="14" width="14.5703125" bestFit="1" customWidth="1"/>
    <col min="15" max="15" width="19.42578125" bestFit="1" customWidth="1"/>
    <col min="16" max="16" width="12.28515625" bestFit="1" customWidth="1"/>
    <col min="17" max="17" width="17.140625" bestFit="1" customWidth="1"/>
    <col min="18" max="18" width="19" bestFit="1" customWidth="1"/>
    <col min="19" max="19" width="24.140625" bestFit="1" customWidth="1"/>
    <col min="20" max="20" width="22.42578125" customWidth="1"/>
  </cols>
  <sheetData>
    <row r="1" spans="1:20" x14ac:dyDescent="0.25">
      <c r="A1" s="35" t="s">
        <v>51</v>
      </c>
      <c r="B1" s="35"/>
      <c r="C1" s="35"/>
      <c r="D1" s="35" t="s">
        <v>52</v>
      </c>
      <c r="E1" s="35"/>
      <c r="F1" s="35" t="s">
        <v>54</v>
      </c>
      <c r="G1" s="35"/>
      <c r="H1" s="35"/>
      <c r="I1" s="35"/>
      <c r="J1" s="35" t="s">
        <v>53</v>
      </c>
      <c r="K1" s="35"/>
      <c r="L1" s="35"/>
      <c r="M1" s="35"/>
      <c r="N1" s="35" t="s">
        <v>55</v>
      </c>
      <c r="O1" s="35"/>
      <c r="P1" s="35"/>
      <c r="Q1" s="35"/>
      <c r="R1" s="35"/>
      <c r="S1" s="35"/>
      <c r="T1" s="35"/>
    </row>
    <row r="2" spans="1:20" x14ac:dyDescent="0.25">
      <c r="A2" t="s">
        <v>6</v>
      </c>
      <c r="B2" t="s">
        <v>41</v>
      </c>
      <c r="C2" t="s">
        <v>1</v>
      </c>
      <c r="D2" t="s">
        <v>40</v>
      </c>
      <c r="E2" t="s">
        <v>39</v>
      </c>
      <c r="F2" t="s">
        <v>43</v>
      </c>
      <c r="G2" s="1" t="s">
        <v>46</v>
      </c>
      <c r="H2" t="s">
        <v>44</v>
      </c>
      <c r="I2" t="s">
        <v>45</v>
      </c>
      <c r="J2" t="s">
        <v>42</v>
      </c>
      <c r="K2" s="1" t="s">
        <v>47</v>
      </c>
      <c r="L2" t="s">
        <v>48</v>
      </c>
      <c r="M2" t="s">
        <v>49</v>
      </c>
      <c r="N2" t="s">
        <v>56</v>
      </c>
      <c r="O2" t="s">
        <v>57</v>
      </c>
      <c r="P2" t="s">
        <v>58</v>
      </c>
      <c r="Q2" t="s">
        <v>59</v>
      </c>
      <c r="R2" t="s">
        <v>50</v>
      </c>
      <c r="S2" t="s">
        <v>60</v>
      </c>
      <c r="T2" t="s">
        <v>61</v>
      </c>
    </row>
    <row r="3" spans="1:20" x14ac:dyDescent="0.25">
      <c r="A3" s="3">
        <v>1</v>
      </c>
      <c r="B3" s="3" t="s">
        <v>62</v>
      </c>
      <c r="C3" s="3" t="s">
        <v>3</v>
      </c>
      <c r="D3" s="3">
        <v>560</v>
      </c>
      <c r="E3" s="3">
        <v>960</v>
      </c>
      <c r="F3" s="8">
        <v>1.32</v>
      </c>
      <c r="G3" s="15">
        <f t="shared" ref="G3:G64" si="0">F3*500</f>
        <v>660</v>
      </c>
      <c r="H3" s="8">
        <v>5.84</v>
      </c>
      <c r="I3" s="8">
        <v>14.66</v>
      </c>
      <c r="J3" s="8">
        <v>1.37</v>
      </c>
      <c r="K3" s="15">
        <f t="shared" ref="K3:K8" si="1">IF(J3&gt;0,J3/2*1000,"")</f>
        <v>685</v>
      </c>
      <c r="L3" s="8">
        <v>8.5299999999999994</v>
      </c>
      <c r="M3" s="8">
        <v>18.32</v>
      </c>
      <c r="N3" s="8">
        <f t="shared" ref="N3:N34" si="2">I3-H3</f>
        <v>8.82</v>
      </c>
      <c r="O3" s="8">
        <f t="shared" ref="O3:O34" si="3">M3-L3</f>
        <v>9.7900000000000009</v>
      </c>
      <c r="P3" s="8">
        <f t="shared" ref="P3:P34" si="4">N3/2</f>
        <v>4.41</v>
      </c>
      <c r="Q3" s="8">
        <f t="shared" ref="Q3:Q34" si="5">O3/2</f>
        <v>4.8950000000000005</v>
      </c>
      <c r="R3" s="8">
        <f t="shared" ref="R3:R64" si="6">IF(OR(C3="DNA",C3="None"),"",F3*P3*Q3)</f>
        <v>28.494774000000003</v>
      </c>
      <c r="S3" s="8" t="str">
        <f t="shared" ref="S3:S64" si="7">IF(C3="DNA",2/3*N3^2*F3,"")</f>
        <v/>
      </c>
      <c r="T3" s="8">
        <f t="shared" ref="T3" si="8">IF(C4="DNA",R3*PI()-S4,R3*PI())</f>
        <v>79.565308664101451</v>
      </c>
    </row>
    <row r="4" spans="1:20" x14ac:dyDescent="0.25">
      <c r="A4" s="3">
        <v>1001</v>
      </c>
      <c r="B4" s="3" t="s">
        <v>62</v>
      </c>
      <c r="C4" s="3" t="s">
        <v>2</v>
      </c>
      <c r="D4" s="3">
        <v>590</v>
      </c>
      <c r="E4" s="3">
        <v>940</v>
      </c>
      <c r="F4" s="8">
        <v>0.49</v>
      </c>
      <c r="G4" s="15">
        <f t="shared" si="0"/>
        <v>245</v>
      </c>
      <c r="H4" s="8">
        <v>4.5999999999999996</v>
      </c>
      <c r="I4" s="8">
        <v>10.119999999999999</v>
      </c>
      <c r="J4" s="8"/>
      <c r="K4" s="15" t="str">
        <f t="shared" si="1"/>
        <v/>
      </c>
      <c r="L4" s="8"/>
      <c r="M4" s="8"/>
      <c r="N4" s="8">
        <f t="shared" si="2"/>
        <v>5.52</v>
      </c>
      <c r="O4" s="8">
        <f t="shared" si="3"/>
        <v>0</v>
      </c>
      <c r="P4" s="8">
        <f t="shared" si="4"/>
        <v>2.76</v>
      </c>
      <c r="Q4" s="8">
        <f t="shared" si="5"/>
        <v>0</v>
      </c>
      <c r="R4" s="8" t="str">
        <f t="shared" si="6"/>
        <v/>
      </c>
      <c r="S4" s="8">
        <f t="shared" si="7"/>
        <v>9.9536639999999963</v>
      </c>
      <c r="T4" s="8"/>
    </row>
    <row r="5" spans="1:20" x14ac:dyDescent="0.25">
      <c r="A5" s="3">
        <v>2</v>
      </c>
      <c r="B5" s="3" t="s">
        <v>62</v>
      </c>
      <c r="C5" s="3" t="s">
        <v>3</v>
      </c>
      <c r="D5" s="3">
        <v>630</v>
      </c>
      <c r="E5" s="3">
        <v>920</v>
      </c>
      <c r="F5" s="8">
        <v>1.69</v>
      </c>
      <c r="G5" s="15">
        <f t="shared" si="0"/>
        <v>845</v>
      </c>
      <c r="H5" s="8">
        <v>8.7100000000000009</v>
      </c>
      <c r="I5" s="8">
        <v>18.72</v>
      </c>
      <c r="J5" s="8">
        <v>1.67</v>
      </c>
      <c r="K5" s="15">
        <f t="shared" si="1"/>
        <v>835</v>
      </c>
      <c r="L5" s="8">
        <v>10.74</v>
      </c>
      <c r="M5" s="8">
        <v>22.16</v>
      </c>
      <c r="N5" s="8">
        <f t="shared" si="2"/>
        <v>10.009999999999998</v>
      </c>
      <c r="O5" s="8">
        <f t="shared" si="3"/>
        <v>11.42</v>
      </c>
      <c r="P5" s="8">
        <f t="shared" si="4"/>
        <v>5.004999999999999</v>
      </c>
      <c r="Q5" s="8">
        <f t="shared" si="5"/>
        <v>5.71</v>
      </c>
      <c r="R5" s="8">
        <f t="shared" si="6"/>
        <v>48.297749499999988</v>
      </c>
      <c r="S5" s="8" t="str">
        <f t="shared" si="7"/>
        <v/>
      </c>
      <c r="T5" s="8">
        <f t="shared" ref="T5" si="9">IF(C6="DNA",R5*PI()-S6,R5*PI())</f>
        <v>140.03545501412006</v>
      </c>
    </row>
    <row r="6" spans="1:20" x14ac:dyDescent="0.25">
      <c r="A6" s="3">
        <v>1002</v>
      </c>
      <c r="B6" s="3" t="s">
        <v>62</v>
      </c>
      <c r="C6" s="3" t="s">
        <v>2</v>
      </c>
      <c r="D6" s="3">
        <v>670</v>
      </c>
      <c r="E6" s="3">
        <v>920</v>
      </c>
      <c r="F6" s="8">
        <v>0.54</v>
      </c>
      <c r="G6" s="15">
        <f t="shared" si="0"/>
        <v>270</v>
      </c>
      <c r="H6" s="8">
        <v>5.82</v>
      </c>
      <c r="I6" s="8">
        <v>11.52</v>
      </c>
      <c r="J6" s="8"/>
      <c r="K6" s="15" t="str">
        <f t="shared" si="1"/>
        <v/>
      </c>
      <c r="L6" s="8"/>
      <c r="M6" s="8"/>
      <c r="N6" s="8">
        <f t="shared" si="2"/>
        <v>5.6999999999999993</v>
      </c>
      <c r="O6" s="8">
        <f t="shared" si="3"/>
        <v>0</v>
      </c>
      <c r="P6" s="8">
        <f t="shared" si="4"/>
        <v>2.8499999999999996</v>
      </c>
      <c r="Q6" s="8">
        <f t="shared" si="5"/>
        <v>0</v>
      </c>
      <c r="R6" s="8" t="str">
        <f t="shared" si="6"/>
        <v/>
      </c>
      <c r="S6" s="8">
        <f t="shared" si="7"/>
        <v>11.696399999999999</v>
      </c>
      <c r="T6" s="8"/>
    </row>
    <row r="7" spans="1:20" x14ac:dyDescent="0.25">
      <c r="A7" s="3">
        <v>3</v>
      </c>
      <c r="B7" s="3" t="s">
        <v>62</v>
      </c>
      <c r="C7" s="3" t="s">
        <v>3</v>
      </c>
      <c r="D7" s="3">
        <v>910</v>
      </c>
      <c r="E7" s="3">
        <v>870</v>
      </c>
      <c r="F7" s="8">
        <v>1.52</v>
      </c>
      <c r="G7" s="15">
        <f t="shared" si="0"/>
        <v>760</v>
      </c>
      <c r="H7" s="8">
        <v>8.0399999999999991</v>
      </c>
      <c r="I7" s="8">
        <v>15.58</v>
      </c>
      <c r="J7" s="8">
        <v>1.51</v>
      </c>
      <c r="K7" s="15">
        <f t="shared" si="1"/>
        <v>755</v>
      </c>
      <c r="L7" s="8">
        <v>7.03</v>
      </c>
      <c r="M7" s="8">
        <v>17.12</v>
      </c>
      <c r="N7" s="8">
        <f t="shared" si="2"/>
        <v>7.5400000000000009</v>
      </c>
      <c r="O7" s="8">
        <f t="shared" si="3"/>
        <v>10.09</v>
      </c>
      <c r="P7" s="8">
        <f t="shared" si="4"/>
        <v>3.7700000000000005</v>
      </c>
      <c r="Q7" s="8">
        <f t="shared" si="5"/>
        <v>5.0449999999999999</v>
      </c>
      <c r="R7" s="8">
        <f t="shared" si="6"/>
        <v>28.909868000000003</v>
      </c>
      <c r="S7" s="8" t="str">
        <f t="shared" si="7"/>
        <v/>
      </c>
      <c r="T7" s="8">
        <f t="shared" ref="T7" si="10">IF(C8="DNA",R7*PI()-S8,R7*PI())</f>
        <v>64.955624258383992</v>
      </c>
    </row>
    <row r="8" spans="1:20" x14ac:dyDescent="0.25">
      <c r="A8" s="3">
        <v>1003</v>
      </c>
      <c r="B8" s="3" t="s">
        <v>62</v>
      </c>
      <c r="C8" s="3" t="s">
        <v>2</v>
      </c>
      <c r="D8" s="3">
        <v>900</v>
      </c>
      <c r="E8" s="3">
        <v>860</v>
      </c>
      <c r="F8" s="8">
        <v>0.67</v>
      </c>
      <c r="G8" s="15">
        <f t="shared" si="0"/>
        <v>335</v>
      </c>
      <c r="H8" s="8">
        <v>4.59</v>
      </c>
      <c r="I8" s="8">
        <v>12.2</v>
      </c>
      <c r="J8" s="8"/>
      <c r="K8" s="15" t="str">
        <f t="shared" si="1"/>
        <v/>
      </c>
      <c r="L8" s="8"/>
      <c r="M8" s="8"/>
      <c r="N8" s="8">
        <f t="shared" si="2"/>
        <v>7.6099999999999994</v>
      </c>
      <c r="O8" s="8">
        <f t="shared" si="3"/>
        <v>0</v>
      </c>
      <c r="P8" s="8">
        <f t="shared" si="4"/>
        <v>3.8049999999999997</v>
      </c>
      <c r="Q8" s="8">
        <f t="shared" si="5"/>
        <v>0</v>
      </c>
      <c r="R8" s="8" t="str">
        <f t="shared" si="6"/>
        <v/>
      </c>
      <c r="S8" s="8">
        <f t="shared" si="7"/>
        <v>25.867404666666662</v>
      </c>
      <c r="T8" s="8"/>
    </row>
    <row r="9" spans="1:20" x14ac:dyDescent="0.25">
      <c r="A9" s="3">
        <v>4</v>
      </c>
      <c r="B9" s="3" t="s">
        <v>62</v>
      </c>
      <c r="C9" s="3" t="s">
        <v>3</v>
      </c>
      <c r="D9" s="3">
        <v>680</v>
      </c>
      <c r="E9" s="3">
        <v>750</v>
      </c>
      <c r="F9" s="8">
        <v>1.43</v>
      </c>
      <c r="G9" s="15">
        <f t="shared" si="0"/>
        <v>715</v>
      </c>
      <c r="H9" s="8">
        <v>8.6999999999999993</v>
      </c>
      <c r="I9" s="8">
        <v>19.41</v>
      </c>
      <c r="J9" s="8">
        <v>1.43</v>
      </c>
      <c r="K9" s="15">
        <f>IF(J9&gt;0,J9/2*1000,"")</f>
        <v>715</v>
      </c>
      <c r="L9" s="8">
        <v>10.96</v>
      </c>
      <c r="M9" s="8">
        <v>19.96</v>
      </c>
      <c r="N9" s="8">
        <f t="shared" si="2"/>
        <v>10.71</v>
      </c>
      <c r="O9" s="8">
        <f t="shared" si="3"/>
        <v>9</v>
      </c>
      <c r="P9" s="8">
        <f t="shared" si="4"/>
        <v>5.3550000000000004</v>
      </c>
      <c r="Q9" s="8">
        <f t="shared" si="5"/>
        <v>4.5</v>
      </c>
      <c r="R9" s="8">
        <f t="shared" si="6"/>
        <v>34.459425000000003</v>
      </c>
      <c r="S9" s="8" t="str">
        <f t="shared" si="7"/>
        <v/>
      </c>
      <c r="T9" s="8">
        <f t="shared" ref="T9" si="11">IF(C10="DNA",R9*PI()-S10,R9*PI())</f>
        <v>93.573126426928468</v>
      </c>
    </row>
    <row r="10" spans="1:20" x14ac:dyDescent="0.25">
      <c r="A10" s="3">
        <v>1004</v>
      </c>
      <c r="B10" s="3" t="s">
        <v>62</v>
      </c>
      <c r="C10" s="3" t="s">
        <v>2</v>
      </c>
      <c r="D10" s="3">
        <v>670</v>
      </c>
      <c r="E10" s="3">
        <v>720</v>
      </c>
      <c r="F10" s="8">
        <v>0.69</v>
      </c>
      <c r="G10" s="15">
        <f t="shared" si="0"/>
        <v>345</v>
      </c>
      <c r="H10" s="8">
        <v>3.92</v>
      </c>
      <c r="I10" s="8">
        <v>9.57</v>
      </c>
      <c r="J10" s="8"/>
      <c r="K10" s="15" t="str">
        <f t="shared" ref="K10:K71" si="12">IF(J10&gt;0,J10/2*1000,"")</f>
        <v/>
      </c>
      <c r="L10" s="8"/>
      <c r="M10" s="8"/>
      <c r="N10" s="8">
        <f t="shared" si="2"/>
        <v>5.65</v>
      </c>
      <c r="O10" s="8">
        <f t="shared" si="3"/>
        <v>0</v>
      </c>
      <c r="P10" s="8">
        <f t="shared" si="4"/>
        <v>2.8250000000000002</v>
      </c>
      <c r="Q10" s="8">
        <f t="shared" si="5"/>
        <v>0</v>
      </c>
      <c r="R10" s="8" t="str">
        <f t="shared" si="6"/>
        <v/>
      </c>
      <c r="S10" s="8">
        <f t="shared" si="7"/>
        <v>14.684349999999998</v>
      </c>
      <c r="T10" s="8"/>
    </row>
    <row r="11" spans="1:20" x14ac:dyDescent="0.25">
      <c r="A11" s="3">
        <v>5</v>
      </c>
      <c r="B11" s="3" t="s">
        <v>62</v>
      </c>
      <c r="C11" s="3" t="s">
        <v>3</v>
      </c>
      <c r="D11" s="3">
        <v>710</v>
      </c>
      <c r="E11" s="3">
        <v>620</v>
      </c>
      <c r="F11" s="8">
        <v>1.87</v>
      </c>
      <c r="G11" s="15">
        <f t="shared" si="0"/>
        <v>935</v>
      </c>
      <c r="H11" s="8">
        <v>6.79</v>
      </c>
      <c r="I11" s="8">
        <v>14.64</v>
      </c>
      <c r="J11" s="8">
        <v>1.86</v>
      </c>
      <c r="K11" s="15">
        <f t="shared" si="12"/>
        <v>930</v>
      </c>
      <c r="L11" s="8">
        <v>8.23</v>
      </c>
      <c r="M11" s="8">
        <v>17.350000000000001</v>
      </c>
      <c r="N11" s="8">
        <f t="shared" si="2"/>
        <v>7.8500000000000005</v>
      </c>
      <c r="O11" s="8">
        <f t="shared" si="3"/>
        <v>9.120000000000001</v>
      </c>
      <c r="P11" s="8">
        <f t="shared" si="4"/>
        <v>3.9250000000000003</v>
      </c>
      <c r="Q11" s="8">
        <f t="shared" si="5"/>
        <v>4.5600000000000005</v>
      </c>
      <c r="R11" s="8">
        <f t="shared" si="6"/>
        <v>33.469260000000013</v>
      </c>
      <c r="S11" s="8" t="str">
        <f t="shared" si="7"/>
        <v/>
      </c>
      <c r="T11" s="8">
        <f t="shared" ref="T11" si="13">IF(C12="DNA",R11*PI()-S12,R11*PI())</f>
        <v>85.31884800375343</v>
      </c>
    </row>
    <row r="12" spans="1:20" x14ac:dyDescent="0.25">
      <c r="A12" s="3">
        <v>1005</v>
      </c>
      <c r="B12" s="3" t="s">
        <v>62</v>
      </c>
      <c r="C12" s="3" t="s">
        <v>2</v>
      </c>
      <c r="D12" s="3">
        <v>700</v>
      </c>
      <c r="E12" s="3">
        <v>630</v>
      </c>
      <c r="F12" s="8">
        <v>0.59</v>
      </c>
      <c r="G12" s="15">
        <f t="shared" si="0"/>
        <v>295</v>
      </c>
      <c r="H12" s="8">
        <v>5.19</v>
      </c>
      <c r="I12" s="8">
        <v>12.29</v>
      </c>
      <c r="J12" s="8"/>
      <c r="K12" s="15" t="str">
        <f t="shared" si="12"/>
        <v/>
      </c>
      <c r="L12" s="8"/>
      <c r="M12" s="8"/>
      <c r="N12" s="8">
        <f t="shared" si="2"/>
        <v>7.0999999999999988</v>
      </c>
      <c r="O12" s="8">
        <f t="shared" si="3"/>
        <v>0</v>
      </c>
      <c r="P12" s="8">
        <f t="shared" si="4"/>
        <v>3.5499999999999994</v>
      </c>
      <c r="Q12" s="8">
        <f t="shared" si="5"/>
        <v>0</v>
      </c>
      <c r="R12" s="8" t="str">
        <f t="shared" si="6"/>
        <v/>
      </c>
      <c r="S12" s="8">
        <f t="shared" si="7"/>
        <v>19.827933333333327</v>
      </c>
      <c r="T12" s="8"/>
    </row>
    <row r="13" spans="1:20" x14ac:dyDescent="0.25">
      <c r="A13" s="3">
        <v>6</v>
      </c>
      <c r="B13" s="3" t="s">
        <v>62</v>
      </c>
      <c r="C13" s="3" t="s">
        <v>3</v>
      </c>
      <c r="D13" s="3">
        <v>430</v>
      </c>
      <c r="E13" s="3">
        <v>690</v>
      </c>
      <c r="F13" s="8">
        <v>1.6</v>
      </c>
      <c r="G13" s="15">
        <f t="shared" si="0"/>
        <v>800</v>
      </c>
      <c r="H13" s="8">
        <v>8.57</v>
      </c>
      <c r="I13" s="8">
        <v>16.170000000000002</v>
      </c>
      <c r="J13" s="8">
        <v>1.56</v>
      </c>
      <c r="K13" s="15">
        <f t="shared" si="12"/>
        <v>780</v>
      </c>
      <c r="L13" s="8">
        <v>9.07</v>
      </c>
      <c r="M13" s="8">
        <v>20.02</v>
      </c>
      <c r="N13" s="8">
        <f t="shared" si="2"/>
        <v>7.6000000000000014</v>
      </c>
      <c r="O13" s="8">
        <f t="shared" si="3"/>
        <v>10.95</v>
      </c>
      <c r="P13" s="8">
        <f t="shared" si="4"/>
        <v>3.8000000000000007</v>
      </c>
      <c r="Q13" s="8">
        <f t="shared" si="5"/>
        <v>5.4749999999999996</v>
      </c>
      <c r="R13" s="8">
        <f t="shared" si="6"/>
        <v>33.288000000000011</v>
      </c>
      <c r="S13" s="8" t="str">
        <f t="shared" si="7"/>
        <v/>
      </c>
      <c r="T13" s="8">
        <f t="shared" ref="T13" si="14">IF(C14="DNA",R13*PI()-S14,R13*PI())</f>
        <v>88.290897586030397</v>
      </c>
    </row>
    <row r="14" spans="1:20" x14ac:dyDescent="0.25">
      <c r="A14" s="3">
        <v>1006</v>
      </c>
      <c r="B14" s="3" t="s">
        <v>62</v>
      </c>
      <c r="C14" s="3" t="s">
        <v>2</v>
      </c>
      <c r="D14" s="3">
        <v>450</v>
      </c>
      <c r="E14" s="3">
        <v>690</v>
      </c>
      <c r="F14" s="8">
        <v>0.57999999999999996</v>
      </c>
      <c r="G14" s="15">
        <f t="shared" si="0"/>
        <v>290</v>
      </c>
      <c r="H14" s="8">
        <v>2.08</v>
      </c>
      <c r="I14" s="8">
        <v>8.57</v>
      </c>
      <c r="J14" s="8"/>
      <c r="K14" s="15" t="str">
        <f t="shared" si="12"/>
        <v/>
      </c>
      <c r="L14" s="8"/>
      <c r="M14" s="8"/>
      <c r="N14" s="8">
        <f t="shared" si="2"/>
        <v>6.49</v>
      </c>
      <c r="O14" s="8">
        <f t="shared" si="3"/>
        <v>0</v>
      </c>
      <c r="P14" s="8">
        <f t="shared" si="4"/>
        <v>3.2450000000000001</v>
      </c>
      <c r="Q14" s="8">
        <f t="shared" si="5"/>
        <v>0</v>
      </c>
      <c r="R14" s="8" t="str">
        <f t="shared" si="6"/>
        <v/>
      </c>
      <c r="S14" s="8">
        <f t="shared" si="7"/>
        <v>16.286438666666665</v>
      </c>
      <c r="T14" s="8"/>
    </row>
    <row r="15" spans="1:20" x14ac:dyDescent="0.25">
      <c r="A15" s="3">
        <v>7</v>
      </c>
      <c r="B15" s="3" t="s">
        <v>62</v>
      </c>
      <c r="C15" s="3" t="s">
        <v>3</v>
      </c>
      <c r="D15" s="3">
        <v>280</v>
      </c>
      <c r="E15" s="3">
        <v>620</v>
      </c>
      <c r="F15" s="8">
        <v>2.0499999999999998</v>
      </c>
      <c r="G15" s="15">
        <f t="shared" si="0"/>
        <v>1025</v>
      </c>
      <c r="H15" s="8">
        <v>13.12</v>
      </c>
      <c r="I15" s="8">
        <v>22.59</v>
      </c>
      <c r="J15" s="8">
        <v>2.0499999999999998</v>
      </c>
      <c r="K15" s="15">
        <f t="shared" si="12"/>
        <v>1025</v>
      </c>
      <c r="L15" s="8">
        <v>7.59</v>
      </c>
      <c r="M15" s="8">
        <v>17.55</v>
      </c>
      <c r="N15" s="8">
        <f t="shared" si="2"/>
        <v>9.4700000000000006</v>
      </c>
      <c r="O15" s="8">
        <f t="shared" si="3"/>
        <v>9.9600000000000009</v>
      </c>
      <c r="P15" s="8">
        <f t="shared" si="4"/>
        <v>4.7350000000000003</v>
      </c>
      <c r="Q15" s="8">
        <f t="shared" si="5"/>
        <v>4.9800000000000004</v>
      </c>
      <c r="R15" s="8">
        <f t="shared" si="6"/>
        <v>48.339615000000002</v>
      </c>
      <c r="S15" s="8" t="str">
        <f t="shared" si="7"/>
        <v/>
      </c>
      <c r="T15" s="8">
        <f t="shared" ref="T15" si="15">IF(C16="DNA",R15*PI()-S16,R15*PI())</f>
        <v>141.13041936135897</v>
      </c>
    </row>
    <row r="16" spans="1:20" x14ac:dyDescent="0.25">
      <c r="A16" s="3">
        <v>1007</v>
      </c>
      <c r="B16" s="3" t="s">
        <v>62</v>
      </c>
      <c r="C16" s="3" t="s">
        <v>2</v>
      </c>
      <c r="D16" s="3">
        <v>310</v>
      </c>
      <c r="E16" s="3">
        <v>620</v>
      </c>
      <c r="F16" s="8">
        <v>0.6</v>
      </c>
      <c r="G16" s="15">
        <f t="shared" si="0"/>
        <v>300</v>
      </c>
      <c r="H16" s="8">
        <v>4.03</v>
      </c>
      <c r="I16" s="8">
        <v>9.2100000000000009</v>
      </c>
      <c r="J16" s="8"/>
      <c r="K16" s="15" t="str">
        <f t="shared" si="12"/>
        <v/>
      </c>
      <c r="L16" s="8"/>
      <c r="M16" s="8"/>
      <c r="N16" s="8">
        <f t="shared" si="2"/>
        <v>5.1800000000000006</v>
      </c>
      <c r="O16" s="8">
        <f t="shared" si="3"/>
        <v>0</v>
      </c>
      <c r="P16" s="8">
        <f t="shared" si="4"/>
        <v>2.5900000000000003</v>
      </c>
      <c r="Q16" s="8">
        <f t="shared" si="5"/>
        <v>0</v>
      </c>
      <c r="R16" s="8" t="str">
        <f t="shared" si="6"/>
        <v/>
      </c>
      <c r="S16" s="8">
        <f t="shared" si="7"/>
        <v>10.732960000000002</v>
      </c>
      <c r="T16" s="8"/>
    </row>
    <row r="17" spans="1:20" x14ac:dyDescent="0.25">
      <c r="A17" s="3">
        <v>8</v>
      </c>
      <c r="B17" s="3" t="s">
        <v>62</v>
      </c>
      <c r="C17" s="3" t="s">
        <v>3</v>
      </c>
      <c r="D17" s="3">
        <v>80</v>
      </c>
      <c r="E17" s="3">
        <v>390</v>
      </c>
      <c r="F17" s="8">
        <v>1.52</v>
      </c>
      <c r="G17" s="15">
        <f t="shared" si="0"/>
        <v>760</v>
      </c>
      <c r="H17" s="8">
        <v>7.05</v>
      </c>
      <c r="I17" s="8">
        <v>15.69</v>
      </c>
      <c r="J17" s="8">
        <v>1.4950000000000001</v>
      </c>
      <c r="K17" s="15">
        <f t="shared" si="12"/>
        <v>747.5</v>
      </c>
      <c r="L17" s="8">
        <v>10.35</v>
      </c>
      <c r="M17" s="8">
        <v>19.12</v>
      </c>
      <c r="N17" s="8">
        <f t="shared" si="2"/>
        <v>8.64</v>
      </c>
      <c r="O17" s="8">
        <f t="shared" si="3"/>
        <v>8.7700000000000014</v>
      </c>
      <c r="P17" s="8">
        <f t="shared" si="4"/>
        <v>4.32</v>
      </c>
      <c r="Q17" s="8">
        <f t="shared" si="5"/>
        <v>4.3850000000000007</v>
      </c>
      <c r="R17" s="8">
        <f t="shared" si="6"/>
        <v>28.793664000000007</v>
      </c>
      <c r="S17" s="8" t="str">
        <f t="shared" si="7"/>
        <v/>
      </c>
      <c r="T17" s="8">
        <f t="shared" ref="T17" si="16">IF(C18="DNA",R17*PI()-S18,R17*PI())</f>
        <v>76.124167292332928</v>
      </c>
    </row>
    <row r="18" spans="1:20" x14ac:dyDescent="0.25">
      <c r="A18" s="3">
        <v>1008</v>
      </c>
      <c r="B18" s="3" t="s">
        <v>62</v>
      </c>
      <c r="C18" s="3" t="s">
        <v>2</v>
      </c>
      <c r="D18" s="3">
        <v>120</v>
      </c>
      <c r="E18" s="3">
        <v>390</v>
      </c>
      <c r="F18" s="8">
        <v>0.54</v>
      </c>
      <c r="G18" s="15">
        <f t="shared" si="0"/>
        <v>270</v>
      </c>
      <c r="H18" s="8">
        <v>3.64</v>
      </c>
      <c r="I18" s="8">
        <v>9.9499999999999993</v>
      </c>
      <c r="J18" s="8"/>
      <c r="K18" s="15" t="str">
        <f t="shared" si="12"/>
        <v/>
      </c>
      <c r="L18" s="8"/>
      <c r="M18" s="8"/>
      <c r="N18" s="8">
        <f t="shared" si="2"/>
        <v>6.3099999999999987</v>
      </c>
      <c r="O18" s="8">
        <f t="shared" si="3"/>
        <v>0</v>
      </c>
      <c r="P18" s="8">
        <f t="shared" si="4"/>
        <v>3.1549999999999994</v>
      </c>
      <c r="Q18" s="8">
        <f t="shared" si="5"/>
        <v>0</v>
      </c>
      <c r="R18" s="8" t="str">
        <f t="shared" si="6"/>
        <v/>
      </c>
      <c r="S18" s="8">
        <f t="shared" si="7"/>
        <v>14.333795999999994</v>
      </c>
      <c r="T18" s="8"/>
    </row>
    <row r="19" spans="1:20" x14ac:dyDescent="0.25">
      <c r="A19" s="3">
        <v>9</v>
      </c>
      <c r="B19" s="3" t="s">
        <v>62</v>
      </c>
      <c r="C19" s="3" t="s">
        <v>3</v>
      </c>
      <c r="D19" s="3">
        <v>90</v>
      </c>
      <c r="E19" s="3">
        <v>370</v>
      </c>
      <c r="F19" s="8">
        <v>1.25</v>
      </c>
      <c r="G19" s="15">
        <f t="shared" si="0"/>
        <v>625</v>
      </c>
      <c r="H19" s="8">
        <v>5.74</v>
      </c>
      <c r="I19" s="8">
        <v>16.05</v>
      </c>
      <c r="J19" s="8">
        <v>1.25</v>
      </c>
      <c r="K19" s="15">
        <f t="shared" si="12"/>
        <v>625</v>
      </c>
      <c r="L19" s="8">
        <v>4.04</v>
      </c>
      <c r="M19" s="8">
        <v>12.74</v>
      </c>
      <c r="N19" s="8">
        <f t="shared" si="2"/>
        <v>10.31</v>
      </c>
      <c r="O19" s="8">
        <f t="shared" si="3"/>
        <v>8.6999999999999993</v>
      </c>
      <c r="P19" s="8">
        <f t="shared" si="4"/>
        <v>5.1550000000000002</v>
      </c>
      <c r="Q19" s="8">
        <f t="shared" si="5"/>
        <v>4.3499999999999996</v>
      </c>
      <c r="R19" s="8">
        <f t="shared" si="6"/>
        <v>28.030312500000001</v>
      </c>
      <c r="S19" s="8" t="str">
        <f t="shared" si="7"/>
        <v/>
      </c>
      <c r="T19" s="8">
        <f t="shared" ref="T19" si="17">IF(C20="DNA",R19*PI()-S20,R19*PI())</f>
        <v>77.235119827826153</v>
      </c>
    </row>
    <row r="20" spans="1:20" x14ac:dyDescent="0.25">
      <c r="A20" s="3">
        <v>1009</v>
      </c>
      <c r="B20" s="3" t="s">
        <v>62</v>
      </c>
      <c r="C20" s="3" t="s">
        <v>2</v>
      </c>
      <c r="D20" s="3">
        <v>100</v>
      </c>
      <c r="E20" s="3">
        <v>370</v>
      </c>
      <c r="F20" s="8">
        <v>0.66</v>
      </c>
      <c r="G20" s="15">
        <f t="shared" si="0"/>
        <v>330</v>
      </c>
      <c r="H20" s="8">
        <v>3.49</v>
      </c>
      <c r="I20" s="8">
        <v>8.4499999999999993</v>
      </c>
      <c r="J20" s="8"/>
      <c r="K20" s="15" t="str">
        <f t="shared" si="12"/>
        <v/>
      </c>
      <c r="L20" s="8"/>
      <c r="M20" s="8"/>
      <c r="N20" s="8">
        <f t="shared" si="2"/>
        <v>4.9599999999999991</v>
      </c>
      <c r="O20" s="8">
        <f t="shared" si="3"/>
        <v>0</v>
      </c>
      <c r="P20" s="8">
        <f t="shared" si="4"/>
        <v>2.4799999999999995</v>
      </c>
      <c r="Q20" s="8">
        <f t="shared" si="5"/>
        <v>0</v>
      </c>
      <c r="R20" s="8" t="str">
        <f t="shared" si="6"/>
        <v/>
      </c>
      <c r="S20" s="8">
        <f t="shared" si="7"/>
        <v>10.824703999999995</v>
      </c>
      <c r="T20" s="8"/>
    </row>
    <row r="21" spans="1:20" x14ac:dyDescent="0.25">
      <c r="A21" s="3">
        <v>10</v>
      </c>
      <c r="B21" s="3" t="s">
        <v>62</v>
      </c>
      <c r="C21" s="3" t="s">
        <v>3</v>
      </c>
      <c r="D21" s="3">
        <v>260</v>
      </c>
      <c r="E21" s="3">
        <v>240</v>
      </c>
      <c r="F21" s="8">
        <v>1.65</v>
      </c>
      <c r="G21" s="15">
        <f t="shared" si="0"/>
        <v>825</v>
      </c>
      <c r="H21" s="8">
        <v>8.76</v>
      </c>
      <c r="I21" s="8">
        <v>17.29</v>
      </c>
      <c r="J21" s="8">
        <v>1.65</v>
      </c>
      <c r="K21" s="15">
        <f t="shared" si="12"/>
        <v>825</v>
      </c>
      <c r="L21" s="8">
        <v>10.17</v>
      </c>
      <c r="M21" s="8">
        <v>18.690000000000001</v>
      </c>
      <c r="N21" s="8">
        <f t="shared" si="2"/>
        <v>8.5299999999999994</v>
      </c>
      <c r="O21" s="8">
        <f t="shared" si="3"/>
        <v>8.5200000000000014</v>
      </c>
      <c r="P21" s="8">
        <f t="shared" si="4"/>
        <v>4.2649999999999997</v>
      </c>
      <c r="Q21" s="8">
        <f t="shared" si="5"/>
        <v>4.2600000000000007</v>
      </c>
      <c r="R21" s="8">
        <f t="shared" si="6"/>
        <v>29.978685000000002</v>
      </c>
      <c r="S21" s="8" t="str">
        <f t="shared" si="7"/>
        <v/>
      </c>
      <c r="T21" s="8">
        <f t="shared" ref="T21" si="18">IF(C22="DNA",R21*PI()-S22,R21*PI())</f>
        <v>83.014725893615875</v>
      </c>
    </row>
    <row r="22" spans="1:20" x14ac:dyDescent="0.25">
      <c r="A22" s="3">
        <v>1010</v>
      </c>
      <c r="B22" s="3" t="s">
        <v>62</v>
      </c>
      <c r="C22" s="3" t="s">
        <v>2</v>
      </c>
      <c r="D22" s="3">
        <v>240</v>
      </c>
      <c r="E22" s="3">
        <v>240</v>
      </c>
      <c r="F22" s="8">
        <v>0.61</v>
      </c>
      <c r="G22" s="15">
        <f t="shared" si="0"/>
        <v>305</v>
      </c>
      <c r="H22" s="8">
        <v>4.03</v>
      </c>
      <c r="I22" s="8">
        <v>9.27</v>
      </c>
      <c r="J22" s="8"/>
      <c r="K22" s="15" t="str">
        <f t="shared" si="12"/>
        <v/>
      </c>
      <c r="L22" s="8"/>
      <c r="M22" s="8"/>
      <c r="N22" s="8">
        <f t="shared" si="2"/>
        <v>5.2399999999999993</v>
      </c>
      <c r="O22" s="8">
        <f t="shared" si="3"/>
        <v>0</v>
      </c>
      <c r="P22" s="8">
        <f t="shared" si="4"/>
        <v>2.6199999999999997</v>
      </c>
      <c r="Q22" s="8">
        <f t="shared" si="5"/>
        <v>0</v>
      </c>
      <c r="R22" s="8" t="str">
        <f t="shared" si="6"/>
        <v/>
      </c>
      <c r="S22" s="8">
        <f t="shared" si="7"/>
        <v>11.166090666666664</v>
      </c>
      <c r="T22" s="8"/>
    </row>
    <row r="23" spans="1:20" x14ac:dyDescent="0.25">
      <c r="A23" s="3">
        <v>11</v>
      </c>
      <c r="B23" s="3" t="s">
        <v>62</v>
      </c>
      <c r="C23" s="3" t="s">
        <v>3</v>
      </c>
      <c r="D23" s="3">
        <v>760</v>
      </c>
      <c r="E23" s="3">
        <v>100</v>
      </c>
      <c r="F23" s="8">
        <v>1.51</v>
      </c>
      <c r="G23" s="15">
        <f t="shared" si="0"/>
        <v>755</v>
      </c>
      <c r="H23" s="8">
        <v>8.5500000000000007</v>
      </c>
      <c r="I23" s="8">
        <v>17.46</v>
      </c>
      <c r="J23" s="8">
        <v>1.52</v>
      </c>
      <c r="K23" s="15">
        <f t="shared" si="12"/>
        <v>760</v>
      </c>
      <c r="L23" s="8">
        <v>9.08</v>
      </c>
      <c r="M23" s="8">
        <v>18.64</v>
      </c>
      <c r="N23" s="8">
        <f t="shared" si="2"/>
        <v>8.91</v>
      </c>
      <c r="O23" s="8">
        <f t="shared" si="3"/>
        <v>9.56</v>
      </c>
      <c r="P23" s="8">
        <f t="shared" si="4"/>
        <v>4.4550000000000001</v>
      </c>
      <c r="Q23" s="8">
        <f t="shared" si="5"/>
        <v>4.78</v>
      </c>
      <c r="R23" s="8">
        <f t="shared" si="6"/>
        <v>32.155298999999999</v>
      </c>
      <c r="S23" s="8" t="str">
        <f t="shared" si="7"/>
        <v/>
      </c>
      <c r="T23" s="8">
        <f t="shared" ref="T23" si="19">IF(C24="DNA",R23*PI()-S24,R23*PI())</f>
        <v>89.033059112383214</v>
      </c>
    </row>
    <row r="24" spans="1:20" x14ac:dyDescent="0.25">
      <c r="A24" s="3">
        <v>1011</v>
      </c>
      <c r="B24" s="3" t="s">
        <v>62</v>
      </c>
      <c r="C24" s="3" t="s">
        <v>2</v>
      </c>
      <c r="D24" s="3">
        <v>760</v>
      </c>
      <c r="E24" s="3">
        <v>120</v>
      </c>
      <c r="F24" s="8">
        <v>0.52</v>
      </c>
      <c r="G24" s="15">
        <f t="shared" si="0"/>
        <v>260</v>
      </c>
      <c r="H24" s="8">
        <v>4.76</v>
      </c>
      <c r="I24" s="8">
        <v>10.64</v>
      </c>
      <c r="J24" s="8"/>
      <c r="K24" s="15" t="str">
        <f t="shared" si="12"/>
        <v/>
      </c>
      <c r="L24" s="8"/>
      <c r="M24" s="8"/>
      <c r="N24" s="8">
        <f t="shared" si="2"/>
        <v>5.8800000000000008</v>
      </c>
      <c r="O24" s="8">
        <f t="shared" si="3"/>
        <v>0</v>
      </c>
      <c r="P24" s="8">
        <f t="shared" si="4"/>
        <v>2.9400000000000004</v>
      </c>
      <c r="Q24" s="8">
        <f t="shared" si="5"/>
        <v>0</v>
      </c>
      <c r="R24" s="8" t="str">
        <f t="shared" si="6"/>
        <v/>
      </c>
      <c r="S24" s="8">
        <f t="shared" si="7"/>
        <v>11.985792000000004</v>
      </c>
      <c r="T24" s="8"/>
    </row>
    <row r="25" spans="1:20" x14ac:dyDescent="0.25">
      <c r="A25" s="3">
        <v>12</v>
      </c>
      <c r="B25" s="3" t="s">
        <v>63</v>
      </c>
      <c r="C25" s="3" t="s">
        <v>3</v>
      </c>
      <c r="D25" s="3">
        <v>400</v>
      </c>
      <c r="E25" s="3">
        <v>540</v>
      </c>
      <c r="F25" s="8">
        <v>1.77</v>
      </c>
      <c r="G25" s="15">
        <f t="shared" si="0"/>
        <v>885</v>
      </c>
      <c r="H25" s="8">
        <v>11.23</v>
      </c>
      <c r="I25" s="8">
        <v>18.96</v>
      </c>
      <c r="J25" s="8">
        <v>1.76</v>
      </c>
      <c r="K25" s="15">
        <f t="shared" si="12"/>
        <v>880</v>
      </c>
      <c r="L25" s="8">
        <v>12.12</v>
      </c>
      <c r="M25" s="8">
        <v>20.32</v>
      </c>
      <c r="N25" s="8">
        <f t="shared" si="2"/>
        <v>7.73</v>
      </c>
      <c r="O25" s="8">
        <f t="shared" si="3"/>
        <v>8.2000000000000011</v>
      </c>
      <c r="P25" s="8">
        <f t="shared" si="4"/>
        <v>3.8650000000000002</v>
      </c>
      <c r="Q25" s="8">
        <f t="shared" si="5"/>
        <v>4.1000000000000005</v>
      </c>
      <c r="R25" s="8">
        <f t="shared" si="6"/>
        <v>28.048305000000003</v>
      </c>
      <c r="S25" s="8" t="str">
        <f t="shared" si="7"/>
        <v/>
      </c>
      <c r="T25" s="8">
        <f t="shared" ref="T25" si="20">IF(C26="DNA",R25*PI()-S26,R25*PI())</f>
        <v>71.323260933645869</v>
      </c>
    </row>
    <row r="26" spans="1:20" x14ac:dyDescent="0.25">
      <c r="A26" s="3">
        <v>1012</v>
      </c>
      <c r="B26" s="3" t="s">
        <v>63</v>
      </c>
      <c r="C26" s="3" t="s">
        <v>2</v>
      </c>
      <c r="D26" s="3">
        <v>390</v>
      </c>
      <c r="E26" s="3">
        <v>510</v>
      </c>
      <c r="F26" s="8">
        <v>0.52</v>
      </c>
      <c r="G26" s="15">
        <f t="shared" si="0"/>
        <v>260</v>
      </c>
      <c r="H26" s="8">
        <v>3.98</v>
      </c>
      <c r="I26" s="8">
        <v>10.94</v>
      </c>
      <c r="J26" s="8"/>
      <c r="K26" s="15" t="str">
        <f t="shared" si="12"/>
        <v/>
      </c>
      <c r="L26" s="8"/>
      <c r="M26" s="8"/>
      <c r="N26" s="8">
        <f t="shared" si="2"/>
        <v>6.9599999999999991</v>
      </c>
      <c r="O26" s="8">
        <f t="shared" si="3"/>
        <v>0</v>
      </c>
      <c r="P26" s="8">
        <f t="shared" si="4"/>
        <v>3.4799999999999995</v>
      </c>
      <c r="Q26" s="8">
        <f t="shared" si="5"/>
        <v>0</v>
      </c>
      <c r="R26" s="8" t="str">
        <f t="shared" si="6"/>
        <v/>
      </c>
      <c r="S26" s="8">
        <f t="shared" si="7"/>
        <v>16.793087999999994</v>
      </c>
      <c r="T26" s="8"/>
    </row>
    <row r="27" spans="1:20" x14ac:dyDescent="0.25">
      <c r="A27" s="3">
        <v>13</v>
      </c>
      <c r="B27" s="3" t="s">
        <v>63</v>
      </c>
      <c r="C27" s="3" t="s">
        <v>3</v>
      </c>
      <c r="D27" s="3">
        <v>430</v>
      </c>
      <c r="E27" s="3">
        <v>530</v>
      </c>
      <c r="F27" s="8">
        <v>1.3</v>
      </c>
      <c r="G27" s="15">
        <f t="shared" si="0"/>
        <v>650</v>
      </c>
      <c r="H27" s="8">
        <v>20.49</v>
      </c>
      <c r="I27" s="8">
        <v>31.46</v>
      </c>
      <c r="J27" s="8">
        <v>1.31</v>
      </c>
      <c r="K27" s="15">
        <f t="shared" si="12"/>
        <v>655</v>
      </c>
      <c r="L27" s="8">
        <v>18.37</v>
      </c>
      <c r="M27" s="8">
        <v>29.83</v>
      </c>
      <c r="N27" s="8">
        <f t="shared" si="2"/>
        <v>10.970000000000002</v>
      </c>
      <c r="O27" s="8">
        <f t="shared" si="3"/>
        <v>11.459999999999997</v>
      </c>
      <c r="P27" s="8">
        <f t="shared" si="4"/>
        <v>5.4850000000000012</v>
      </c>
      <c r="Q27" s="8">
        <f t="shared" si="5"/>
        <v>5.7299999999999986</v>
      </c>
      <c r="R27" s="8">
        <f t="shared" si="6"/>
        <v>40.857765000000001</v>
      </c>
      <c r="S27" s="8" t="str">
        <f t="shared" si="7"/>
        <v/>
      </c>
      <c r="T27" s="8">
        <f t="shared" ref="T27" si="21">IF(C28="DNA",R27*PI()-S28,R27*PI())</f>
        <v>113.72703036609819</v>
      </c>
    </row>
    <row r="28" spans="1:20" x14ac:dyDescent="0.25">
      <c r="A28" s="3">
        <v>1013</v>
      </c>
      <c r="B28" s="3" t="s">
        <v>63</v>
      </c>
      <c r="C28" s="3" t="s">
        <v>2</v>
      </c>
      <c r="D28" s="3">
        <v>440</v>
      </c>
      <c r="E28" s="3">
        <v>510</v>
      </c>
      <c r="F28" s="8">
        <v>0.51</v>
      </c>
      <c r="G28" s="15">
        <f t="shared" si="0"/>
        <v>255</v>
      </c>
      <c r="H28" s="8">
        <v>5.49</v>
      </c>
      <c r="I28" s="8">
        <v>12.05</v>
      </c>
      <c r="J28" s="8"/>
      <c r="K28" s="15" t="str">
        <f t="shared" si="12"/>
        <v/>
      </c>
      <c r="L28" s="8"/>
      <c r="M28" s="8"/>
      <c r="N28" s="8">
        <f t="shared" si="2"/>
        <v>6.5600000000000005</v>
      </c>
      <c r="O28" s="8">
        <f t="shared" si="3"/>
        <v>0</v>
      </c>
      <c r="P28" s="8">
        <f t="shared" si="4"/>
        <v>3.2800000000000002</v>
      </c>
      <c r="Q28" s="8">
        <f t="shared" si="5"/>
        <v>0</v>
      </c>
      <c r="R28" s="8" t="str">
        <f t="shared" si="6"/>
        <v/>
      </c>
      <c r="S28" s="8">
        <f t="shared" si="7"/>
        <v>14.631424000000001</v>
      </c>
      <c r="T28" s="8"/>
    </row>
    <row r="29" spans="1:20" x14ac:dyDescent="0.25">
      <c r="A29" s="3">
        <v>14</v>
      </c>
      <c r="B29" s="3" t="s">
        <v>63</v>
      </c>
      <c r="C29" s="3" t="s">
        <v>3</v>
      </c>
      <c r="D29" s="3">
        <v>240</v>
      </c>
      <c r="E29" s="3">
        <v>840</v>
      </c>
      <c r="F29" s="8">
        <v>1.64</v>
      </c>
      <c r="G29" s="15">
        <f t="shared" si="0"/>
        <v>820</v>
      </c>
      <c r="H29" s="8">
        <v>15.88</v>
      </c>
      <c r="I29" s="8">
        <v>24.63</v>
      </c>
      <c r="J29" s="8">
        <v>1.64</v>
      </c>
      <c r="K29" s="15">
        <f t="shared" si="12"/>
        <v>820</v>
      </c>
      <c r="L29" s="8">
        <v>12.22</v>
      </c>
      <c r="M29" s="8">
        <v>20.440000000000001</v>
      </c>
      <c r="N29" s="8">
        <f t="shared" si="2"/>
        <v>8.7499999999999982</v>
      </c>
      <c r="O29" s="8">
        <f t="shared" si="3"/>
        <v>8.2200000000000006</v>
      </c>
      <c r="P29" s="8">
        <f t="shared" si="4"/>
        <v>4.3749999999999991</v>
      </c>
      <c r="Q29" s="8">
        <f t="shared" si="5"/>
        <v>4.1100000000000003</v>
      </c>
      <c r="R29" s="8">
        <f t="shared" si="6"/>
        <v>29.489249999999995</v>
      </c>
      <c r="S29" s="8" t="str">
        <f t="shared" si="7"/>
        <v/>
      </c>
      <c r="T29" s="8">
        <f t="shared" ref="T29" si="22">IF(C30="DNA",R29*PI()-S30,R29*PI())</f>
        <v>81.866265159872796</v>
      </c>
    </row>
    <row r="30" spans="1:20" x14ac:dyDescent="0.25">
      <c r="A30" s="3">
        <v>1014</v>
      </c>
      <c r="B30" s="3" t="s">
        <v>63</v>
      </c>
      <c r="C30" s="3" t="s">
        <v>2</v>
      </c>
      <c r="D30" s="3">
        <v>250</v>
      </c>
      <c r="E30" s="3">
        <v>820</v>
      </c>
      <c r="F30" s="8">
        <v>0.51</v>
      </c>
      <c r="G30" s="15">
        <f t="shared" si="0"/>
        <v>255</v>
      </c>
      <c r="H30" s="8">
        <v>4.1500000000000004</v>
      </c>
      <c r="I30" s="8">
        <v>9.7799999999999994</v>
      </c>
      <c r="J30" s="8"/>
      <c r="K30" s="15" t="str">
        <f t="shared" si="12"/>
        <v/>
      </c>
      <c r="L30" s="8"/>
      <c r="M30" s="8"/>
      <c r="N30" s="8">
        <f t="shared" si="2"/>
        <v>5.629999999999999</v>
      </c>
      <c r="O30" s="8">
        <f t="shared" si="3"/>
        <v>0</v>
      </c>
      <c r="P30" s="8">
        <f t="shared" si="4"/>
        <v>2.8149999999999995</v>
      </c>
      <c r="Q30" s="8">
        <f t="shared" si="5"/>
        <v>0</v>
      </c>
      <c r="R30" s="8" t="str">
        <f t="shared" si="6"/>
        <v/>
      </c>
      <c r="S30" s="8">
        <f t="shared" si="7"/>
        <v>10.776945999999995</v>
      </c>
      <c r="T30" s="8"/>
    </row>
    <row r="31" spans="1:20" x14ac:dyDescent="0.25">
      <c r="A31" s="3">
        <v>15</v>
      </c>
      <c r="B31" s="3" t="s">
        <v>63</v>
      </c>
      <c r="C31" s="3" t="s">
        <v>3</v>
      </c>
      <c r="D31" s="3">
        <v>690</v>
      </c>
      <c r="E31" s="3">
        <v>830</v>
      </c>
      <c r="F31" s="8">
        <v>1.4</v>
      </c>
      <c r="G31" s="15">
        <f t="shared" si="0"/>
        <v>700</v>
      </c>
      <c r="H31" s="8">
        <v>32.869999999999997</v>
      </c>
      <c r="I31" s="8">
        <v>43.76</v>
      </c>
      <c r="J31" s="8">
        <v>1.37</v>
      </c>
      <c r="K31" s="15">
        <f t="shared" si="12"/>
        <v>685</v>
      </c>
      <c r="L31" s="8">
        <v>25.97</v>
      </c>
      <c r="M31" s="8">
        <v>34.909999999999997</v>
      </c>
      <c r="N31" s="8">
        <f t="shared" si="2"/>
        <v>10.89</v>
      </c>
      <c r="O31" s="8">
        <f t="shared" si="3"/>
        <v>8.9399999999999977</v>
      </c>
      <c r="P31" s="8">
        <f t="shared" si="4"/>
        <v>5.4450000000000003</v>
      </c>
      <c r="Q31" s="8">
        <f t="shared" si="5"/>
        <v>4.4699999999999989</v>
      </c>
      <c r="R31" s="8">
        <f t="shared" si="6"/>
        <v>34.074809999999992</v>
      </c>
      <c r="S31" s="8" t="str">
        <f t="shared" si="7"/>
        <v/>
      </c>
      <c r="T31" s="8">
        <f t="shared" ref="T31" si="23">IF(C32="DNA",R31*PI()-S32,R31*PI())</f>
        <v>84.517540768467995</v>
      </c>
    </row>
    <row r="32" spans="1:20" x14ac:dyDescent="0.25">
      <c r="A32" s="3">
        <v>1015</v>
      </c>
      <c r="B32" s="3" t="s">
        <v>63</v>
      </c>
      <c r="C32" s="3" t="s">
        <v>2</v>
      </c>
      <c r="D32" s="3">
        <v>700</v>
      </c>
      <c r="E32" s="3">
        <v>840</v>
      </c>
      <c r="F32" s="8">
        <v>0.82</v>
      </c>
      <c r="G32" s="15">
        <f t="shared" si="0"/>
        <v>410</v>
      </c>
      <c r="H32" s="8">
        <v>5.51</v>
      </c>
      <c r="I32" s="8">
        <v>11.93</v>
      </c>
      <c r="J32" s="8"/>
      <c r="K32" s="15" t="str">
        <f t="shared" si="12"/>
        <v/>
      </c>
      <c r="L32" s="8"/>
      <c r="M32" s="8"/>
      <c r="N32" s="8">
        <f t="shared" si="2"/>
        <v>6.42</v>
      </c>
      <c r="O32" s="8">
        <f t="shared" si="3"/>
        <v>0</v>
      </c>
      <c r="P32" s="8">
        <f t="shared" si="4"/>
        <v>3.21</v>
      </c>
      <c r="Q32" s="8">
        <f t="shared" si="5"/>
        <v>0</v>
      </c>
      <c r="R32" s="8" t="str">
        <f t="shared" si="6"/>
        <v/>
      </c>
      <c r="S32" s="8">
        <f t="shared" si="7"/>
        <v>22.531631999999998</v>
      </c>
      <c r="T32" s="8"/>
    </row>
    <row r="33" spans="1:20" x14ac:dyDescent="0.25">
      <c r="A33" s="3">
        <v>16</v>
      </c>
      <c r="B33" s="3" t="s">
        <v>63</v>
      </c>
      <c r="C33" s="3" t="s">
        <v>3</v>
      </c>
      <c r="D33" s="3">
        <v>860</v>
      </c>
      <c r="E33" s="3">
        <v>690</v>
      </c>
      <c r="F33" s="8">
        <v>1.52</v>
      </c>
      <c r="G33" s="15">
        <f t="shared" si="0"/>
        <v>760</v>
      </c>
      <c r="H33" s="8">
        <v>18.600000000000001</v>
      </c>
      <c r="I33" s="8">
        <v>28.85</v>
      </c>
      <c r="J33" s="8">
        <v>1.52</v>
      </c>
      <c r="K33" s="15">
        <f t="shared" si="12"/>
        <v>760</v>
      </c>
      <c r="L33" s="8">
        <v>28.49</v>
      </c>
      <c r="M33" s="8">
        <v>37.33</v>
      </c>
      <c r="N33" s="8">
        <f t="shared" si="2"/>
        <v>10.25</v>
      </c>
      <c r="O33" s="8">
        <f t="shared" si="3"/>
        <v>8.84</v>
      </c>
      <c r="P33" s="8">
        <f t="shared" si="4"/>
        <v>5.125</v>
      </c>
      <c r="Q33" s="8">
        <f t="shared" si="5"/>
        <v>4.42</v>
      </c>
      <c r="R33" s="8">
        <f t="shared" si="6"/>
        <v>34.431800000000003</v>
      </c>
      <c r="S33" s="8" t="str">
        <f t="shared" si="7"/>
        <v/>
      </c>
      <c r="T33" s="8">
        <f t="shared" ref="T33" si="24">IF(C34="DNA",R33*PI()-S34,R33*PI())</f>
        <v>90.299439929873046</v>
      </c>
    </row>
    <row r="34" spans="1:20" x14ac:dyDescent="0.25">
      <c r="A34" s="3">
        <v>1016</v>
      </c>
      <c r="B34" s="3" t="s">
        <v>63</v>
      </c>
      <c r="C34" s="3" t="s">
        <v>2</v>
      </c>
      <c r="D34" s="3">
        <v>840</v>
      </c>
      <c r="E34" s="3">
        <v>700</v>
      </c>
      <c r="F34" s="8">
        <v>0.51</v>
      </c>
      <c r="G34" s="15">
        <f t="shared" si="0"/>
        <v>255</v>
      </c>
      <c r="H34" s="8">
        <v>3.41</v>
      </c>
      <c r="I34" s="8">
        <v>10.66</v>
      </c>
      <c r="J34" s="8"/>
      <c r="K34" s="15" t="str">
        <f t="shared" si="12"/>
        <v/>
      </c>
      <c r="L34" s="8"/>
      <c r="M34" s="8"/>
      <c r="N34" s="8">
        <f t="shared" si="2"/>
        <v>7.25</v>
      </c>
      <c r="O34" s="8">
        <f t="shared" si="3"/>
        <v>0</v>
      </c>
      <c r="P34" s="8">
        <f t="shared" si="4"/>
        <v>3.625</v>
      </c>
      <c r="Q34" s="8">
        <f t="shared" si="5"/>
        <v>0</v>
      </c>
      <c r="R34" s="8" t="str">
        <f t="shared" si="6"/>
        <v/>
      </c>
      <c r="S34" s="8">
        <f t="shared" si="7"/>
        <v>17.87125</v>
      </c>
      <c r="T34" s="8"/>
    </row>
    <row r="35" spans="1:20" x14ac:dyDescent="0.25">
      <c r="A35" s="3">
        <v>18</v>
      </c>
      <c r="B35" s="3" t="s">
        <v>63</v>
      </c>
      <c r="C35" s="3" t="s">
        <v>3</v>
      </c>
      <c r="D35" s="3">
        <v>190</v>
      </c>
      <c r="E35" s="3">
        <v>560</v>
      </c>
      <c r="F35" s="8">
        <v>1.42</v>
      </c>
      <c r="G35" s="15">
        <f t="shared" si="0"/>
        <v>710</v>
      </c>
      <c r="H35" s="8">
        <v>19.28</v>
      </c>
      <c r="I35" s="8">
        <v>27.49</v>
      </c>
      <c r="J35" s="8">
        <v>1.41</v>
      </c>
      <c r="K35" s="15">
        <f t="shared" si="12"/>
        <v>705</v>
      </c>
      <c r="L35" s="8">
        <v>14.06</v>
      </c>
      <c r="M35" s="8">
        <v>25.23</v>
      </c>
      <c r="N35" s="8">
        <f t="shared" ref="N35:N64" si="25">I35-H35</f>
        <v>8.2099999999999973</v>
      </c>
      <c r="O35" s="8">
        <f t="shared" ref="O35:O50" si="26">M35-L35</f>
        <v>11.17</v>
      </c>
      <c r="P35" s="8">
        <f t="shared" ref="P35:P50" si="27">N35/2</f>
        <v>4.1049999999999986</v>
      </c>
      <c r="Q35" s="8">
        <f t="shared" ref="Q35:Q50" si="28">O35/2</f>
        <v>5.585</v>
      </c>
      <c r="R35" s="8">
        <f t="shared" si="6"/>
        <v>32.555523499999985</v>
      </c>
      <c r="S35" s="8" t="str">
        <f t="shared" si="7"/>
        <v/>
      </c>
      <c r="T35" s="8">
        <f t="shared" ref="T35" si="29">IF(C36="DNA",R35*PI()-S36,R35*PI())</f>
        <v>88.943670794703166</v>
      </c>
    </row>
    <row r="36" spans="1:20" x14ac:dyDescent="0.25">
      <c r="A36" s="3">
        <v>1018</v>
      </c>
      <c r="B36" s="3" t="s">
        <v>63</v>
      </c>
      <c r="C36" s="3" t="s">
        <v>2</v>
      </c>
      <c r="D36" s="3">
        <v>170</v>
      </c>
      <c r="E36" s="3">
        <v>580</v>
      </c>
      <c r="F36" s="8">
        <v>0.64</v>
      </c>
      <c r="G36" s="15">
        <f t="shared" si="0"/>
        <v>320</v>
      </c>
      <c r="H36" s="8">
        <v>6.44</v>
      </c>
      <c r="I36" s="8">
        <v>12.03</v>
      </c>
      <c r="J36" s="8"/>
      <c r="K36" s="15" t="str">
        <f t="shared" si="12"/>
        <v/>
      </c>
      <c r="L36" s="8"/>
      <c r="M36" s="8"/>
      <c r="N36" s="8">
        <f t="shared" si="25"/>
        <v>5.589999999999999</v>
      </c>
      <c r="O36" s="8">
        <f t="shared" si="26"/>
        <v>0</v>
      </c>
      <c r="P36" s="8">
        <f t="shared" si="27"/>
        <v>2.7949999999999995</v>
      </c>
      <c r="Q36" s="8">
        <f t="shared" si="28"/>
        <v>0</v>
      </c>
      <c r="R36" s="8" t="str">
        <f t="shared" si="6"/>
        <v/>
      </c>
      <c r="S36" s="8">
        <f t="shared" si="7"/>
        <v>13.332522666666662</v>
      </c>
      <c r="T36" s="8"/>
    </row>
    <row r="37" spans="1:20" x14ac:dyDescent="0.25">
      <c r="A37" s="3">
        <v>19</v>
      </c>
      <c r="B37" s="3" t="s">
        <v>63</v>
      </c>
      <c r="C37" s="3" t="s">
        <v>3</v>
      </c>
      <c r="D37" s="3">
        <v>50</v>
      </c>
      <c r="E37" s="3">
        <v>360</v>
      </c>
      <c r="F37" s="8">
        <v>1.41</v>
      </c>
      <c r="G37" s="15">
        <f t="shared" si="0"/>
        <v>705</v>
      </c>
      <c r="H37" s="8">
        <v>32.32</v>
      </c>
      <c r="I37" s="8">
        <v>39.56</v>
      </c>
      <c r="J37" s="8">
        <v>1.41</v>
      </c>
      <c r="K37" s="15">
        <f t="shared" si="12"/>
        <v>705</v>
      </c>
      <c r="L37" s="8">
        <v>25.21</v>
      </c>
      <c r="M37" s="8">
        <v>33.72</v>
      </c>
      <c r="N37" s="8">
        <f t="shared" si="25"/>
        <v>7.240000000000002</v>
      </c>
      <c r="O37" s="8">
        <f t="shared" si="26"/>
        <v>8.509999999999998</v>
      </c>
      <c r="P37" s="8">
        <f t="shared" si="27"/>
        <v>3.620000000000001</v>
      </c>
      <c r="Q37" s="8">
        <f t="shared" si="28"/>
        <v>4.254999999999999</v>
      </c>
      <c r="R37" s="8">
        <f t="shared" si="6"/>
        <v>21.718371000000001</v>
      </c>
      <c r="S37" s="8" t="str">
        <f t="shared" si="7"/>
        <v/>
      </c>
      <c r="T37" s="8">
        <f t="shared" ref="T37" si="30">IF(C38="DNA",R37*PI()-S38,R37*PI())</f>
        <v>54.947360114870953</v>
      </c>
    </row>
    <row r="38" spans="1:20" x14ac:dyDescent="0.25">
      <c r="A38" s="3">
        <v>1019</v>
      </c>
      <c r="B38" s="3" t="s">
        <v>63</v>
      </c>
      <c r="C38" s="3" t="s">
        <v>2</v>
      </c>
      <c r="D38" s="3">
        <v>10</v>
      </c>
      <c r="E38" s="3">
        <v>380</v>
      </c>
      <c r="F38" s="8">
        <v>0.52</v>
      </c>
      <c r="G38" s="15">
        <f t="shared" si="0"/>
        <v>260</v>
      </c>
      <c r="H38" s="8">
        <v>8.3000000000000007</v>
      </c>
      <c r="I38" s="8">
        <v>14.49</v>
      </c>
      <c r="J38" s="8"/>
      <c r="K38" s="15" t="str">
        <f t="shared" si="12"/>
        <v/>
      </c>
      <c r="L38" s="8"/>
      <c r="M38" s="8"/>
      <c r="N38" s="8">
        <f t="shared" si="25"/>
        <v>6.1899999999999995</v>
      </c>
      <c r="O38" s="8">
        <f t="shared" si="26"/>
        <v>0</v>
      </c>
      <c r="P38" s="8">
        <f t="shared" si="27"/>
        <v>3.0949999999999998</v>
      </c>
      <c r="Q38" s="8">
        <f t="shared" si="28"/>
        <v>0</v>
      </c>
      <c r="R38" s="8" t="str">
        <f t="shared" si="6"/>
        <v/>
      </c>
      <c r="S38" s="8">
        <f t="shared" si="7"/>
        <v>13.282914666666663</v>
      </c>
      <c r="T38" s="8"/>
    </row>
    <row r="39" spans="1:20" x14ac:dyDescent="0.25">
      <c r="A39" s="3">
        <v>20</v>
      </c>
      <c r="B39" s="3" t="s">
        <v>63</v>
      </c>
      <c r="C39" s="3" t="s">
        <v>3</v>
      </c>
      <c r="D39" s="3">
        <v>220</v>
      </c>
      <c r="E39" s="3">
        <v>330</v>
      </c>
      <c r="F39" s="8">
        <v>1.31</v>
      </c>
      <c r="G39" s="15">
        <f t="shared" si="0"/>
        <v>655</v>
      </c>
      <c r="H39" s="8">
        <v>25.81</v>
      </c>
      <c r="I39" s="8">
        <v>34.43</v>
      </c>
      <c r="J39" s="8">
        <v>1.3</v>
      </c>
      <c r="K39" s="15">
        <f t="shared" si="12"/>
        <v>650</v>
      </c>
      <c r="L39" s="8">
        <v>29.6</v>
      </c>
      <c r="M39" s="8">
        <v>39.57</v>
      </c>
      <c r="N39" s="8">
        <f t="shared" si="25"/>
        <v>8.620000000000001</v>
      </c>
      <c r="O39" s="8">
        <f t="shared" si="26"/>
        <v>9.9699999999999989</v>
      </c>
      <c r="P39" s="8">
        <f t="shared" si="27"/>
        <v>4.3100000000000005</v>
      </c>
      <c r="Q39" s="8">
        <f t="shared" si="28"/>
        <v>4.9849999999999994</v>
      </c>
      <c r="R39" s="8">
        <f t="shared" si="6"/>
        <v>28.145808500000001</v>
      </c>
      <c r="S39" s="8" t="str">
        <f t="shared" si="7"/>
        <v/>
      </c>
      <c r="T39" s="8">
        <f t="shared" ref="T39" si="31">IF(C40="DNA",R39*PI()-S40,R39*PI())</f>
        <v>73.302931879611833</v>
      </c>
    </row>
    <row r="40" spans="1:20" x14ac:dyDescent="0.25">
      <c r="A40" s="3">
        <v>1020</v>
      </c>
      <c r="B40" s="3" t="s">
        <v>63</v>
      </c>
      <c r="C40" s="3" t="s">
        <v>2</v>
      </c>
      <c r="D40" s="3">
        <v>220</v>
      </c>
      <c r="E40" s="3">
        <v>350</v>
      </c>
      <c r="F40" s="8">
        <v>0.59</v>
      </c>
      <c r="G40" s="15">
        <f t="shared" si="0"/>
        <v>295</v>
      </c>
      <c r="H40" s="8">
        <v>4.25</v>
      </c>
      <c r="I40" s="8">
        <v>10.45</v>
      </c>
      <c r="J40" s="8"/>
      <c r="K40" s="15" t="str">
        <f t="shared" si="12"/>
        <v/>
      </c>
      <c r="L40" s="8"/>
      <c r="M40" s="8"/>
      <c r="N40" s="8">
        <f t="shared" si="25"/>
        <v>6.1999999999999993</v>
      </c>
      <c r="O40" s="8">
        <f t="shared" si="26"/>
        <v>0</v>
      </c>
      <c r="P40" s="8">
        <f t="shared" si="27"/>
        <v>3.0999999999999996</v>
      </c>
      <c r="Q40" s="8">
        <f t="shared" si="28"/>
        <v>0</v>
      </c>
      <c r="R40" s="8" t="str">
        <f t="shared" si="6"/>
        <v/>
      </c>
      <c r="S40" s="8">
        <f t="shared" si="7"/>
        <v>15.119733333333327</v>
      </c>
      <c r="T40" s="8"/>
    </row>
    <row r="41" spans="1:20" x14ac:dyDescent="0.25">
      <c r="A41" s="3">
        <v>21</v>
      </c>
      <c r="B41" s="3" t="s">
        <v>63</v>
      </c>
      <c r="C41" s="3" t="s">
        <v>3</v>
      </c>
      <c r="D41" s="3">
        <v>170</v>
      </c>
      <c r="E41" s="3">
        <v>180</v>
      </c>
      <c r="F41" s="8">
        <v>1.59</v>
      </c>
      <c r="G41" s="15">
        <f t="shared" si="0"/>
        <v>795</v>
      </c>
      <c r="H41" s="8">
        <v>22.51</v>
      </c>
      <c r="I41" s="8">
        <v>33.15</v>
      </c>
      <c r="J41" s="8">
        <v>1.59</v>
      </c>
      <c r="K41" s="15">
        <f t="shared" si="12"/>
        <v>795</v>
      </c>
      <c r="L41" s="8">
        <v>19.59</v>
      </c>
      <c r="M41" s="8">
        <v>28.99</v>
      </c>
      <c r="N41" s="8">
        <f t="shared" si="25"/>
        <v>10.639999999999997</v>
      </c>
      <c r="O41" s="8">
        <f t="shared" si="26"/>
        <v>9.3999999999999986</v>
      </c>
      <c r="P41" s="8">
        <f t="shared" si="27"/>
        <v>5.3199999999999985</v>
      </c>
      <c r="Q41" s="8">
        <f t="shared" si="28"/>
        <v>4.6999999999999993</v>
      </c>
      <c r="R41" s="8">
        <f t="shared" si="6"/>
        <v>39.756359999999987</v>
      </c>
      <c r="S41" s="8" t="str">
        <f t="shared" si="7"/>
        <v/>
      </c>
      <c r="T41" s="8">
        <f t="shared" ref="T41" si="32">IF(C42="DNA",R41*PI()-S42,R41*PI())</f>
        <v>112.76496317613774</v>
      </c>
    </row>
    <row r="42" spans="1:20" x14ac:dyDescent="0.25">
      <c r="A42" s="3">
        <v>1021</v>
      </c>
      <c r="B42" s="3" t="s">
        <v>63</v>
      </c>
      <c r="C42" s="3" t="s">
        <v>2</v>
      </c>
      <c r="D42" s="3">
        <v>160</v>
      </c>
      <c r="E42" s="3">
        <v>180</v>
      </c>
      <c r="F42" s="8">
        <v>0.53</v>
      </c>
      <c r="G42" s="15">
        <f t="shared" si="0"/>
        <v>265</v>
      </c>
      <c r="H42" s="8">
        <v>2.5499999999999998</v>
      </c>
      <c r="I42" s="8">
        <v>8.41</v>
      </c>
      <c r="J42" s="8"/>
      <c r="K42" s="15" t="str">
        <f t="shared" si="12"/>
        <v/>
      </c>
      <c r="L42" s="8"/>
      <c r="M42" s="8"/>
      <c r="N42" s="8">
        <f t="shared" si="25"/>
        <v>5.86</v>
      </c>
      <c r="O42" s="8">
        <f t="shared" si="26"/>
        <v>0</v>
      </c>
      <c r="P42" s="8">
        <f t="shared" si="27"/>
        <v>2.93</v>
      </c>
      <c r="Q42" s="8">
        <f t="shared" si="28"/>
        <v>0</v>
      </c>
      <c r="R42" s="8" t="str">
        <f t="shared" si="6"/>
        <v/>
      </c>
      <c r="S42" s="8">
        <f t="shared" si="7"/>
        <v>12.133325333333335</v>
      </c>
      <c r="T42" s="8"/>
    </row>
    <row r="43" spans="1:20" x14ac:dyDescent="0.25">
      <c r="A43" s="3">
        <v>22</v>
      </c>
      <c r="B43" s="3" t="s">
        <v>63</v>
      </c>
      <c r="C43" s="3" t="s">
        <v>3</v>
      </c>
      <c r="D43" s="3">
        <v>170</v>
      </c>
      <c r="E43" s="3">
        <v>200</v>
      </c>
      <c r="F43" s="8">
        <v>1.58</v>
      </c>
      <c r="G43" s="15">
        <f t="shared" si="0"/>
        <v>790</v>
      </c>
      <c r="H43" s="8">
        <v>30.11</v>
      </c>
      <c r="I43" s="8">
        <v>37.93</v>
      </c>
      <c r="J43" s="8">
        <v>1.58</v>
      </c>
      <c r="K43" s="15">
        <f t="shared" si="12"/>
        <v>790</v>
      </c>
      <c r="L43" s="8">
        <v>29.67</v>
      </c>
      <c r="M43" s="8">
        <v>39</v>
      </c>
      <c r="N43" s="8">
        <f t="shared" si="25"/>
        <v>7.82</v>
      </c>
      <c r="O43" s="8">
        <f t="shared" si="26"/>
        <v>9.3299999999999983</v>
      </c>
      <c r="P43" s="8">
        <f t="shared" si="27"/>
        <v>3.91</v>
      </c>
      <c r="Q43" s="8">
        <f t="shared" si="28"/>
        <v>4.6649999999999991</v>
      </c>
      <c r="R43" s="8">
        <f t="shared" si="6"/>
        <v>28.819436999999997</v>
      </c>
      <c r="S43" s="8" t="str">
        <f t="shared" si="7"/>
        <v/>
      </c>
      <c r="T43" s="8">
        <f t="shared" ref="T43" si="33">IF(C44="DNA",R43*PI()-S44,R43*PI())</f>
        <v>75.509514893127189</v>
      </c>
    </row>
    <row r="44" spans="1:20" x14ac:dyDescent="0.25">
      <c r="A44" s="3">
        <v>1022</v>
      </c>
      <c r="B44" s="3" t="s">
        <v>63</v>
      </c>
      <c r="C44" s="3" t="s">
        <v>2</v>
      </c>
      <c r="D44" s="3">
        <v>150</v>
      </c>
      <c r="E44" s="3">
        <v>200</v>
      </c>
      <c r="F44" s="8">
        <v>0.85</v>
      </c>
      <c r="G44" s="15">
        <f t="shared" si="0"/>
        <v>425</v>
      </c>
      <c r="H44" s="8">
        <v>3.94</v>
      </c>
      <c r="I44" s="8">
        <v>9.09</v>
      </c>
      <c r="J44" s="8"/>
      <c r="K44" s="15" t="str">
        <f t="shared" si="12"/>
        <v/>
      </c>
      <c r="L44" s="8"/>
      <c r="M44" s="8"/>
      <c r="N44" s="8">
        <f t="shared" si="25"/>
        <v>5.15</v>
      </c>
      <c r="O44" s="8">
        <f t="shared" si="26"/>
        <v>0</v>
      </c>
      <c r="P44" s="8">
        <f t="shared" si="27"/>
        <v>2.5750000000000002</v>
      </c>
      <c r="Q44" s="8">
        <f t="shared" si="28"/>
        <v>0</v>
      </c>
      <c r="R44" s="8" t="str">
        <f t="shared" si="6"/>
        <v/>
      </c>
      <c r="S44" s="8">
        <f t="shared" si="7"/>
        <v>15.029416666666668</v>
      </c>
      <c r="T44" s="8"/>
    </row>
    <row r="45" spans="1:20" x14ac:dyDescent="0.25">
      <c r="A45" s="3">
        <v>23</v>
      </c>
      <c r="B45" s="3" t="s">
        <v>63</v>
      </c>
      <c r="C45" s="3" t="s">
        <v>3</v>
      </c>
      <c r="D45" s="3">
        <v>450</v>
      </c>
      <c r="E45" s="3">
        <v>240</v>
      </c>
      <c r="F45" s="8">
        <v>1.57</v>
      </c>
      <c r="G45" s="15">
        <f t="shared" si="0"/>
        <v>785</v>
      </c>
      <c r="H45" s="8">
        <v>32.75</v>
      </c>
      <c r="I45" s="8">
        <v>41.01</v>
      </c>
      <c r="J45" s="8">
        <v>1.57</v>
      </c>
      <c r="K45" s="15">
        <f t="shared" si="12"/>
        <v>785</v>
      </c>
      <c r="L45" s="8">
        <v>27.12</v>
      </c>
      <c r="M45" s="8">
        <v>37.869999999999997</v>
      </c>
      <c r="N45" s="8">
        <f t="shared" si="25"/>
        <v>8.259999999999998</v>
      </c>
      <c r="O45" s="8">
        <f t="shared" si="26"/>
        <v>10.749999999999996</v>
      </c>
      <c r="P45" s="8">
        <f t="shared" si="27"/>
        <v>4.129999999999999</v>
      </c>
      <c r="Q45" s="8">
        <f t="shared" si="28"/>
        <v>5.3749999999999982</v>
      </c>
      <c r="R45" s="8">
        <f t="shared" si="6"/>
        <v>34.85203749999998</v>
      </c>
      <c r="S45" s="8" t="str">
        <f t="shared" si="7"/>
        <v/>
      </c>
      <c r="T45" s="8">
        <f t="shared" ref="T45" si="34">IF(C46="DNA",R45*PI()-S46,R45*PI())</f>
        <v>95.476088305969242</v>
      </c>
    </row>
    <row r="46" spans="1:20" x14ac:dyDescent="0.25">
      <c r="A46" s="3">
        <v>1023</v>
      </c>
      <c r="B46" s="3" t="s">
        <v>63</v>
      </c>
      <c r="C46" s="3" t="s">
        <v>2</v>
      </c>
      <c r="D46" s="3">
        <v>410</v>
      </c>
      <c r="E46" s="3">
        <v>230</v>
      </c>
      <c r="F46" s="8">
        <v>0.49</v>
      </c>
      <c r="G46" s="15">
        <f t="shared" si="0"/>
        <v>245</v>
      </c>
      <c r="H46" s="8">
        <v>4.5199999999999996</v>
      </c>
      <c r="I46" s="8">
        <v>11.07</v>
      </c>
      <c r="J46" s="8"/>
      <c r="K46" s="15" t="str">
        <f t="shared" si="12"/>
        <v/>
      </c>
      <c r="L46" s="8"/>
      <c r="M46" s="8"/>
      <c r="N46" s="8">
        <f t="shared" si="25"/>
        <v>6.5500000000000007</v>
      </c>
      <c r="O46" s="8">
        <f t="shared" si="26"/>
        <v>0</v>
      </c>
      <c r="P46" s="8">
        <f t="shared" si="27"/>
        <v>3.2750000000000004</v>
      </c>
      <c r="Q46" s="8">
        <f t="shared" si="28"/>
        <v>0</v>
      </c>
      <c r="R46" s="8" t="str">
        <f t="shared" si="6"/>
        <v/>
      </c>
      <c r="S46" s="8">
        <f t="shared" si="7"/>
        <v>14.01481666666667</v>
      </c>
      <c r="T46" s="8"/>
    </row>
    <row r="47" spans="1:20" x14ac:dyDescent="0.25">
      <c r="A47" s="3">
        <v>24</v>
      </c>
      <c r="B47" s="3" t="s">
        <v>63</v>
      </c>
      <c r="C47" s="3" t="s">
        <v>3</v>
      </c>
      <c r="D47" s="3">
        <v>420</v>
      </c>
      <c r="E47" s="3">
        <v>160</v>
      </c>
      <c r="F47" s="8">
        <v>1.57</v>
      </c>
      <c r="G47" s="15">
        <f t="shared" si="0"/>
        <v>785</v>
      </c>
      <c r="H47" s="8">
        <v>18.98</v>
      </c>
      <c r="I47" s="8">
        <v>27.12</v>
      </c>
      <c r="J47" s="8">
        <v>1.56</v>
      </c>
      <c r="K47" s="15">
        <f t="shared" si="12"/>
        <v>780</v>
      </c>
      <c r="L47" s="8">
        <v>15.3</v>
      </c>
      <c r="M47" s="8">
        <v>24.8</v>
      </c>
      <c r="N47" s="8">
        <f t="shared" si="25"/>
        <v>8.14</v>
      </c>
      <c r="O47" s="8">
        <f t="shared" si="26"/>
        <v>9.5</v>
      </c>
      <c r="P47" s="8">
        <f t="shared" si="27"/>
        <v>4.07</v>
      </c>
      <c r="Q47" s="8">
        <f t="shared" si="28"/>
        <v>4.75</v>
      </c>
      <c r="R47" s="8">
        <f t="shared" si="6"/>
        <v>30.352025000000005</v>
      </c>
      <c r="S47" s="8" t="str">
        <f t="shared" si="7"/>
        <v/>
      </c>
      <c r="T47" s="8">
        <f t="shared" ref="T47" si="35">IF(C48="DNA",R47*PI()-S48,R47*PI())</f>
        <v>77.703198761573759</v>
      </c>
    </row>
    <row r="48" spans="1:20" x14ac:dyDescent="0.25">
      <c r="A48" s="3">
        <v>1024</v>
      </c>
      <c r="B48" s="3" t="s">
        <v>63</v>
      </c>
      <c r="C48" s="3" t="s">
        <v>2</v>
      </c>
      <c r="D48" s="3">
        <v>430</v>
      </c>
      <c r="E48" s="3">
        <v>140</v>
      </c>
      <c r="F48" s="8">
        <v>0.7</v>
      </c>
      <c r="G48" s="15">
        <f t="shared" si="0"/>
        <v>350</v>
      </c>
      <c r="H48" s="8">
        <v>8.89</v>
      </c>
      <c r="I48" s="8">
        <v>15.04</v>
      </c>
      <c r="J48" s="8"/>
      <c r="K48" s="15" t="str">
        <f t="shared" si="12"/>
        <v/>
      </c>
      <c r="L48" s="8"/>
      <c r="M48" s="8"/>
      <c r="N48" s="8">
        <f t="shared" si="25"/>
        <v>6.1499999999999986</v>
      </c>
      <c r="O48" s="8">
        <f t="shared" si="26"/>
        <v>0</v>
      </c>
      <c r="P48" s="8">
        <f t="shared" si="27"/>
        <v>3.0749999999999993</v>
      </c>
      <c r="Q48" s="8">
        <f t="shared" si="28"/>
        <v>0</v>
      </c>
      <c r="R48" s="8" t="str">
        <f t="shared" si="6"/>
        <v/>
      </c>
      <c r="S48" s="8">
        <f t="shared" si="7"/>
        <v>17.65049999999999</v>
      </c>
      <c r="T48" s="8"/>
    </row>
    <row r="49" spans="1:20" x14ac:dyDescent="0.25">
      <c r="A49" s="3">
        <v>25</v>
      </c>
      <c r="B49" s="3" t="s">
        <v>63</v>
      </c>
      <c r="C49" s="3" t="s">
        <v>3</v>
      </c>
      <c r="D49" s="3">
        <v>480</v>
      </c>
      <c r="E49" s="3">
        <v>120</v>
      </c>
      <c r="F49" s="8">
        <v>1.54</v>
      </c>
      <c r="G49" s="15">
        <f t="shared" si="0"/>
        <v>770</v>
      </c>
      <c r="H49" s="8">
        <v>33.869999999999997</v>
      </c>
      <c r="I49" s="8">
        <v>42.53</v>
      </c>
      <c r="J49" s="8">
        <v>1.55</v>
      </c>
      <c r="K49" s="15">
        <f t="shared" si="12"/>
        <v>775</v>
      </c>
      <c r="L49" s="8">
        <v>38.46</v>
      </c>
      <c r="M49" s="8">
        <v>46.78</v>
      </c>
      <c r="N49" s="8">
        <f t="shared" si="25"/>
        <v>8.6600000000000037</v>
      </c>
      <c r="O49" s="8">
        <f t="shared" si="26"/>
        <v>8.32</v>
      </c>
      <c r="P49" s="8">
        <f t="shared" si="27"/>
        <v>4.3300000000000018</v>
      </c>
      <c r="Q49" s="8">
        <f t="shared" si="28"/>
        <v>4.16</v>
      </c>
      <c r="R49" s="8">
        <f t="shared" si="6"/>
        <v>27.739712000000015</v>
      </c>
      <c r="S49" s="8" t="str">
        <f t="shared" si="7"/>
        <v/>
      </c>
      <c r="T49" s="8">
        <f t="shared" ref="T49" si="36">IF(C50="DNA",R49*PI()-S50,R49*PI())</f>
        <v>72.167510098563341</v>
      </c>
    </row>
    <row r="50" spans="1:20" x14ac:dyDescent="0.25">
      <c r="A50" s="3">
        <v>1025</v>
      </c>
      <c r="B50" s="3" t="s">
        <v>63</v>
      </c>
      <c r="C50" s="3" t="s">
        <v>2</v>
      </c>
      <c r="D50" s="3">
        <v>470</v>
      </c>
      <c r="E50" s="3">
        <v>110</v>
      </c>
      <c r="F50" s="8">
        <v>0.62</v>
      </c>
      <c r="G50" s="15">
        <f t="shared" si="0"/>
        <v>310</v>
      </c>
      <c r="H50" s="8">
        <v>4.74</v>
      </c>
      <c r="I50" s="8">
        <v>10.76</v>
      </c>
      <c r="J50" s="8"/>
      <c r="K50" s="15" t="str">
        <f t="shared" si="12"/>
        <v/>
      </c>
      <c r="L50" s="8"/>
      <c r="M50" s="8"/>
      <c r="N50" s="8">
        <f t="shared" si="25"/>
        <v>6.02</v>
      </c>
      <c r="O50" s="8">
        <f t="shared" si="26"/>
        <v>0</v>
      </c>
      <c r="P50" s="8">
        <f t="shared" si="27"/>
        <v>3.01</v>
      </c>
      <c r="Q50" s="8">
        <f t="shared" si="28"/>
        <v>0</v>
      </c>
      <c r="R50" s="8" t="str">
        <f t="shared" si="6"/>
        <v/>
      </c>
      <c r="S50" s="8">
        <f t="shared" si="7"/>
        <v>14.97936533333333</v>
      </c>
      <c r="T50" s="8"/>
    </row>
    <row r="51" spans="1:20" x14ac:dyDescent="0.25">
      <c r="A51" s="4">
        <v>26</v>
      </c>
      <c r="B51" s="4" t="s">
        <v>64</v>
      </c>
      <c r="C51" s="4" t="s">
        <v>4</v>
      </c>
      <c r="D51" s="4">
        <v>410</v>
      </c>
      <c r="E51" s="4">
        <v>880</v>
      </c>
      <c r="F51" s="7">
        <v>2.08</v>
      </c>
      <c r="G51" s="16">
        <f t="shared" si="0"/>
        <v>1040</v>
      </c>
      <c r="H51" s="7">
        <v>35.42</v>
      </c>
      <c r="I51" s="7">
        <v>47.11</v>
      </c>
      <c r="J51" s="7">
        <v>2.09</v>
      </c>
      <c r="K51" s="16">
        <f t="shared" si="12"/>
        <v>1045</v>
      </c>
      <c r="L51" s="7">
        <v>28.15</v>
      </c>
      <c r="M51" s="7">
        <v>37.369999999999997</v>
      </c>
      <c r="N51" s="7">
        <f t="shared" si="25"/>
        <v>11.689999999999998</v>
      </c>
      <c r="O51" s="7">
        <f t="shared" ref="O51:O100" si="37">M51-L51</f>
        <v>9.2199999999999989</v>
      </c>
      <c r="P51" s="7">
        <f t="shared" ref="P51:P100" si="38">N51/2</f>
        <v>5.8449999999999989</v>
      </c>
      <c r="Q51" s="7">
        <f t="shared" ref="Q51:Q100" si="39">O51/2</f>
        <v>4.6099999999999994</v>
      </c>
      <c r="R51" s="7">
        <f t="shared" si="6"/>
        <v>56.046535999999989</v>
      </c>
      <c r="S51" s="7" t="str">
        <f t="shared" si="7"/>
        <v/>
      </c>
      <c r="T51" s="7">
        <f t="shared" ref="T51" si="40">IF(C52="DNA",R51*PI()-S52,R51*PI())</f>
        <v>163.29121909008916</v>
      </c>
    </row>
    <row r="52" spans="1:20" x14ac:dyDescent="0.25">
      <c r="A52" s="4">
        <v>1026</v>
      </c>
      <c r="B52" s="4" t="s">
        <v>64</v>
      </c>
      <c r="C52" s="4" t="s">
        <v>2</v>
      </c>
      <c r="D52" s="4">
        <v>430</v>
      </c>
      <c r="E52" s="4">
        <v>870</v>
      </c>
      <c r="F52" s="7">
        <v>0.57999999999999996</v>
      </c>
      <c r="G52" s="16">
        <f t="shared" si="0"/>
        <v>290</v>
      </c>
      <c r="H52" s="7">
        <v>9.7799999999999994</v>
      </c>
      <c r="I52" s="7">
        <v>15.53</v>
      </c>
      <c r="J52" s="7"/>
      <c r="K52" s="16" t="str">
        <f t="shared" si="12"/>
        <v/>
      </c>
      <c r="L52" s="7"/>
      <c r="M52" s="7"/>
      <c r="N52" s="7">
        <f t="shared" si="25"/>
        <v>5.75</v>
      </c>
      <c r="O52" s="7">
        <f t="shared" si="37"/>
        <v>0</v>
      </c>
      <c r="P52" s="7">
        <f t="shared" si="38"/>
        <v>2.875</v>
      </c>
      <c r="Q52" s="7">
        <f t="shared" si="39"/>
        <v>0</v>
      </c>
      <c r="R52" s="7" t="str">
        <f t="shared" si="6"/>
        <v/>
      </c>
      <c r="S52" s="7">
        <f t="shared" si="7"/>
        <v>12.784166666666664</v>
      </c>
      <c r="T52" s="7"/>
    </row>
    <row r="53" spans="1:20" x14ac:dyDescent="0.25">
      <c r="A53" s="4">
        <v>27</v>
      </c>
      <c r="B53" s="4" t="s">
        <v>64</v>
      </c>
      <c r="C53" s="4" t="s">
        <v>4</v>
      </c>
      <c r="D53" s="4">
        <v>410</v>
      </c>
      <c r="E53" s="4">
        <v>900</v>
      </c>
      <c r="F53" s="7">
        <v>1.62</v>
      </c>
      <c r="G53" s="16">
        <f t="shared" si="0"/>
        <v>810</v>
      </c>
      <c r="H53" s="7">
        <v>20.54</v>
      </c>
      <c r="I53" s="7">
        <v>31.46</v>
      </c>
      <c r="J53" s="7">
        <v>1.58</v>
      </c>
      <c r="K53" s="16">
        <f t="shared" si="12"/>
        <v>790</v>
      </c>
      <c r="L53" s="7">
        <v>25.99</v>
      </c>
      <c r="M53" s="7">
        <v>37.61</v>
      </c>
      <c r="N53" s="7">
        <f t="shared" si="25"/>
        <v>10.920000000000002</v>
      </c>
      <c r="O53" s="7">
        <f t="shared" si="37"/>
        <v>11.620000000000001</v>
      </c>
      <c r="P53" s="7">
        <f t="shared" si="38"/>
        <v>5.4600000000000009</v>
      </c>
      <c r="Q53" s="7">
        <f t="shared" si="39"/>
        <v>5.8100000000000005</v>
      </c>
      <c r="R53" s="7">
        <f t="shared" si="6"/>
        <v>51.390612000000019</v>
      </c>
      <c r="S53" s="7" t="str">
        <f t="shared" si="7"/>
        <v/>
      </c>
      <c r="T53" s="7">
        <f t="shared" ref="T53" si="41">IF(C54="DNA",R53*PI()-S54,R53*PI())</f>
        <v>146.37844512268353</v>
      </c>
    </row>
    <row r="54" spans="1:20" x14ac:dyDescent="0.25">
      <c r="A54" s="4">
        <v>1027</v>
      </c>
      <c r="B54" s="4" t="s">
        <v>64</v>
      </c>
      <c r="C54" s="4" t="s">
        <v>2</v>
      </c>
      <c r="D54" s="4">
        <v>430</v>
      </c>
      <c r="E54" s="4">
        <v>900</v>
      </c>
      <c r="F54" s="7">
        <v>0.54</v>
      </c>
      <c r="G54" s="16">
        <f t="shared" si="0"/>
        <v>270</v>
      </c>
      <c r="H54" s="7">
        <v>5.39</v>
      </c>
      <c r="I54" s="7">
        <v>11.86</v>
      </c>
      <c r="J54" s="7"/>
      <c r="K54" s="16" t="str">
        <f t="shared" si="12"/>
        <v/>
      </c>
      <c r="L54" s="7"/>
      <c r="M54" s="7"/>
      <c r="N54" s="7">
        <f t="shared" si="25"/>
        <v>6.47</v>
      </c>
      <c r="O54" s="7">
        <f t="shared" si="37"/>
        <v>0</v>
      </c>
      <c r="P54" s="7">
        <f t="shared" si="38"/>
        <v>3.2349999999999999</v>
      </c>
      <c r="Q54" s="7">
        <f t="shared" si="39"/>
        <v>0</v>
      </c>
      <c r="R54" s="7" t="str">
        <f t="shared" si="6"/>
        <v/>
      </c>
      <c r="S54" s="7">
        <f t="shared" si="7"/>
        <v>15.069923999999999</v>
      </c>
      <c r="T54" s="7"/>
    </row>
    <row r="55" spans="1:20" x14ac:dyDescent="0.25">
      <c r="A55" s="4">
        <v>28</v>
      </c>
      <c r="B55" s="4" t="s">
        <v>64</v>
      </c>
      <c r="C55" s="4" t="s">
        <v>4</v>
      </c>
      <c r="D55" s="4">
        <v>430</v>
      </c>
      <c r="E55" s="4">
        <v>750</v>
      </c>
      <c r="F55" s="7">
        <v>1.9</v>
      </c>
      <c r="G55" s="16">
        <f t="shared" si="0"/>
        <v>950</v>
      </c>
      <c r="H55" s="7">
        <v>5.39</v>
      </c>
      <c r="I55" s="7">
        <v>15.65</v>
      </c>
      <c r="J55" s="7">
        <v>1.86</v>
      </c>
      <c r="K55" s="16">
        <f t="shared" si="12"/>
        <v>930</v>
      </c>
      <c r="L55" s="7">
        <v>12.28</v>
      </c>
      <c r="M55" s="7">
        <v>21.93</v>
      </c>
      <c r="N55" s="7">
        <f t="shared" si="25"/>
        <v>10.260000000000002</v>
      </c>
      <c r="O55" s="7">
        <f t="shared" si="37"/>
        <v>9.65</v>
      </c>
      <c r="P55" s="7">
        <f t="shared" si="38"/>
        <v>5.1300000000000008</v>
      </c>
      <c r="Q55" s="7">
        <f t="shared" si="39"/>
        <v>4.8250000000000002</v>
      </c>
      <c r="R55" s="7">
        <f t="shared" si="6"/>
        <v>47.029275000000013</v>
      </c>
      <c r="S55" s="7" t="str">
        <f t="shared" si="7"/>
        <v/>
      </c>
      <c r="T55" s="7">
        <f t="shared" ref="T55" si="42">IF(C56="DNA",R55*PI()-S56,R55*PI())</f>
        <v>130.85396884365417</v>
      </c>
    </row>
    <row r="56" spans="1:20" x14ac:dyDescent="0.25">
      <c r="A56" s="4">
        <v>1028</v>
      </c>
      <c r="B56" s="4" t="s">
        <v>64</v>
      </c>
      <c r="C56" s="4" t="s">
        <v>2</v>
      </c>
      <c r="D56" s="4">
        <v>420</v>
      </c>
      <c r="E56" s="4">
        <v>730</v>
      </c>
      <c r="F56" s="7">
        <v>0.69</v>
      </c>
      <c r="G56" s="16">
        <f t="shared" si="0"/>
        <v>345</v>
      </c>
      <c r="H56" s="7">
        <v>4.95</v>
      </c>
      <c r="I56" s="7">
        <v>11.01</v>
      </c>
      <c r="J56" s="7"/>
      <c r="K56" s="16" t="str">
        <f t="shared" si="12"/>
        <v/>
      </c>
      <c r="L56" s="7"/>
      <c r="M56" s="7"/>
      <c r="N56" s="7">
        <f t="shared" si="25"/>
        <v>6.06</v>
      </c>
      <c r="O56" s="7">
        <f t="shared" si="37"/>
        <v>0</v>
      </c>
      <c r="P56" s="7">
        <f t="shared" si="38"/>
        <v>3.03</v>
      </c>
      <c r="Q56" s="7">
        <f t="shared" si="39"/>
        <v>0</v>
      </c>
      <c r="R56" s="7" t="str">
        <f t="shared" si="6"/>
        <v/>
      </c>
      <c r="S56" s="7">
        <f t="shared" si="7"/>
        <v>16.892855999999998</v>
      </c>
      <c r="T56" s="7"/>
    </row>
    <row r="57" spans="1:20" x14ac:dyDescent="0.25">
      <c r="A57" s="4">
        <v>29</v>
      </c>
      <c r="B57" s="4" t="s">
        <v>64</v>
      </c>
      <c r="C57" s="4" t="s">
        <v>4</v>
      </c>
      <c r="D57" s="4">
        <v>450</v>
      </c>
      <c r="E57" s="4">
        <v>720</v>
      </c>
      <c r="F57" s="7">
        <v>1.66</v>
      </c>
      <c r="G57" s="16">
        <f t="shared" si="0"/>
        <v>830</v>
      </c>
      <c r="H57" s="7">
        <v>8.1300000000000008</v>
      </c>
      <c r="I57" s="7">
        <v>17.43</v>
      </c>
      <c r="J57" s="7">
        <v>1.63</v>
      </c>
      <c r="K57" s="16">
        <f t="shared" si="12"/>
        <v>815</v>
      </c>
      <c r="L57" s="7">
        <v>6.13</v>
      </c>
      <c r="M57" s="7">
        <v>14.65</v>
      </c>
      <c r="N57" s="7">
        <f t="shared" si="25"/>
        <v>9.2999999999999989</v>
      </c>
      <c r="O57" s="7">
        <f t="shared" si="37"/>
        <v>8.52</v>
      </c>
      <c r="P57" s="7">
        <f t="shared" si="38"/>
        <v>4.6499999999999995</v>
      </c>
      <c r="Q57" s="7">
        <f t="shared" si="39"/>
        <v>4.26</v>
      </c>
      <c r="R57" s="7">
        <f t="shared" si="6"/>
        <v>32.882939999999991</v>
      </c>
      <c r="S57" s="7" t="str">
        <f t="shared" si="7"/>
        <v/>
      </c>
      <c r="T57" s="7">
        <f t="shared" ref="T57" si="43">IF(C58="DNA",R57*PI()-S58,R57*PI())</f>
        <v>83.05975739910059</v>
      </c>
    </row>
    <row r="58" spans="1:20" x14ac:dyDescent="0.25">
      <c r="A58" s="4">
        <v>1029</v>
      </c>
      <c r="B58" s="4" t="s">
        <v>64</v>
      </c>
      <c r="C58" s="4" t="s">
        <v>2</v>
      </c>
      <c r="D58" s="4">
        <v>460</v>
      </c>
      <c r="E58" s="4">
        <v>740</v>
      </c>
      <c r="F58" s="7">
        <v>0.77</v>
      </c>
      <c r="G58" s="16">
        <f t="shared" si="0"/>
        <v>385</v>
      </c>
      <c r="H58" s="7">
        <v>4.1900000000000004</v>
      </c>
      <c r="I58" s="7">
        <v>10.47</v>
      </c>
      <c r="J58" s="7"/>
      <c r="K58" s="16" t="str">
        <f t="shared" si="12"/>
        <v/>
      </c>
      <c r="L58" s="7"/>
      <c r="M58" s="7"/>
      <c r="N58" s="7">
        <f t="shared" si="25"/>
        <v>6.28</v>
      </c>
      <c r="O58" s="7">
        <f t="shared" si="37"/>
        <v>0</v>
      </c>
      <c r="P58" s="7">
        <f t="shared" si="38"/>
        <v>3.14</v>
      </c>
      <c r="Q58" s="7">
        <f t="shared" si="39"/>
        <v>0</v>
      </c>
      <c r="R58" s="7" t="str">
        <f t="shared" si="6"/>
        <v/>
      </c>
      <c r="S58" s="7">
        <f t="shared" si="7"/>
        <v>20.245045333333334</v>
      </c>
      <c r="T58" s="7"/>
    </row>
    <row r="59" spans="1:20" x14ac:dyDescent="0.25">
      <c r="A59" s="4">
        <v>30</v>
      </c>
      <c r="B59" s="4" t="s">
        <v>64</v>
      </c>
      <c r="C59" s="4" t="s">
        <v>4</v>
      </c>
      <c r="D59" s="4">
        <v>680</v>
      </c>
      <c r="E59" s="4">
        <v>720</v>
      </c>
      <c r="F59" s="7">
        <v>1.75</v>
      </c>
      <c r="G59" s="16">
        <f t="shared" si="0"/>
        <v>875</v>
      </c>
      <c r="H59" s="7">
        <v>5.98</v>
      </c>
      <c r="I59" s="7">
        <v>16.010000000000002</v>
      </c>
      <c r="J59" s="7">
        <v>1.66</v>
      </c>
      <c r="K59" s="16">
        <f t="shared" si="12"/>
        <v>830</v>
      </c>
      <c r="L59" s="7">
        <v>3.48</v>
      </c>
      <c r="M59" s="7">
        <v>12.53</v>
      </c>
      <c r="N59" s="7">
        <f t="shared" si="25"/>
        <v>10.030000000000001</v>
      </c>
      <c r="O59" s="7">
        <f t="shared" si="37"/>
        <v>9.0499999999999989</v>
      </c>
      <c r="P59" s="7">
        <f t="shared" si="38"/>
        <v>5.0150000000000006</v>
      </c>
      <c r="Q59" s="7">
        <f t="shared" si="39"/>
        <v>4.5249999999999995</v>
      </c>
      <c r="R59" s="7">
        <f t="shared" si="6"/>
        <v>39.712531249999998</v>
      </c>
      <c r="S59" s="7" t="str">
        <f t="shared" si="7"/>
        <v/>
      </c>
      <c r="T59" s="7">
        <f t="shared" ref="T59" si="44">IF(C60="DNA",R59*PI()-S60,R59*PI())</f>
        <v>115.20999643045508</v>
      </c>
    </row>
    <row r="60" spans="1:20" x14ac:dyDescent="0.25">
      <c r="A60" s="4">
        <v>1030</v>
      </c>
      <c r="B60" s="4" t="s">
        <v>64</v>
      </c>
      <c r="C60" s="4" t="s">
        <v>2</v>
      </c>
      <c r="D60" s="4">
        <v>660</v>
      </c>
      <c r="E60" s="4">
        <v>720</v>
      </c>
      <c r="F60" s="7">
        <v>0.51</v>
      </c>
      <c r="G60" s="16">
        <f t="shared" si="0"/>
        <v>255</v>
      </c>
      <c r="H60" s="7">
        <v>3.73</v>
      </c>
      <c r="I60" s="7">
        <v>9.0299999999999994</v>
      </c>
      <c r="J60" s="7"/>
      <c r="K60" s="16" t="str">
        <f t="shared" si="12"/>
        <v/>
      </c>
      <c r="L60" s="7"/>
      <c r="M60" s="7"/>
      <c r="N60" s="7">
        <f t="shared" si="25"/>
        <v>5.2999999999999989</v>
      </c>
      <c r="O60" s="7">
        <f t="shared" si="37"/>
        <v>0</v>
      </c>
      <c r="P60" s="7">
        <f t="shared" si="38"/>
        <v>2.6499999999999995</v>
      </c>
      <c r="Q60" s="7">
        <f t="shared" si="39"/>
        <v>0</v>
      </c>
      <c r="R60" s="7" t="str">
        <f t="shared" si="6"/>
        <v/>
      </c>
      <c r="S60" s="7">
        <f t="shared" si="7"/>
        <v>9.5505999999999958</v>
      </c>
      <c r="T60" s="7"/>
    </row>
    <row r="61" spans="1:20" x14ac:dyDescent="0.25">
      <c r="A61" s="4">
        <v>31</v>
      </c>
      <c r="B61" s="4" t="s">
        <v>64</v>
      </c>
      <c r="C61" s="4" t="s">
        <v>4</v>
      </c>
      <c r="D61" s="4">
        <v>890</v>
      </c>
      <c r="E61" s="4">
        <v>740</v>
      </c>
      <c r="F61" s="7">
        <v>1.42</v>
      </c>
      <c r="G61" s="16">
        <f t="shared" si="0"/>
        <v>710</v>
      </c>
      <c r="H61" s="7">
        <v>9.3699999999999992</v>
      </c>
      <c r="I61" s="7">
        <v>19.68</v>
      </c>
      <c r="J61" s="7">
        <v>1.42</v>
      </c>
      <c r="K61" s="16">
        <f t="shared" si="12"/>
        <v>710</v>
      </c>
      <c r="L61" s="7">
        <v>8.82</v>
      </c>
      <c r="M61" s="7">
        <v>17.920000000000002</v>
      </c>
      <c r="N61" s="7">
        <f t="shared" si="25"/>
        <v>10.31</v>
      </c>
      <c r="O61" s="7">
        <f t="shared" si="37"/>
        <v>9.1000000000000014</v>
      </c>
      <c r="P61" s="7">
        <f t="shared" si="38"/>
        <v>5.1550000000000002</v>
      </c>
      <c r="Q61" s="7">
        <f t="shared" si="39"/>
        <v>4.5500000000000007</v>
      </c>
      <c r="R61" s="7">
        <f t="shared" si="6"/>
        <v>33.306455000000007</v>
      </c>
      <c r="S61" s="7" t="str">
        <f t="shared" si="7"/>
        <v/>
      </c>
      <c r="T61" s="7">
        <f t="shared" ref="T61" si="45">IF(C62="DNA",R61*PI()-S62,R61*PI())</f>
        <v>93.504481011785728</v>
      </c>
    </row>
    <row r="62" spans="1:20" x14ac:dyDescent="0.25">
      <c r="A62" s="4">
        <v>1031</v>
      </c>
      <c r="B62" s="4" t="s">
        <v>64</v>
      </c>
      <c r="C62" s="4" t="s">
        <v>2</v>
      </c>
      <c r="D62" s="4">
        <v>870</v>
      </c>
      <c r="E62" s="4">
        <v>740</v>
      </c>
      <c r="F62" s="7">
        <v>0.74</v>
      </c>
      <c r="G62" s="16">
        <f t="shared" si="0"/>
        <v>370</v>
      </c>
      <c r="H62" s="7">
        <v>5.32</v>
      </c>
      <c r="I62" s="7">
        <v>10.07</v>
      </c>
      <c r="J62" s="7"/>
      <c r="K62" s="16" t="str">
        <f t="shared" si="12"/>
        <v/>
      </c>
      <c r="L62" s="7"/>
      <c r="M62" s="7"/>
      <c r="N62" s="7">
        <f t="shared" si="25"/>
        <v>4.75</v>
      </c>
      <c r="O62" s="7">
        <f t="shared" si="37"/>
        <v>0</v>
      </c>
      <c r="P62" s="7">
        <f t="shared" si="38"/>
        <v>2.375</v>
      </c>
      <c r="Q62" s="7">
        <f t="shared" si="39"/>
        <v>0</v>
      </c>
      <c r="R62" s="7" t="str">
        <f t="shared" si="6"/>
        <v/>
      </c>
      <c r="S62" s="7">
        <f t="shared" si="7"/>
        <v>11.130833333333333</v>
      </c>
      <c r="T62" s="7"/>
    </row>
    <row r="63" spans="1:20" x14ac:dyDescent="0.25">
      <c r="A63" s="4">
        <v>32</v>
      </c>
      <c r="B63" s="4" t="s">
        <v>64</v>
      </c>
      <c r="C63" s="4" t="s">
        <v>4</v>
      </c>
      <c r="D63" s="4">
        <v>830</v>
      </c>
      <c r="E63" s="4">
        <v>670</v>
      </c>
      <c r="F63" s="7">
        <v>1.96</v>
      </c>
      <c r="G63" s="16">
        <f t="shared" si="0"/>
        <v>980</v>
      </c>
      <c r="H63" s="7">
        <v>6.11</v>
      </c>
      <c r="I63" s="7">
        <v>17.600000000000001</v>
      </c>
      <c r="J63" s="7">
        <v>1.97</v>
      </c>
      <c r="K63" s="16">
        <f t="shared" si="12"/>
        <v>985</v>
      </c>
      <c r="L63" s="7">
        <v>5.09</v>
      </c>
      <c r="M63" s="7">
        <v>13.64</v>
      </c>
      <c r="N63" s="7">
        <f t="shared" si="25"/>
        <v>11.490000000000002</v>
      </c>
      <c r="O63" s="7">
        <f t="shared" si="37"/>
        <v>8.5500000000000007</v>
      </c>
      <c r="P63" s="7">
        <f t="shared" si="38"/>
        <v>5.745000000000001</v>
      </c>
      <c r="Q63" s="7">
        <f t="shared" si="39"/>
        <v>4.2750000000000004</v>
      </c>
      <c r="R63" s="7">
        <f t="shared" si="6"/>
        <v>48.137355000000007</v>
      </c>
      <c r="S63" s="7" t="str">
        <f t="shared" si="7"/>
        <v/>
      </c>
      <c r="T63" s="7">
        <f t="shared" ref="T63" si="46">IF(C64="DNA",R63*PI()-S64,R63*PI())</f>
        <v>140.57772083124391</v>
      </c>
    </row>
    <row r="64" spans="1:20" x14ac:dyDescent="0.25">
      <c r="A64" s="4">
        <v>1032</v>
      </c>
      <c r="B64" s="4" t="s">
        <v>64</v>
      </c>
      <c r="C64" s="4" t="s">
        <v>2</v>
      </c>
      <c r="D64" s="4">
        <v>850</v>
      </c>
      <c r="E64" s="4">
        <v>670</v>
      </c>
      <c r="F64" s="7">
        <v>0.6</v>
      </c>
      <c r="G64" s="16">
        <f t="shared" si="0"/>
        <v>300</v>
      </c>
      <c r="H64" s="7">
        <v>2.99</v>
      </c>
      <c r="I64" s="7">
        <v>8.15</v>
      </c>
      <c r="J64" s="7"/>
      <c r="K64" s="16" t="str">
        <f t="shared" si="12"/>
        <v/>
      </c>
      <c r="L64" s="7"/>
      <c r="M64" s="7"/>
      <c r="N64" s="7">
        <f t="shared" si="25"/>
        <v>5.16</v>
      </c>
      <c r="O64" s="7">
        <f t="shared" si="37"/>
        <v>0</v>
      </c>
      <c r="P64" s="7">
        <f t="shared" si="38"/>
        <v>2.58</v>
      </c>
      <c r="Q64" s="7">
        <f t="shared" si="39"/>
        <v>0</v>
      </c>
      <c r="R64" s="7" t="str">
        <f t="shared" si="6"/>
        <v/>
      </c>
      <c r="S64" s="7">
        <f t="shared" si="7"/>
        <v>10.650239999999998</v>
      </c>
      <c r="T64" s="7"/>
    </row>
    <row r="65" spans="1:20" x14ac:dyDescent="0.25">
      <c r="A65" s="4">
        <v>33</v>
      </c>
      <c r="B65" s="4" t="s">
        <v>64</v>
      </c>
      <c r="C65" s="4" t="s">
        <v>4</v>
      </c>
      <c r="D65" s="4">
        <v>850</v>
      </c>
      <c r="E65" s="4">
        <v>690</v>
      </c>
      <c r="F65" s="7">
        <v>1.53</v>
      </c>
      <c r="G65" s="16">
        <f t="shared" ref="G65:G128" si="47">F65*500</f>
        <v>765</v>
      </c>
      <c r="H65" s="7">
        <v>5.69</v>
      </c>
      <c r="I65" s="7">
        <v>19.79</v>
      </c>
      <c r="J65" s="7">
        <v>1.53</v>
      </c>
      <c r="K65" s="16">
        <f t="shared" si="12"/>
        <v>765</v>
      </c>
      <c r="L65" s="7">
        <v>4.4800000000000004</v>
      </c>
      <c r="M65" s="7">
        <v>18.96</v>
      </c>
      <c r="N65" s="7">
        <f t="shared" ref="N65:N96" si="48">I65-H65</f>
        <v>14.099999999999998</v>
      </c>
      <c r="O65" s="7">
        <f t="shared" si="37"/>
        <v>14.48</v>
      </c>
      <c r="P65" s="7">
        <f t="shared" si="38"/>
        <v>7.0499999999999989</v>
      </c>
      <c r="Q65" s="7">
        <f t="shared" si="39"/>
        <v>7.24</v>
      </c>
      <c r="R65" s="7">
        <f t="shared" ref="R65:R128" si="49">IF(OR(C65="DNA",C65="None"),"",F65*P65*Q65)</f>
        <v>78.094259999999991</v>
      </c>
      <c r="S65" s="7" t="str">
        <f t="shared" ref="S65:S128" si="50">IF(C65="DNA",2/3*N65^2*F65,"")</f>
        <v/>
      </c>
      <c r="T65" s="7">
        <f t="shared" ref="T65" si="51">IF(C66="DNA",R65*PI()-S66,R65*PI())</f>
        <v>233.24360350353123</v>
      </c>
    </row>
    <row r="66" spans="1:20" x14ac:dyDescent="0.25">
      <c r="A66" s="4">
        <v>1033</v>
      </c>
      <c r="B66" s="4" t="s">
        <v>64</v>
      </c>
      <c r="C66" s="4" t="s">
        <v>2</v>
      </c>
      <c r="D66" s="4">
        <v>840</v>
      </c>
      <c r="E66" s="4">
        <v>680</v>
      </c>
      <c r="F66" s="7">
        <v>0.45</v>
      </c>
      <c r="G66" s="16">
        <f t="shared" si="47"/>
        <v>225</v>
      </c>
      <c r="H66" s="7">
        <v>2.83</v>
      </c>
      <c r="I66" s="7">
        <v>9.18</v>
      </c>
      <c r="J66" s="7"/>
      <c r="K66" s="16" t="str">
        <f t="shared" si="12"/>
        <v/>
      </c>
      <c r="L66" s="7"/>
      <c r="M66" s="7"/>
      <c r="N66" s="7">
        <f t="shared" si="48"/>
        <v>6.35</v>
      </c>
      <c r="O66" s="7">
        <f t="shared" si="37"/>
        <v>0</v>
      </c>
      <c r="P66" s="7">
        <f t="shared" si="38"/>
        <v>3.1749999999999998</v>
      </c>
      <c r="Q66" s="7">
        <f t="shared" si="39"/>
        <v>0</v>
      </c>
      <c r="R66" s="7" t="str">
        <f t="shared" si="49"/>
        <v/>
      </c>
      <c r="S66" s="7">
        <f t="shared" si="50"/>
        <v>12.096749999999998</v>
      </c>
      <c r="T66" s="7"/>
    </row>
    <row r="67" spans="1:20" x14ac:dyDescent="0.25">
      <c r="A67" s="4">
        <v>34</v>
      </c>
      <c r="B67" s="4" t="s">
        <v>64</v>
      </c>
      <c r="C67" s="4" t="s">
        <v>4</v>
      </c>
      <c r="D67" s="4">
        <v>500</v>
      </c>
      <c r="E67" s="4">
        <v>590</v>
      </c>
      <c r="F67" s="7">
        <v>1.75</v>
      </c>
      <c r="G67" s="16">
        <f t="shared" si="47"/>
        <v>875</v>
      </c>
      <c r="H67" s="7">
        <v>9.4700000000000006</v>
      </c>
      <c r="I67" s="7">
        <v>20.010000000000002</v>
      </c>
      <c r="J67" s="7">
        <v>1.74</v>
      </c>
      <c r="K67" s="16">
        <f t="shared" si="12"/>
        <v>870</v>
      </c>
      <c r="L67" s="7">
        <v>5.29</v>
      </c>
      <c r="M67" s="7">
        <v>14.44</v>
      </c>
      <c r="N67" s="7">
        <f t="shared" si="48"/>
        <v>10.540000000000001</v>
      </c>
      <c r="O67" s="7">
        <f t="shared" si="37"/>
        <v>9.1499999999999986</v>
      </c>
      <c r="P67" s="7">
        <f t="shared" si="38"/>
        <v>5.2700000000000005</v>
      </c>
      <c r="Q67" s="7">
        <f t="shared" si="39"/>
        <v>4.5749999999999993</v>
      </c>
      <c r="R67" s="7">
        <f t="shared" si="49"/>
        <v>42.192937499999992</v>
      </c>
      <c r="S67" s="7" t="str">
        <f t="shared" si="50"/>
        <v/>
      </c>
      <c r="T67" s="7">
        <f t="shared" ref="T67" si="52">IF(C68="DNA",R67*PI()-S68,R67*PI())</f>
        <v>113.92367048337327</v>
      </c>
    </row>
    <row r="68" spans="1:20" x14ac:dyDescent="0.25">
      <c r="A68" s="4">
        <v>1034</v>
      </c>
      <c r="B68" s="4" t="s">
        <v>64</v>
      </c>
      <c r="C68" s="4" t="s">
        <v>2</v>
      </c>
      <c r="D68" s="4">
        <v>490</v>
      </c>
      <c r="E68" s="4">
        <v>580</v>
      </c>
      <c r="F68" s="7">
        <v>0.63</v>
      </c>
      <c r="G68" s="16">
        <f t="shared" si="47"/>
        <v>315</v>
      </c>
      <c r="H68" s="7">
        <v>2.63</v>
      </c>
      <c r="I68" s="7">
        <v>9.2899999999999991</v>
      </c>
      <c r="J68" s="7"/>
      <c r="K68" s="16" t="str">
        <f t="shared" si="12"/>
        <v/>
      </c>
      <c r="L68" s="7"/>
      <c r="M68" s="7"/>
      <c r="N68" s="7">
        <f t="shared" si="48"/>
        <v>6.6599999999999993</v>
      </c>
      <c r="O68" s="7">
        <f t="shared" si="37"/>
        <v>0</v>
      </c>
      <c r="P68" s="7">
        <f t="shared" si="38"/>
        <v>3.3299999999999996</v>
      </c>
      <c r="Q68" s="7">
        <f t="shared" si="39"/>
        <v>0</v>
      </c>
      <c r="R68" s="7" t="str">
        <f t="shared" si="49"/>
        <v/>
      </c>
      <c r="S68" s="7">
        <f t="shared" si="50"/>
        <v>18.629351999999994</v>
      </c>
      <c r="T68" s="7"/>
    </row>
    <row r="69" spans="1:20" x14ac:dyDescent="0.25">
      <c r="A69" s="4">
        <v>35</v>
      </c>
      <c r="B69" s="4" t="s">
        <v>64</v>
      </c>
      <c r="C69" s="4" t="s">
        <v>4</v>
      </c>
      <c r="D69" s="4">
        <v>490</v>
      </c>
      <c r="E69" s="4">
        <v>400</v>
      </c>
      <c r="F69" s="7">
        <v>1.69</v>
      </c>
      <c r="G69" s="16">
        <f t="shared" si="47"/>
        <v>845</v>
      </c>
      <c r="H69" s="7">
        <v>7.38</v>
      </c>
      <c r="I69" s="7">
        <v>19.260000000000002</v>
      </c>
      <c r="J69" s="7">
        <v>1.69</v>
      </c>
      <c r="K69" s="16">
        <f t="shared" si="12"/>
        <v>845</v>
      </c>
      <c r="L69" s="7">
        <v>7.49</v>
      </c>
      <c r="M69" s="7">
        <v>16.989999999999998</v>
      </c>
      <c r="N69" s="7">
        <f t="shared" si="48"/>
        <v>11.880000000000003</v>
      </c>
      <c r="O69" s="7">
        <f t="shared" si="37"/>
        <v>9.4999999999999982</v>
      </c>
      <c r="P69" s="7">
        <f t="shared" si="38"/>
        <v>5.9400000000000013</v>
      </c>
      <c r="Q69" s="7">
        <f t="shared" si="39"/>
        <v>4.7499999999999991</v>
      </c>
      <c r="R69" s="7">
        <f t="shared" si="49"/>
        <v>47.683350000000004</v>
      </c>
      <c r="S69" s="7" t="str">
        <f t="shared" si="50"/>
        <v/>
      </c>
      <c r="T69" s="7">
        <f t="shared" ref="T69" si="53">IF(C70="DNA",R69*PI()-S70,R69*PI())</f>
        <v>129.81437672521753</v>
      </c>
    </row>
    <row r="70" spans="1:20" x14ac:dyDescent="0.25">
      <c r="A70" s="4">
        <v>1035</v>
      </c>
      <c r="B70" s="4" t="s">
        <v>64</v>
      </c>
      <c r="C70" s="4" t="s">
        <v>2</v>
      </c>
      <c r="D70" s="4">
        <v>480</v>
      </c>
      <c r="E70" s="4">
        <v>420</v>
      </c>
      <c r="F70" s="7">
        <v>0.68</v>
      </c>
      <c r="G70" s="16">
        <f t="shared" si="47"/>
        <v>340</v>
      </c>
      <c r="H70" s="7">
        <v>1.93</v>
      </c>
      <c r="I70" s="7">
        <v>8.57</v>
      </c>
      <c r="J70" s="7"/>
      <c r="K70" s="16" t="str">
        <f t="shared" si="12"/>
        <v/>
      </c>
      <c r="L70" s="7"/>
      <c r="M70" s="7"/>
      <c r="N70" s="7">
        <f t="shared" si="48"/>
        <v>6.6400000000000006</v>
      </c>
      <c r="O70" s="7">
        <f t="shared" si="37"/>
        <v>0</v>
      </c>
      <c r="P70" s="7">
        <f t="shared" si="38"/>
        <v>3.3200000000000003</v>
      </c>
      <c r="Q70" s="7">
        <f t="shared" si="39"/>
        <v>0</v>
      </c>
      <c r="R70" s="7" t="str">
        <f t="shared" si="49"/>
        <v/>
      </c>
      <c r="S70" s="7">
        <f t="shared" si="50"/>
        <v>19.987285333333336</v>
      </c>
      <c r="T70" s="7"/>
    </row>
    <row r="71" spans="1:20" x14ac:dyDescent="0.25">
      <c r="A71" s="4">
        <v>36</v>
      </c>
      <c r="B71" s="4" t="s">
        <v>64</v>
      </c>
      <c r="C71" s="4" t="s">
        <v>4</v>
      </c>
      <c r="D71" s="4">
        <v>480</v>
      </c>
      <c r="E71" s="4">
        <v>130</v>
      </c>
      <c r="F71" s="7">
        <v>1.93</v>
      </c>
      <c r="G71" s="16">
        <f t="shared" si="47"/>
        <v>965</v>
      </c>
      <c r="H71" s="7">
        <v>8.18</v>
      </c>
      <c r="I71" s="7">
        <v>19.73</v>
      </c>
      <c r="J71" s="7">
        <v>1.93</v>
      </c>
      <c r="K71" s="16">
        <f t="shared" si="12"/>
        <v>965</v>
      </c>
      <c r="L71" s="7">
        <v>10.45</v>
      </c>
      <c r="M71" s="7">
        <v>22.51</v>
      </c>
      <c r="N71" s="7">
        <f t="shared" si="48"/>
        <v>11.55</v>
      </c>
      <c r="O71" s="7">
        <f t="shared" si="37"/>
        <v>12.060000000000002</v>
      </c>
      <c r="P71" s="7">
        <f t="shared" si="38"/>
        <v>5.7750000000000004</v>
      </c>
      <c r="Q71" s="7">
        <f t="shared" si="39"/>
        <v>6.0300000000000011</v>
      </c>
      <c r="R71" s="7">
        <f t="shared" si="49"/>
        <v>67.208872500000012</v>
      </c>
      <c r="S71" s="7" t="str">
        <f t="shared" si="50"/>
        <v/>
      </c>
      <c r="T71" s="7">
        <f t="shared" ref="T71" si="54">IF(C72="DNA",R71*PI()-S72,R71*PI())</f>
        <v>195.04206676871979</v>
      </c>
    </row>
    <row r="72" spans="1:20" x14ac:dyDescent="0.25">
      <c r="A72" s="4">
        <v>1036</v>
      </c>
      <c r="B72" s="4" t="s">
        <v>64</v>
      </c>
      <c r="C72" s="4" t="s">
        <v>2</v>
      </c>
      <c r="D72" s="4">
        <v>480</v>
      </c>
      <c r="E72" s="4">
        <v>150</v>
      </c>
      <c r="F72" s="7">
        <v>0.5</v>
      </c>
      <c r="G72" s="16">
        <f t="shared" si="47"/>
        <v>250</v>
      </c>
      <c r="H72" s="7">
        <v>3.16</v>
      </c>
      <c r="I72" s="7">
        <v>10.11</v>
      </c>
      <c r="J72" s="7"/>
      <c r="K72" s="16" t="str">
        <f t="shared" ref="K72:K135" si="55">IF(J72&gt;0,J72/2*1000,"")</f>
        <v/>
      </c>
      <c r="L72" s="7"/>
      <c r="M72" s="7"/>
      <c r="N72" s="7">
        <f t="shared" si="48"/>
        <v>6.9499999999999993</v>
      </c>
      <c r="O72" s="7">
        <f t="shared" si="37"/>
        <v>0</v>
      </c>
      <c r="P72" s="7">
        <f t="shared" si="38"/>
        <v>3.4749999999999996</v>
      </c>
      <c r="Q72" s="7">
        <f t="shared" si="39"/>
        <v>0</v>
      </c>
      <c r="R72" s="7" t="str">
        <f t="shared" si="49"/>
        <v/>
      </c>
      <c r="S72" s="7">
        <f t="shared" si="50"/>
        <v>16.100833333333327</v>
      </c>
      <c r="T72" s="7"/>
    </row>
    <row r="73" spans="1:20" x14ac:dyDescent="0.25">
      <c r="A73" s="4">
        <v>37</v>
      </c>
      <c r="B73" s="4" t="s">
        <v>64</v>
      </c>
      <c r="C73" s="4" t="s">
        <v>4</v>
      </c>
      <c r="D73" s="4">
        <v>500</v>
      </c>
      <c r="E73" s="4">
        <v>120</v>
      </c>
      <c r="F73" s="7">
        <v>1.82</v>
      </c>
      <c r="G73" s="16">
        <f t="shared" si="47"/>
        <v>910</v>
      </c>
      <c r="H73" s="7">
        <v>7.18</v>
      </c>
      <c r="I73" s="7">
        <v>21.98</v>
      </c>
      <c r="J73" s="7">
        <v>1.69</v>
      </c>
      <c r="K73" s="16">
        <f t="shared" si="55"/>
        <v>845</v>
      </c>
      <c r="L73" s="7">
        <v>6.21</v>
      </c>
      <c r="M73" s="7">
        <v>15.5</v>
      </c>
      <c r="N73" s="7">
        <f t="shared" si="48"/>
        <v>14.8</v>
      </c>
      <c r="O73" s="7">
        <f t="shared" si="37"/>
        <v>9.2899999999999991</v>
      </c>
      <c r="P73" s="7">
        <f t="shared" si="38"/>
        <v>7.4</v>
      </c>
      <c r="Q73" s="7">
        <f t="shared" si="39"/>
        <v>4.6449999999999996</v>
      </c>
      <c r="R73" s="7">
        <f t="shared" si="49"/>
        <v>62.558860000000003</v>
      </c>
      <c r="S73" s="7" t="str">
        <f t="shared" si="50"/>
        <v/>
      </c>
      <c r="T73" s="7">
        <f t="shared" ref="T73" si="56">IF(C74="DNA",R73*PI()-S74,R73*PI())</f>
        <v>181.10184765961901</v>
      </c>
    </row>
    <row r="74" spans="1:20" x14ac:dyDescent="0.25">
      <c r="A74" s="4">
        <v>1037</v>
      </c>
      <c r="B74" s="4" t="s">
        <v>64</v>
      </c>
      <c r="C74" s="4" t="s">
        <v>2</v>
      </c>
      <c r="D74" s="4">
        <v>520</v>
      </c>
      <c r="E74" s="4">
        <v>120</v>
      </c>
      <c r="F74" s="7">
        <v>0.71</v>
      </c>
      <c r="G74" s="16">
        <f t="shared" si="47"/>
        <v>355</v>
      </c>
      <c r="H74" s="7">
        <v>2.76</v>
      </c>
      <c r="I74" s="7">
        <v>8.4700000000000006</v>
      </c>
      <c r="J74" s="7"/>
      <c r="K74" s="16" t="str">
        <f t="shared" si="55"/>
        <v/>
      </c>
      <c r="L74" s="7"/>
      <c r="M74" s="7"/>
      <c r="N74" s="7">
        <f t="shared" si="48"/>
        <v>5.7100000000000009</v>
      </c>
      <c r="O74" s="7">
        <f t="shared" si="37"/>
        <v>0</v>
      </c>
      <c r="P74" s="7">
        <f t="shared" si="38"/>
        <v>2.8550000000000004</v>
      </c>
      <c r="Q74" s="7">
        <f t="shared" si="39"/>
        <v>0</v>
      </c>
      <c r="R74" s="7" t="str">
        <f t="shared" si="49"/>
        <v/>
      </c>
      <c r="S74" s="7">
        <f t="shared" si="50"/>
        <v>15.432607333333337</v>
      </c>
      <c r="T74" s="7"/>
    </row>
    <row r="75" spans="1:20" x14ac:dyDescent="0.25">
      <c r="A75" s="4">
        <v>38</v>
      </c>
      <c r="B75" s="4" t="s">
        <v>64</v>
      </c>
      <c r="C75" s="4" t="s">
        <v>4</v>
      </c>
      <c r="D75" s="4">
        <v>220</v>
      </c>
      <c r="E75" s="4">
        <v>490</v>
      </c>
      <c r="F75" s="7">
        <v>1.75</v>
      </c>
      <c r="G75" s="16">
        <f t="shared" si="47"/>
        <v>875</v>
      </c>
      <c r="H75" s="7">
        <v>6.72</v>
      </c>
      <c r="I75" s="7">
        <v>20.32</v>
      </c>
      <c r="J75" s="7">
        <v>1.75</v>
      </c>
      <c r="K75" s="16">
        <f t="shared" si="55"/>
        <v>875</v>
      </c>
      <c r="L75" s="7">
        <v>5.3</v>
      </c>
      <c r="M75" s="7">
        <v>17.03</v>
      </c>
      <c r="N75" s="7">
        <f t="shared" si="48"/>
        <v>13.600000000000001</v>
      </c>
      <c r="O75" s="7">
        <f t="shared" si="37"/>
        <v>11.73</v>
      </c>
      <c r="P75" s="7">
        <f t="shared" si="38"/>
        <v>6.8000000000000007</v>
      </c>
      <c r="Q75" s="7">
        <f t="shared" si="39"/>
        <v>5.8650000000000002</v>
      </c>
      <c r="R75" s="7">
        <f t="shared" si="49"/>
        <v>69.793500000000009</v>
      </c>
      <c r="S75" s="7" t="str">
        <f t="shared" si="50"/>
        <v/>
      </c>
      <c r="T75" s="7">
        <f t="shared" ref="T75" si="57">IF(C76="DNA",R75*PI()-S76,R75*PI())</f>
        <v>202.28145353498593</v>
      </c>
    </row>
    <row r="76" spans="1:20" x14ac:dyDescent="0.25">
      <c r="A76" s="4">
        <v>1038</v>
      </c>
      <c r="B76" s="4" t="s">
        <v>64</v>
      </c>
      <c r="C76" s="4" t="s">
        <v>2</v>
      </c>
      <c r="D76" s="4">
        <v>200</v>
      </c>
      <c r="E76" s="4">
        <v>470</v>
      </c>
      <c r="F76" s="7">
        <v>0.65</v>
      </c>
      <c r="G76" s="16">
        <f t="shared" si="47"/>
        <v>325</v>
      </c>
      <c r="H76" s="7">
        <v>4.0999999999999996</v>
      </c>
      <c r="I76" s="7">
        <v>10.36</v>
      </c>
      <c r="J76" s="7"/>
      <c r="K76" s="16" t="str">
        <f t="shared" si="55"/>
        <v/>
      </c>
      <c r="L76" s="7"/>
      <c r="M76" s="7"/>
      <c r="N76" s="7">
        <f t="shared" si="48"/>
        <v>6.26</v>
      </c>
      <c r="O76" s="7">
        <f t="shared" si="37"/>
        <v>0</v>
      </c>
      <c r="P76" s="7">
        <f t="shared" si="38"/>
        <v>3.13</v>
      </c>
      <c r="Q76" s="7">
        <f t="shared" si="39"/>
        <v>0</v>
      </c>
      <c r="R76" s="7" t="str">
        <f t="shared" si="49"/>
        <v/>
      </c>
      <c r="S76" s="7">
        <f t="shared" si="50"/>
        <v>16.98129333333333</v>
      </c>
      <c r="T76" s="7"/>
    </row>
    <row r="77" spans="1:20" x14ac:dyDescent="0.25">
      <c r="A77" s="4">
        <v>39</v>
      </c>
      <c r="B77" s="4" t="s">
        <v>64</v>
      </c>
      <c r="C77" s="4" t="s">
        <v>4</v>
      </c>
      <c r="D77" s="4">
        <v>680</v>
      </c>
      <c r="E77" s="4">
        <v>130</v>
      </c>
      <c r="F77" s="7">
        <v>1.36</v>
      </c>
      <c r="G77" s="16">
        <f t="shared" si="47"/>
        <v>680</v>
      </c>
      <c r="H77" s="7">
        <v>6.54</v>
      </c>
      <c r="I77" s="7">
        <v>16.93</v>
      </c>
      <c r="J77" s="7">
        <v>1.36</v>
      </c>
      <c r="K77" s="16">
        <f t="shared" si="55"/>
        <v>680</v>
      </c>
      <c r="L77" s="7">
        <v>5.91</v>
      </c>
      <c r="M77" s="7">
        <v>16.86</v>
      </c>
      <c r="N77" s="7">
        <f t="shared" si="48"/>
        <v>10.39</v>
      </c>
      <c r="O77" s="7">
        <f t="shared" si="37"/>
        <v>10.95</v>
      </c>
      <c r="P77" s="7">
        <f t="shared" si="38"/>
        <v>5.1950000000000003</v>
      </c>
      <c r="Q77" s="7">
        <f t="shared" si="39"/>
        <v>5.4749999999999996</v>
      </c>
      <c r="R77" s="7">
        <f t="shared" si="49"/>
        <v>38.68197</v>
      </c>
      <c r="S77" s="7" t="str">
        <f t="shared" si="50"/>
        <v/>
      </c>
      <c r="T77" s="7">
        <f t="shared" ref="T77" si="58">IF(C78="DNA",R77*PI()-S78,R77*PI())</f>
        <v>103.2275261117141</v>
      </c>
    </row>
    <row r="78" spans="1:20" x14ac:dyDescent="0.25">
      <c r="A78" s="4">
        <v>1039</v>
      </c>
      <c r="B78" s="4" t="s">
        <v>64</v>
      </c>
      <c r="C78" s="4" t="s">
        <v>2</v>
      </c>
      <c r="D78" s="4">
        <v>650</v>
      </c>
      <c r="E78" s="4">
        <v>130</v>
      </c>
      <c r="F78" s="7">
        <v>0.67</v>
      </c>
      <c r="G78" s="16">
        <f t="shared" si="47"/>
        <v>335</v>
      </c>
      <c r="H78" s="7">
        <v>4.03</v>
      </c>
      <c r="I78" s="7">
        <v>10.43</v>
      </c>
      <c r="J78" s="7"/>
      <c r="K78" s="16" t="str">
        <f t="shared" si="55"/>
        <v/>
      </c>
      <c r="L78" s="7"/>
      <c r="M78" s="7"/>
      <c r="N78" s="7">
        <f t="shared" si="48"/>
        <v>6.3999999999999995</v>
      </c>
      <c r="O78" s="7">
        <f t="shared" si="37"/>
        <v>0</v>
      </c>
      <c r="P78" s="7">
        <f t="shared" si="38"/>
        <v>3.1999999999999997</v>
      </c>
      <c r="Q78" s="7">
        <f t="shared" si="39"/>
        <v>0</v>
      </c>
      <c r="R78" s="7" t="str">
        <f t="shared" si="49"/>
        <v/>
      </c>
      <c r="S78" s="7">
        <f t="shared" si="50"/>
        <v>18.295466666666663</v>
      </c>
      <c r="T78" s="7"/>
    </row>
    <row r="79" spans="1:20" x14ac:dyDescent="0.25">
      <c r="A79" s="4">
        <v>40</v>
      </c>
      <c r="B79" s="4" t="s">
        <v>64</v>
      </c>
      <c r="C79" s="4" t="s">
        <v>4</v>
      </c>
      <c r="D79" s="4">
        <v>750</v>
      </c>
      <c r="E79" s="4">
        <v>250</v>
      </c>
      <c r="F79" s="7">
        <v>1.47</v>
      </c>
      <c r="G79" s="16">
        <f t="shared" si="47"/>
        <v>735</v>
      </c>
      <c r="H79" s="7">
        <v>5.12</v>
      </c>
      <c r="I79" s="7">
        <v>15.26</v>
      </c>
      <c r="J79" s="7">
        <v>1.48</v>
      </c>
      <c r="K79" s="16">
        <f t="shared" si="55"/>
        <v>740</v>
      </c>
      <c r="L79" s="7">
        <v>7</v>
      </c>
      <c r="M79" s="7">
        <v>16.98</v>
      </c>
      <c r="N79" s="7">
        <f t="shared" si="48"/>
        <v>10.14</v>
      </c>
      <c r="O79" s="7">
        <f t="shared" si="37"/>
        <v>9.98</v>
      </c>
      <c r="P79" s="7">
        <f t="shared" si="38"/>
        <v>5.07</v>
      </c>
      <c r="Q79" s="7">
        <f t="shared" si="39"/>
        <v>4.99</v>
      </c>
      <c r="R79" s="7">
        <f t="shared" si="49"/>
        <v>37.189971000000007</v>
      </c>
      <c r="S79" s="7" t="str">
        <f t="shared" si="50"/>
        <v/>
      </c>
      <c r="T79" s="7">
        <f t="shared" ref="T79" si="59">IF(C80="DNA",R79*PI()-S80,R79*PI())</f>
        <v>108.8152250141508</v>
      </c>
    </row>
    <row r="80" spans="1:20" x14ac:dyDescent="0.25">
      <c r="A80" s="4">
        <v>1040</v>
      </c>
      <c r="B80" s="4" t="s">
        <v>64</v>
      </c>
      <c r="C80" s="4" t="s">
        <v>2</v>
      </c>
      <c r="D80" s="4">
        <v>740</v>
      </c>
      <c r="E80" s="4">
        <v>270</v>
      </c>
      <c r="F80" s="7">
        <v>0.52</v>
      </c>
      <c r="G80" s="16">
        <f t="shared" si="47"/>
        <v>260</v>
      </c>
      <c r="H80" s="7">
        <v>2.33</v>
      </c>
      <c r="I80" s="7">
        <v>7.14</v>
      </c>
      <c r="J80" s="7"/>
      <c r="K80" s="16" t="str">
        <f t="shared" si="55"/>
        <v/>
      </c>
      <c r="L80" s="7"/>
      <c r="M80" s="7"/>
      <c r="N80" s="7">
        <f t="shared" si="48"/>
        <v>4.8099999999999996</v>
      </c>
      <c r="O80" s="7">
        <f t="shared" si="37"/>
        <v>0</v>
      </c>
      <c r="P80" s="7">
        <f t="shared" si="38"/>
        <v>2.4049999999999998</v>
      </c>
      <c r="Q80" s="7">
        <f t="shared" si="39"/>
        <v>0</v>
      </c>
      <c r="R80" s="7" t="str">
        <f t="shared" si="49"/>
        <v/>
      </c>
      <c r="S80" s="7">
        <f t="shared" si="50"/>
        <v>8.0205146666666653</v>
      </c>
      <c r="T80" s="7"/>
    </row>
    <row r="81" spans="1:20" x14ac:dyDescent="0.25">
      <c r="A81" s="4">
        <v>41</v>
      </c>
      <c r="B81" s="4" t="s">
        <v>65</v>
      </c>
      <c r="C81" s="4" t="s">
        <v>4</v>
      </c>
      <c r="D81" s="4">
        <v>90</v>
      </c>
      <c r="E81" s="4">
        <v>880</v>
      </c>
      <c r="F81" s="7">
        <v>1.71</v>
      </c>
      <c r="G81" s="16">
        <f t="shared" si="47"/>
        <v>855</v>
      </c>
      <c r="H81" s="7">
        <v>5.46</v>
      </c>
      <c r="I81" s="7">
        <v>16.09</v>
      </c>
      <c r="J81" s="7">
        <v>1.73</v>
      </c>
      <c r="K81" s="16">
        <f t="shared" si="55"/>
        <v>865</v>
      </c>
      <c r="L81" s="7">
        <v>6</v>
      </c>
      <c r="M81" s="7">
        <v>14.88</v>
      </c>
      <c r="N81" s="7">
        <f t="shared" si="48"/>
        <v>10.629999999999999</v>
      </c>
      <c r="O81" s="7">
        <f t="shared" si="37"/>
        <v>8.8800000000000008</v>
      </c>
      <c r="P81" s="7">
        <f t="shared" si="38"/>
        <v>5.3149999999999995</v>
      </c>
      <c r="Q81" s="7">
        <f t="shared" si="39"/>
        <v>4.4400000000000004</v>
      </c>
      <c r="R81" s="7">
        <f t="shared" si="49"/>
        <v>40.353605999999999</v>
      </c>
      <c r="S81" s="7" t="str">
        <f t="shared" si="50"/>
        <v/>
      </c>
      <c r="T81" s="7">
        <f t="shared" ref="T81" si="60">IF(C82="DNA",R81*PI()-S82,R81*PI())</f>
        <v>115.88367548879033</v>
      </c>
    </row>
    <row r="82" spans="1:20" x14ac:dyDescent="0.25">
      <c r="A82" s="4">
        <v>1041</v>
      </c>
      <c r="B82" s="4" t="s">
        <v>65</v>
      </c>
      <c r="C82" s="4" t="s">
        <v>2</v>
      </c>
      <c r="D82" s="4">
        <v>100</v>
      </c>
      <c r="E82" s="4">
        <v>900</v>
      </c>
      <c r="F82" s="7">
        <v>0.55000000000000004</v>
      </c>
      <c r="G82" s="16">
        <f t="shared" si="47"/>
        <v>275</v>
      </c>
      <c r="H82" s="7">
        <v>2.86</v>
      </c>
      <c r="I82" s="7">
        <v>8.31</v>
      </c>
      <c r="J82" s="7"/>
      <c r="K82" s="16" t="str">
        <f t="shared" si="55"/>
        <v/>
      </c>
      <c r="L82" s="7"/>
      <c r="M82" s="7"/>
      <c r="N82" s="7">
        <f t="shared" si="48"/>
        <v>5.4500000000000011</v>
      </c>
      <c r="O82" s="7">
        <f t="shared" si="37"/>
        <v>0</v>
      </c>
      <c r="P82" s="7">
        <f t="shared" si="38"/>
        <v>2.7250000000000005</v>
      </c>
      <c r="Q82" s="7">
        <f t="shared" si="39"/>
        <v>0</v>
      </c>
      <c r="R82" s="7" t="str">
        <f t="shared" si="49"/>
        <v/>
      </c>
      <c r="S82" s="7">
        <f t="shared" si="50"/>
        <v>10.890916666666671</v>
      </c>
      <c r="T82" s="7"/>
    </row>
    <row r="83" spans="1:20" x14ac:dyDescent="0.25">
      <c r="A83" s="4">
        <v>42</v>
      </c>
      <c r="B83" s="4" t="s">
        <v>65</v>
      </c>
      <c r="C83" s="4" t="s">
        <v>4</v>
      </c>
      <c r="D83" s="4">
        <v>320</v>
      </c>
      <c r="E83" s="4">
        <v>940</v>
      </c>
      <c r="F83" s="7">
        <v>1.32</v>
      </c>
      <c r="G83" s="16">
        <f t="shared" si="47"/>
        <v>660</v>
      </c>
      <c r="H83" s="7">
        <v>4.7699999999999996</v>
      </c>
      <c r="I83" s="7">
        <v>15.57</v>
      </c>
      <c r="J83" s="7">
        <v>1.32</v>
      </c>
      <c r="K83" s="16">
        <f t="shared" si="55"/>
        <v>660</v>
      </c>
      <c r="L83" s="7">
        <v>4.71</v>
      </c>
      <c r="M83" s="7">
        <v>14.06</v>
      </c>
      <c r="N83" s="7">
        <f t="shared" si="48"/>
        <v>10.8</v>
      </c>
      <c r="O83" s="7">
        <f t="shared" si="37"/>
        <v>9.3500000000000014</v>
      </c>
      <c r="P83" s="7">
        <f t="shared" si="38"/>
        <v>5.4</v>
      </c>
      <c r="Q83" s="7">
        <f t="shared" si="39"/>
        <v>4.6750000000000007</v>
      </c>
      <c r="R83" s="7">
        <f t="shared" si="49"/>
        <v>33.323400000000007</v>
      </c>
      <c r="S83" s="7" t="str">
        <f t="shared" si="50"/>
        <v/>
      </c>
      <c r="T83" s="7">
        <f t="shared" ref="T83" si="61">IF(C84="DNA",R83*PI()-S84,R83*PI())</f>
        <v>93.083079299300806</v>
      </c>
    </row>
    <row r="84" spans="1:20" x14ac:dyDescent="0.25">
      <c r="A84" s="4">
        <v>1042</v>
      </c>
      <c r="B84" s="4" t="s">
        <v>65</v>
      </c>
      <c r="C84" s="4" t="s">
        <v>2</v>
      </c>
      <c r="D84" s="4">
        <v>310</v>
      </c>
      <c r="E84" s="4">
        <v>930</v>
      </c>
      <c r="F84" s="7">
        <v>0.44</v>
      </c>
      <c r="G84" s="16">
        <f t="shared" si="47"/>
        <v>220</v>
      </c>
      <c r="H84" s="7">
        <v>2.95</v>
      </c>
      <c r="I84" s="7">
        <v>9.24</v>
      </c>
      <c r="J84" s="7"/>
      <c r="K84" s="16" t="str">
        <f t="shared" si="55"/>
        <v/>
      </c>
      <c r="L84" s="7"/>
      <c r="M84" s="7"/>
      <c r="N84" s="7">
        <f t="shared" si="48"/>
        <v>6.29</v>
      </c>
      <c r="O84" s="7">
        <f t="shared" si="37"/>
        <v>0</v>
      </c>
      <c r="P84" s="7">
        <f t="shared" si="38"/>
        <v>3.145</v>
      </c>
      <c r="Q84" s="7">
        <f t="shared" si="39"/>
        <v>0</v>
      </c>
      <c r="R84" s="7" t="str">
        <f t="shared" si="49"/>
        <v/>
      </c>
      <c r="S84" s="7">
        <f t="shared" si="50"/>
        <v>11.605469333333334</v>
      </c>
      <c r="T84" s="7"/>
    </row>
    <row r="85" spans="1:20" x14ac:dyDescent="0.25">
      <c r="A85" s="4">
        <v>43</v>
      </c>
      <c r="B85" s="4" t="s">
        <v>65</v>
      </c>
      <c r="C85" s="4" t="s">
        <v>4</v>
      </c>
      <c r="D85" s="4">
        <v>720</v>
      </c>
      <c r="E85" s="4">
        <v>900</v>
      </c>
      <c r="F85" s="7">
        <v>1.48</v>
      </c>
      <c r="G85" s="16">
        <f t="shared" si="47"/>
        <v>740</v>
      </c>
      <c r="H85" s="7">
        <v>4.5999999999999996</v>
      </c>
      <c r="I85" s="7">
        <v>14.61</v>
      </c>
      <c r="J85" s="7">
        <v>1.48</v>
      </c>
      <c r="K85" s="16">
        <f t="shared" si="55"/>
        <v>740</v>
      </c>
      <c r="L85" s="7">
        <v>7.79</v>
      </c>
      <c r="M85" s="7">
        <v>15.5</v>
      </c>
      <c r="N85" s="7">
        <f t="shared" si="48"/>
        <v>10.01</v>
      </c>
      <c r="O85" s="7">
        <f t="shared" si="37"/>
        <v>7.71</v>
      </c>
      <c r="P85" s="7">
        <f t="shared" si="38"/>
        <v>5.0049999999999999</v>
      </c>
      <c r="Q85" s="7">
        <f t="shared" si="39"/>
        <v>3.855</v>
      </c>
      <c r="R85" s="7">
        <f t="shared" si="49"/>
        <v>28.555527000000001</v>
      </c>
      <c r="S85" s="7" t="str">
        <f t="shared" si="50"/>
        <v/>
      </c>
      <c r="T85" s="7">
        <f t="shared" ref="T85" si="62">IF(C86="DNA",R85*PI()-S86,R85*PI())</f>
        <v>72.338593842584984</v>
      </c>
    </row>
    <row r="86" spans="1:20" x14ac:dyDescent="0.25">
      <c r="A86" s="4">
        <v>1043</v>
      </c>
      <c r="B86" s="4" t="s">
        <v>65</v>
      </c>
      <c r="C86" s="4" t="s">
        <v>2</v>
      </c>
      <c r="D86" s="4">
        <v>710</v>
      </c>
      <c r="E86" s="4">
        <v>890</v>
      </c>
      <c r="F86" s="7">
        <v>0.6</v>
      </c>
      <c r="G86" s="16">
        <f t="shared" si="47"/>
        <v>300</v>
      </c>
      <c r="H86" s="7">
        <v>3.12</v>
      </c>
      <c r="I86" s="7">
        <v>9.7100000000000009</v>
      </c>
      <c r="J86" s="7"/>
      <c r="K86" s="16" t="str">
        <f t="shared" si="55"/>
        <v/>
      </c>
      <c r="L86" s="7"/>
      <c r="M86" s="7"/>
      <c r="N86" s="7">
        <f t="shared" si="48"/>
        <v>6.5900000000000007</v>
      </c>
      <c r="O86" s="7">
        <f t="shared" si="37"/>
        <v>0</v>
      </c>
      <c r="P86" s="7">
        <f t="shared" si="38"/>
        <v>3.2950000000000004</v>
      </c>
      <c r="Q86" s="7">
        <f t="shared" si="39"/>
        <v>0</v>
      </c>
      <c r="R86" s="7" t="str">
        <f t="shared" si="49"/>
        <v/>
      </c>
      <c r="S86" s="7">
        <f t="shared" si="50"/>
        <v>17.37124</v>
      </c>
      <c r="T86" s="7"/>
    </row>
    <row r="87" spans="1:20" x14ac:dyDescent="0.25">
      <c r="A87" s="4">
        <v>44</v>
      </c>
      <c r="B87" s="4" t="s">
        <v>65</v>
      </c>
      <c r="C87" s="4" t="s">
        <v>4</v>
      </c>
      <c r="D87" s="4">
        <v>380</v>
      </c>
      <c r="E87" s="4">
        <v>740</v>
      </c>
      <c r="F87" s="7">
        <v>1.75</v>
      </c>
      <c r="G87" s="16">
        <f t="shared" si="47"/>
        <v>875</v>
      </c>
      <c r="H87" s="7">
        <v>5.68</v>
      </c>
      <c r="I87" s="7">
        <v>15.14</v>
      </c>
      <c r="J87" s="7">
        <v>1.75</v>
      </c>
      <c r="K87" s="16">
        <f t="shared" si="55"/>
        <v>875</v>
      </c>
      <c r="L87" s="7">
        <v>5.85</v>
      </c>
      <c r="M87" s="7">
        <v>14.88</v>
      </c>
      <c r="N87" s="7">
        <f t="shared" si="48"/>
        <v>9.4600000000000009</v>
      </c>
      <c r="O87" s="7">
        <f t="shared" si="37"/>
        <v>9.0300000000000011</v>
      </c>
      <c r="P87" s="7">
        <f t="shared" si="38"/>
        <v>4.7300000000000004</v>
      </c>
      <c r="Q87" s="7">
        <f t="shared" si="39"/>
        <v>4.5150000000000006</v>
      </c>
      <c r="R87" s="7">
        <f t="shared" si="49"/>
        <v>37.372912500000005</v>
      </c>
      <c r="S87" s="7" t="str">
        <f t="shared" si="50"/>
        <v/>
      </c>
      <c r="T87" s="7">
        <f t="shared" ref="T87" si="63">IF(C88="DNA",R87*PI()-S88,R87*PI())</f>
        <v>107.03814735325416</v>
      </c>
    </row>
    <row r="88" spans="1:20" x14ac:dyDescent="0.25">
      <c r="A88" s="4">
        <v>1044</v>
      </c>
      <c r="B88" s="4" t="s">
        <v>65</v>
      </c>
      <c r="C88" s="4" t="s">
        <v>2</v>
      </c>
      <c r="D88" s="4">
        <v>360</v>
      </c>
      <c r="E88" s="4">
        <v>750</v>
      </c>
      <c r="F88" s="7">
        <v>0.45</v>
      </c>
      <c r="G88" s="16">
        <f t="shared" si="47"/>
        <v>225</v>
      </c>
      <c r="H88" s="7">
        <v>2.04</v>
      </c>
      <c r="I88" s="7">
        <v>7.92</v>
      </c>
      <c r="J88" s="7"/>
      <c r="K88" s="16" t="str">
        <f t="shared" si="55"/>
        <v/>
      </c>
      <c r="L88" s="7"/>
      <c r="M88" s="7"/>
      <c r="N88" s="7">
        <f t="shared" si="48"/>
        <v>5.88</v>
      </c>
      <c r="O88" s="7">
        <f t="shared" si="37"/>
        <v>0</v>
      </c>
      <c r="P88" s="7">
        <f t="shared" si="38"/>
        <v>2.94</v>
      </c>
      <c r="Q88" s="7">
        <f t="shared" si="39"/>
        <v>0</v>
      </c>
      <c r="R88" s="7" t="str">
        <f t="shared" si="49"/>
        <v/>
      </c>
      <c r="S88" s="7">
        <f t="shared" si="50"/>
        <v>10.37232</v>
      </c>
      <c r="T88" s="7"/>
    </row>
    <row r="89" spans="1:20" x14ac:dyDescent="0.25">
      <c r="A89" s="4">
        <v>45</v>
      </c>
      <c r="B89" s="4" t="s">
        <v>65</v>
      </c>
      <c r="C89" s="4" t="s">
        <v>4</v>
      </c>
      <c r="D89" s="4">
        <v>170</v>
      </c>
      <c r="E89" s="4">
        <v>390</v>
      </c>
      <c r="F89" s="7">
        <v>1.68</v>
      </c>
      <c r="G89" s="16">
        <f t="shared" si="47"/>
        <v>840</v>
      </c>
      <c r="H89" s="7">
        <v>4.7699999999999996</v>
      </c>
      <c r="I89" s="7">
        <v>13.94</v>
      </c>
      <c r="J89" s="7">
        <v>1.68</v>
      </c>
      <c r="K89" s="16">
        <f t="shared" si="55"/>
        <v>840</v>
      </c>
      <c r="L89" s="7">
        <v>5.4</v>
      </c>
      <c r="M89" s="7">
        <v>15.01</v>
      </c>
      <c r="N89" s="7">
        <f t="shared" si="48"/>
        <v>9.17</v>
      </c>
      <c r="O89" s="7">
        <f t="shared" si="37"/>
        <v>9.61</v>
      </c>
      <c r="P89" s="7">
        <f t="shared" si="38"/>
        <v>4.585</v>
      </c>
      <c r="Q89" s="7">
        <f t="shared" si="39"/>
        <v>4.8049999999999997</v>
      </c>
      <c r="R89" s="7">
        <f t="shared" si="49"/>
        <v>37.011953999999996</v>
      </c>
      <c r="S89" s="7" t="str">
        <f t="shared" si="50"/>
        <v/>
      </c>
      <c r="T89" s="7">
        <f t="shared" ref="T89" si="64">IF(C90="DNA",R89*PI()-S90,R89*PI())</f>
        <v>97.83680278140335</v>
      </c>
    </row>
    <row r="90" spans="1:20" x14ac:dyDescent="0.25">
      <c r="A90" s="4">
        <v>1045</v>
      </c>
      <c r="B90" s="4" t="s">
        <v>65</v>
      </c>
      <c r="C90" s="4" t="s">
        <v>2</v>
      </c>
      <c r="D90" s="4">
        <v>170</v>
      </c>
      <c r="E90" s="4">
        <v>370</v>
      </c>
      <c r="F90" s="7">
        <v>0.45</v>
      </c>
      <c r="G90" s="16">
        <f t="shared" si="47"/>
        <v>225</v>
      </c>
      <c r="H90" s="7">
        <v>4.38</v>
      </c>
      <c r="I90" s="7">
        <v>12.22</v>
      </c>
      <c r="J90" s="7"/>
      <c r="K90" s="16" t="str">
        <f t="shared" si="55"/>
        <v/>
      </c>
      <c r="L90" s="7"/>
      <c r="M90" s="7"/>
      <c r="N90" s="7">
        <f t="shared" si="48"/>
        <v>7.8400000000000007</v>
      </c>
      <c r="O90" s="7">
        <f t="shared" si="37"/>
        <v>0</v>
      </c>
      <c r="P90" s="7">
        <f t="shared" si="38"/>
        <v>3.9200000000000004</v>
      </c>
      <c r="Q90" s="7">
        <f t="shared" si="39"/>
        <v>0</v>
      </c>
      <c r="R90" s="7" t="str">
        <f t="shared" si="49"/>
        <v/>
      </c>
      <c r="S90" s="7">
        <f t="shared" si="50"/>
        <v>18.439680000000003</v>
      </c>
      <c r="T90" s="7"/>
    </row>
    <row r="91" spans="1:20" x14ac:dyDescent="0.25">
      <c r="A91" s="4">
        <v>46</v>
      </c>
      <c r="B91" s="4" t="s">
        <v>65</v>
      </c>
      <c r="C91" s="4" t="s">
        <v>4</v>
      </c>
      <c r="D91" s="4">
        <v>860</v>
      </c>
      <c r="E91" s="4">
        <v>260</v>
      </c>
      <c r="F91" s="7">
        <v>2.2400000000000002</v>
      </c>
      <c r="G91" s="16">
        <f t="shared" si="47"/>
        <v>1120</v>
      </c>
      <c r="H91" s="7">
        <v>8.4</v>
      </c>
      <c r="I91" s="7">
        <v>17.309999999999999</v>
      </c>
      <c r="J91" s="7">
        <v>2.2000000000000002</v>
      </c>
      <c r="K91" s="16">
        <f t="shared" si="55"/>
        <v>1100</v>
      </c>
      <c r="L91" s="7">
        <v>16.829999999999998</v>
      </c>
      <c r="M91" s="7">
        <v>26.6</v>
      </c>
      <c r="N91" s="7">
        <f t="shared" si="48"/>
        <v>8.9099999999999984</v>
      </c>
      <c r="O91" s="7">
        <f t="shared" si="37"/>
        <v>9.7700000000000031</v>
      </c>
      <c r="P91" s="7">
        <f t="shared" si="38"/>
        <v>4.4549999999999992</v>
      </c>
      <c r="Q91" s="7">
        <f t="shared" si="39"/>
        <v>4.8850000000000016</v>
      </c>
      <c r="R91" s="7">
        <f t="shared" si="49"/>
        <v>48.74839200000001</v>
      </c>
      <c r="S91" s="7" t="str">
        <f t="shared" si="50"/>
        <v/>
      </c>
      <c r="T91" s="7">
        <f t="shared" ref="T91" si="65">IF(C92="DNA",R91*PI()-S92,R91*PI())</f>
        <v>140.50235618151549</v>
      </c>
    </row>
    <row r="92" spans="1:20" x14ac:dyDescent="0.25">
      <c r="A92" s="4">
        <v>1046</v>
      </c>
      <c r="B92" s="4" t="s">
        <v>65</v>
      </c>
      <c r="C92" s="4" t="s">
        <v>2</v>
      </c>
      <c r="D92" s="4">
        <v>850</v>
      </c>
      <c r="E92" s="4">
        <v>240</v>
      </c>
      <c r="F92" s="7">
        <v>0.59</v>
      </c>
      <c r="G92" s="16">
        <f t="shared" si="47"/>
        <v>295</v>
      </c>
      <c r="H92" s="7">
        <v>5.99</v>
      </c>
      <c r="I92" s="7">
        <v>11.66</v>
      </c>
      <c r="J92" s="7"/>
      <c r="K92" s="16" t="str">
        <f t="shared" si="55"/>
        <v/>
      </c>
      <c r="L92" s="7"/>
      <c r="M92" s="7"/>
      <c r="N92" s="7">
        <f t="shared" si="48"/>
        <v>5.67</v>
      </c>
      <c r="O92" s="7">
        <f t="shared" si="37"/>
        <v>0</v>
      </c>
      <c r="P92" s="7">
        <f t="shared" si="38"/>
        <v>2.835</v>
      </c>
      <c r="Q92" s="7">
        <f t="shared" si="39"/>
        <v>0</v>
      </c>
      <c r="R92" s="7" t="str">
        <f t="shared" si="49"/>
        <v/>
      </c>
      <c r="S92" s="7">
        <f t="shared" si="50"/>
        <v>12.645233999999999</v>
      </c>
      <c r="T92" s="7"/>
    </row>
    <row r="93" spans="1:20" x14ac:dyDescent="0.25">
      <c r="A93" s="4">
        <v>47</v>
      </c>
      <c r="B93" s="4" t="s">
        <v>65</v>
      </c>
      <c r="C93" s="4" t="s">
        <v>4</v>
      </c>
      <c r="D93" s="4">
        <v>650</v>
      </c>
      <c r="E93" s="4">
        <v>500</v>
      </c>
      <c r="F93" s="7">
        <v>1.78</v>
      </c>
      <c r="G93" s="16">
        <f t="shared" si="47"/>
        <v>890</v>
      </c>
      <c r="H93" s="7">
        <v>6.12</v>
      </c>
      <c r="I93" s="7">
        <v>15.48</v>
      </c>
      <c r="J93" s="7">
        <v>1.77</v>
      </c>
      <c r="K93" s="16">
        <f t="shared" si="55"/>
        <v>885</v>
      </c>
      <c r="L93" s="7">
        <v>7.52</v>
      </c>
      <c r="M93" s="7">
        <v>15.47</v>
      </c>
      <c r="N93" s="7">
        <f t="shared" si="48"/>
        <v>9.36</v>
      </c>
      <c r="O93" s="7">
        <f t="shared" si="37"/>
        <v>7.9500000000000011</v>
      </c>
      <c r="P93" s="7">
        <f t="shared" si="38"/>
        <v>4.68</v>
      </c>
      <c r="Q93" s="7">
        <f t="shared" si="39"/>
        <v>3.9750000000000005</v>
      </c>
      <c r="R93" s="7">
        <f t="shared" si="49"/>
        <v>33.113340000000001</v>
      </c>
      <c r="S93" s="7" t="str">
        <f t="shared" si="50"/>
        <v/>
      </c>
      <c r="T93" s="7">
        <f t="shared" ref="T93" si="66">IF(C94="DNA",R93*PI()-S94,R93*PI())</f>
        <v>94.820391013154378</v>
      </c>
    </row>
    <row r="94" spans="1:20" x14ac:dyDescent="0.25">
      <c r="A94" s="4">
        <v>1047</v>
      </c>
      <c r="B94" s="4" t="s">
        <v>65</v>
      </c>
      <c r="C94" s="4" t="s">
        <v>2</v>
      </c>
      <c r="D94" s="4">
        <v>660</v>
      </c>
      <c r="E94" s="4">
        <v>510</v>
      </c>
      <c r="F94" s="7">
        <v>0.57999999999999996</v>
      </c>
      <c r="G94" s="16">
        <f t="shared" si="47"/>
        <v>290</v>
      </c>
      <c r="H94" s="7">
        <v>2.8</v>
      </c>
      <c r="I94" s="7">
        <v>7.68</v>
      </c>
      <c r="J94" s="7"/>
      <c r="K94" s="16" t="str">
        <f t="shared" si="55"/>
        <v/>
      </c>
      <c r="L94" s="7"/>
      <c r="M94" s="7"/>
      <c r="N94" s="7">
        <f t="shared" si="48"/>
        <v>4.88</v>
      </c>
      <c r="O94" s="7">
        <f t="shared" si="37"/>
        <v>0</v>
      </c>
      <c r="P94" s="7">
        <f t="shared" si="38"/>
        <v>2.44</v>
      </c>
      <c r="Q94" s="7">
        <f t="shared" si="39"/>
        <v>0</v>
      </c>
      <c r="R94" s="7" t="str">
        <f t="shared" si="49"/>
        <v/>
      </c>
      <c r="S94" s="7">
        <f t="shared" si="50"/>
        <v>9.2082346666666659</v>
      </c>
      <c r="T94" s="7"/>
    </row>
    <row r="95" spans="1:20" x14ac:dyDescent="0.25">
      <c r="A95" s="4">
        <v>48</v>
      </c>
      <c r="B95" s="4" t="s">
        <v>65</v>
      </c>
      <c r="C95" s="4" t="s">
        <v>4</v>
      </c>
      <c r="D95" s="4">
        <v>780</v>
      </c>
      <c r="E95" s="4">
        <v>80</v>
      </c>
      <c r="F95" s="7">
        <v>1.99</v>
      </c>
      <c r="G95" s="16">
        <f t="shared" si="47"/>
        <v>995</v>
      </c>
      <c r="H95" s="7">
        <v>5.96</v>
      </c>
      <c r="I95" s="7">
        <v>15.72</v>
      </c>
      <c r="J95" s="7">
        <v>1.98</v>
      </c>
      <c r="K95" s="16">
        <f t="shared" si="55"/>
        <v>990</v>
      </c>
      <c r="L95" s="7">
        <v>9.49</v>
      </c>
      <c r="M95" s="7">
        <v>18.89</v>
      </c>
      <c r="N95" s="7">
        <f t="shared" si="48"/>
        <v>9.7600000000000016</v>
      </c>
      <c r="O95" s="7">
        <f t="shared" si="37"/>
        <v>9.4</v>
      </c>
      <c r="P95" s="7">
        <f t="shared" si="38"/>
        <v>4.8800000000000008</v>
      </c>
      <c r="Q95" s="7">
        <f t="shared" si="39"/>
        <v>4.7</v>
      </c>
      <c r="R95" s="7">
        <f t="shared" si="49"/>
        <v>45.642640000000007</v>
      </c>
      <c r="S95" s="7" t="str">
        <f t="shared" si="50"/>
        <v/>
      </c>
      <c r="T95" s="7">
        <f t="shared" ref="T95" si="67">IF(C96="DNA",R95*PI()-S96,R95*PI())</f>
        <v>133.38161384777698</v>
      </c>
    </row>
    <row r="96" spans="1:20" x14ac:dyDescent="0.25">
      <c r="A96" s="4">
        <v>1048</v>
      </c>
      <c r="B96" s="4" t="s">
        <v>65</v>
      </c>
      <c r="C96" s="4" t="s">
        <v>2</v>
      </c>
      <c r="D96" s="4">
        <v>770</v>
      </c>
      <c r="E96" s="4">
        <v>70</v>
      </c>
      <c r="F96" s="7">
        <v>0.37</v>
      </c>
      <c r="G96" s="16">
        <f t="shared" si="47"/>
        <v>185</v>
      </c>
      <c r="H96" s="7">
        <v>1.29</v>
      </c>
      <c r="I96" s="7">
        <v>7.66</v>
      </c>
      <c r="J96" s="7"/>
      <c r="K96" s="16" t="str">
        <f t="shared" si="55"/>
        <v/>
      </c>
      <c r="L96" s="7"/>
      <c r="M96" s="7"/>
      <c r="N96" s="7">
        <f t="shared" si="48"/>
        <v>6.37</v>
      </c>
      <c r="O96" s="7">
        <f t="shared" si="37"/>
        <v>0</v>
      </c>
      <c r="P96" s="7">
        <f t="shared" si="38"/>
        <v>3.1850000000000001</v>
      </c>
      <c r="Q96" s="7">
        <f t="shared" si="39"/>
        <v>0</v>
      </c>
      <c r="R96" s="7" t="str">
        <f t="shared" si="49"/>
        <v/>
      </c>
      <c r="S96" s="7">
        <f t="shared" si="50"/>
        <v>10.008968666666666</v>
      </c>
      <c r="T96" s="7"/>
    </row>
    <row r="97" spans="1:20" x14ac:dyDescent="0.25">
      <c r="A97" s="4">
        <v>49</v>
      </c>
      <c r="B97" s="4" t="s">
        <v>65</v>
      </c>
      <c r="C97" s="4" t="s">
        <v>4</v>
      </c>
      <c r="D97" s="4">
        <v>690</v>
      </c>
      <c r="E97" s="4">
        <v>210</v>
      </c>
      <c r="F97" s="7">
        <v>1.81</v>
      </c>
      <c r="G97" s="16">
        <f t="shared" si="47"/>
        <v>905</v>
      </c>
      <c r="H97" s="7">
        <v>10.95</v>
      </c>
      <c r="I97" s="7">
        <v>20.64</v>
      </c>
      <c r="J97" s="7">
        <v>1.81</v>
      </c>
      <c r="K97" s="16">
        <f t="shared" si="55"/>
        <v>905</v>
      </c>
      <c r="L97" s="7">
        <v>4.8899999999999997</v>
      </c>
      <c r="M97" s="7">
        <v>14.1</v>
      </c>
      <c r="N97" s="7">
        <f t="shared" ref="N97:N116" si="68">I97-H97</f>
        <v>9.6900000000000013</v>
      </c>
      <c r="O97" s="7">
        <f t="shared" si="37"/>
        <v>9.2100000000000009</v>
      </c>
      <c r="P97" s="7">
        <f t="shared" si="38"/>
        <v>4.8450000000000006</v>
      </c>
      <c r="Q97" s="7">
        <f t="shared" si="39"/>
        <v>4.6050000000000004</v>
      </c>
      <c r="R97" s="7">
        <f t="shared" si="49"/>
        <v>40.383317250000005</v>
      </c>
      <c r="S97" s="7" t="str">
        <f t="shared" si="50"/>
        <v/>
      </c>
      <c r="T97" s="7">
        <f t="shared" ref="T97" si="69">IF(C98="DNA",R97*PI()-S98,R97*PI())</f>
        <v>116.65087480018599</v>
      </c>
    </row>
    <row r="98" spans="1:20" x14ac:dyDescent="0.25">
      <c r="A98" s="4">
        <v>1049</v>
      </c>
      <c r="B98" s="4" t="s">
        <v>65</v>
      </c>
      <c r="C98" s="4" t="s">
        <v>2</v>
      </c>
      <c r="D98" s="4">
        <v>680</v>
      </c>
      <c r="E98" s="4">
        <v>180</v>
      </c>
      <c r="F98" s="7">
        <v>0.43</v>
      </c>
      <c r="G98" s="16">
        <f t="shared" si="47"/>
        <v>215</v>
      </c>
      <c r="H98" s="7">
        <v>2.16</v>
      </c>
      <c r="I98" s="7">
        <v>8.1300000000000008</v>
      </c>
      <c r="J98" s="7"/>
      <c r="K98" s="16" t="str">
        <f t="shared" si="55"/>
        <v/>
      </c>
      <c r="L98" s="7"/>
      <c r="M98" s="7"/>
      <c r="N98" s="7">
        <f t="shared" si="68"/>
        <v>5.9700000000000006</v>
      </c>
      <c r="O98" s="7">
        <f t="shared" si="37"/>
        <v>0</v>
      </c>
      <c r="P98" s="7">
        <f t="shared" si="38"/>
        <v>2.9850000000000003</v>
      </c>
      <c r="Q98" s="7">
        <f t="shared" si="39"/>
        <v>0</v>
      </c>
      <c r="R98" s="7" t="str">
        <f t="shared" si="49"/>
        <v/>
      </c>
      <c r="S98" s="7">
        <f t="shared" si="50"/>
        <v>10.217058000000002</v>
      </c>
      <c r="T98" s="7"/>
    </row>
    <row r="99" spans="1:20" x14ac:dyDescent="0.25">
      <c r="A99" s="28">
        <v>50</v>
      </c>
      <c r="B99" s="28" t="s">
        <v>66</v>
      </c>
      <c r="C99" s="28" t="s">
        <v>4</v>
      </c>
      <c r="D99" s="28">
        <v>580</v>
      </c>
      <c r="E99" s="28">
        <v>930</v>
      </c>
      <c r="F99" s="29">
        <v>1.67</v>
      </c>
      <c r="G99" s="31">
        <f t="shared" si="47"/>
        <v>835</v>
      </c>
      <c r="H99" s="29">
        <v>10.49</v>
      </c>
      <c r="I99" s="29">
        <v>23.58</v>
      </c>
      <c r="J99" s="29">
        <v>1.66</v>
      </c>
      <c r="K99" s="31">
        <f t="shared" si="55"/>
        <v>830</v>
      </c>
      <c r="L99" s="29">
        <v>7.17</v>
      </c>
      <c r="M99" s="29">
        <v>17.95</v>
      </c>
      <c r="N99" s="29">
        <f t="shared" si="68"/>
        <v>13.089999999999998</v>
      </c>
      <c r="O99" s="29">
        <f t="shared" si="37"/>
        <v>10.78</v>
      </c>
      <c r="P99" s="29">
        <f t="shared" si="38"/>
        <v>6.544999999999999</v>
      </c>
      <c r="Q99" s="29">
        <f t="shared" si="39"/>
        <v>5.39</v>
      </c>
      <c r="R99" s="29">
        <f t="shared" si="49"/>
        <v>58.913508499999985</v>
      </c>
      <c r="S99" s="29" t="str">
        <f t="shared" si="50"/>
        <v/>
      </c>
      <c r="T99" s="29">
        <f t="shared" ref="T99" si="70">IF(C100="DNA",R99*PI()-S100,R99*PI())</f>
        <v>174.6265255007998</v>
      </c>
    </row>
    <row r="100" spans="1:20" x14ac:dyDescent="0.25">
      <c r="A100" s="28">
        <v>1050</v>
      </c>
      <c r="B100" s="28" t="s">
        <v>66</v>
      </c>
      <c r="C100" s="28" t="s">
        <v>2</v>
      </c>
      <c r="D100" s="28">
        <v>560</v>
      </c>
      <c r="E100" s="28">
        <v>930</v>
      </c>
      <c r="F100" s="29">
        <v>0.55000000000000004</v>
      </c>
      <c r="G100" s="31">
        <f t="shared" si="47"/>
        <v>275</v>
      </c>
      <c r="H100" s="29">
        <v>3.98</v>
      </c>
      <c r="I100" s="29">
        <v>9.32</v>
      </c>
      <c r="J100" s="29"/>
      <c r="K100" s="31" t="str">
        <f t="shared" si="55"/>
        <v/>
      </c>
      <c r="L100" s="29"/>
      <c r="M100" s="29"/>
      <c r="N100" s="29">
        <f t="shared" si="68"/>
        <v>5.34</v>
      </c>
      <c r="O100" s="29">
        <f t="shared" si="37"/>
        <v>0</v>
      </c>
      <c r="P100" s="29">
        <f t="shared" si="38"/>
        <v>2.67</v>
      </c>
      <c r="Q100" s="29">
        <f t="shared" si="39"/>
        <v>0</v>
      </c>
      <c r="R100" s="29" t="str">
        <f t="shared" si="49"/>
        <v/>
      </c>
      <c r="S100" s="29">
        <f t="shared" si="50"/>
        <v>10.455719999999999</v>
      </c>
      <c r="T100" s="29"/>
    </row>
    <row r="101" spans="1:20" x14ac:dyDescent="0.25">
      <c r="A101" s="28">
        <v>51</v>
      </c>
      <c r="B101" s="28" t="s">
        <v>66</v>
      </c>
      <c r="C101" s="28" t="s">
        <v>4</v>
      </c>
      <c r="D101" s="28">
        <v>590</v>
      </c>
      <c r="E101" s="28">
        <v>900</v>
      </c>
      <c r="F101" s="29">
        <v>2.0699999999999998</v>
      </c>
      <c r="G101" s="31">
        <f t="shared" si="47"/>
        <v>1035</v>
      </c>
      <c r="H101" s="29">
        <v>10.44</v>
      </c>
      <c r="I101" s="29">
        <v>22.43</v>
      </c>
      <c r="J101" s="29">
        <v>2.06</v>
      </c>
      <c r="K101" s="31">
        <f t="shared" si="55"/>
        <v>1030</v>
      </c>
      <c r="L101" s="29">
        <v>10.38</v>
      </c>
      <c r="M101" s="29">
        <v>24.22</v>
      </c>
      <c r="N101" s="29">
        <f t="shared" si="68"/>
        <v>11.99</v>
      </c>
      <c r="O101" s="29">
        <f t="shared" ref="O101:O116" si="71">M101-L101</f>
        <v>13.839999999999998</v>
      </c>
      <c r="P101" s="29">
        <f t="shared" ref="P101:P116" si="72">N101/2</f>
        <v>5.9950000000000001</v>
      </c>
      <c r="Q101" s="29">
        <f t="shared" ref="Q101:Q116" si="73">O101/2</f>
        <v>6.919999999999999</v>
      </c>
      <c r="R101" s="29">
        <f t="shared" si="49"/>
        <v>85.874777999999978</v>
      </c>
      <c r="S101" s="29" t="str">
        <f t="shared" si="50"/>
        <v/>
      </c>
      <c r="T101" s="29">
        <f t="shared" ref="T101" si="74">IF(C102="DNA",R101*PI()-S102,R101*PI())</f>
        <v>246.06153969345428</v>
      </c>
    </row>
    <row r="102" spans="1:20" x14ac:dyDescent="0.25">
      <c r="A102" s="28">
        <v>1051</v>
      </c>
      <c r="B102" s="28" t="s">
        <v>66</v>
      </c>
      <c r="C102" s="28" t="s">
        <v>2</v>
      </c>
      <c r="D102" s="28">
        <v>580</v>
      </c>
      <c r="E102" s="28">
        <v>890</v>
      </c>
      <c r="F102" s="29">
        <v>0.72</v>
      </c>
      <c r="G102" s="31">
        <f t="shared" si="47"/>
        <v>360</v>
      </c>
      <c r="H102" s="29">
        <v>4.93</v>
      </c>
      <c r="I102" s="29">
        <v>11.96</v>
      </c>
      <c r="J102" s="29"/>
      <c r="K102" s="31" t="str">
        <f t="shared" si="55"/>
        <v/>
      </c>
      <c r="L102" s="29"/>
      <c r="M102" s="29"/>
      <c r="N102" s="29">
        <f t="shared" si="68"/>
        <v>7.0300000000000011</v>
      </c>
      <c r="O102" s="29">
        <f t="shared" si="71"/>
        <v>0</v>
      </c>
      <c r="P102" s="29">
        <f t="shared" si="72"/>
        <v>3.5150000000000006</v>
      </c>
      <c r="Q102" s="29">
        <f t="shared" si="73"/>
        <v>0</v>
      </c>
      <c r="R102" s="29" t="str">
        <f t="shared" si="49"/>
        <v/>
      </c>
      <c r="S102" s="29">
        <f t="shared" si="50"/>
        <v>23.722032000000006</v>
      </c>
      <c r="T102" s="29"/>
    </row>
    <row r="103" spans="1:20" x14ac:dyDescent="0.25">
      <c r="A103" s="28">
        <v>52</v>
      </c>
      <c r="B103" s="28" t="s">
        <v>66</v>
      </c>
      <c r="C103" s="28" t="s">
        <v>4</v>
      </c>
      <c r="D103" s="28">
        <v>700</v>
      </c>
      <c r="E103" s="28">
        <v>620</v>
      </c>
      <c r="F103" s="29">
        <v>2.04</v>
      </c>
      <c r="G103" s="31">
        <f t="shared" si="47"/>
        <v>1020</v>
      </c>
      <c r="H103" s="29">
        <v>5.71</v>
      </c>
      <c r="I103" s="29">
        <v>17.39</v>
      </c>
      <c r="J103" s="29">
        <v>2.0299999999999998</v>
      </c>
      <c r="K103" s="31">
        <f t="shared" si="55"/>
        <v>1014.9999999999999</v>
      </c>
      <c r="L103" s="29">
        <v>8.09</v>
      </c>
      <c r="M103" s="29">
        <v>20.95</v>
      </c>
      <c r="N103" s="29">
        <f t="shared" si="68"/>
        <v>11.68</v>
      </c>
      <c r="O103" s="29">
        <f t="shared" si="71"/>
        <v>12.86</v>
      </c>
      <c r="P103" s="29">
        <f t="shared" si="72"/>
        <v>5.84</v>
      </c>
      <c r="Q103" s="29">
        <f t="shared" si="73"/>
        <v>6.43</v>
      </c>
      <c r="R103" s="29">
        <f t="shared" si="49"/>
        <v>76.604448000000005</v>
      </c>
      <c r="S103" s="29" t="str">
        <f t="shared" si="50"/>
        <v/>
      </c>
      <c r="T103" s="29">
        <f t="shared" ref="T103" si="75">IF(C104="DNA",R103*PI()-S104,R103*PI())</f>
        <v>223.46427106910136</v>
      </c>
    </row>
    <row r="104" spans="1:20" x14ac:dyDescent="0.25">
      <c r="A104" s="28">
        <v>1052</v>
      </c>
      <c r="B104" s="28" t="s">
        <v>66</v>
      </c>
      <c r="C104" s="28" t="s">
        <v>2</v>
      </c>
      <c r="D104" s="28">
        <v>680</v>
      </c>
      <c r="E104" s="28">
        <v>620</v>
      </c>
      <c r="F104" s="29">
        <v>0.62</v>
      </c>
      <c r="G104" s="31">
        <f t="shared" si="47"/>
        <v>310</v>
      </c>
      <c r="H104" s="29">
        <v>3.17</v>
      </c>
      <c r="I104" s="29">
        <v>9.6199999999999992</v>
      </c>
      <c r="J104" s="29"/>
      <c r="K104" s="31" t="str">
        <f t="shared" si="55"/>
        <v/>
      </c>
      <c r="L104" s="29"/>
      <c r="M104" s="29"/>
      <c r="N104" s="29">
        <f t="shared" si="68"/>
        <v>6.4499999999999993</v>
      </c>
      <c r="O104" s="29">
        <f t="shared" si="71"/>
        <v>0</v>
      </c>
      <c r="P104" s="29">
        <f t="shared" si="72"/>
        <v>3.2249999999999996</v>
      </c>
      <c r="Q104" s="29">
        <f t="shared" si="73"/>
        <v>0</v>
      </c>
      <c r="R104" s="29" t="str">
        <f t="shared" si="49"/>
        <v/>
      </c>
      <c r="S104" s="29">
        <f t="shared" si="50"/>
        <v>17.195699999999995</v>
      </c>
      <c r="T104" s="29"/>
    </row>
    <row r="105" spans="1:20" x14ac:dyDescent="0.25">
      <c r="A105" s="28">
        <v>53</v>
      </c>
      <c r="B105" s="28" t="s">
        <v>66</v>
      </c>
      <c r="C105" s="28" t="s">
        <v>4</v>
      </c>
      <c r="D105" s="28">
        <v>690</v>
      </c>
      <c r="E105" s="28">
        <v>600</v>
      </c>
      <c r="F105" s="29">
        <v>1.86</v>
      </c>
      <c r="G105" s="31">
        <f t="shared" si="47"/>
        <v>930</v>
      </c>
      <c r="H105" s="29">
        <v>7.04</v>
      </c>
      <c r="I105" s="29">
        <v>19.57</v>
      </c>
      <c r="J105" s="29">
        <v>1.81</v>
      </c>
      <c r="K105" s="31">
        <f t="shared" si="55"/>
        <v>905</v>
      </c>
      <c r="L105" s="29">
        <v>4.8499999999999996</v>
      </c>
      <c r="M105" s="29">
        <v>15.36</v>
      </c>
      <c r="N105" s="29">
        <f t="shared" si="68"/>
        <v>12.530000000000001</v>
      </c>
      <c r="O105" s="29">
        <f t="shared" si="71"/>
        <v>10.51</v>
      </c>
      <c r="P105" s="29">
        <f t="shared" si="72"/>
        <v>6.2650000000000006</v>
      </c>
      <c r="Q105" s="29">
        <f t="shared" si="73"/>
        <v>5.2549999999999999</v>
      </c>
      <c r="R105" s="29">
        <f t="shared" si="49"/>
        <v>61.235989500000009</v>
      </c>
      <c r="S105" s="29" t="str">
        <f t="shared" si="50"/>
        <v/>
      </c>
      <c r="T105" s="29">
        <f t="shared" ref="T105" si="76">IF(C106="DNA",R105*PI()-S106,R105*PI())</f>
        <v>178.98206541516842</v>
      </c>
    </row>
    <row r="106" spans="1:20" x14ac:dyDescent="0.25">
      <c r="A106" s="28">
        <v>1053</v>
      </c>
      <c r="B106" s="28" t="s">
        <v>66</v>
      </c>
      <c r="C106" s="28" t="s">
        <v>2</v>
      </c>
      <c r="D106" s="28">
        <v>700</v>
      </c>
      <c r="E106" s="28">
        <v>590</v>
      </c>
      <c r="F106" s="29">
        <v>0.71</v>
      </c>
      <c r="G106" s="31">
        <f t="shared" si="47"/>
        <v>355</v>
      </c>
      <c r="H106" s="29">
        <v>2.85</v>
      </c>
      <c r="I106" s="29">
        <v>8.17</v>
      </c>
      <c r="J106" s="29"/>
      <c r="K106" s="31" t="str">
        <f t="shared" si="55"/>
        <v/>
      </c>
      <c r="L106" s="29"/>
      <c r="M106" s="29"/>
      <c r="N106" s="29">
        <f t="shared" si="68"/>
        <v>5.32</v>
      </c>
      <c r="O106" s="29">
        <f t="shared" si="71"/>
        <v>0</v>
      </c>
      <c r="P106" s="29">
        <f t="shared" si="72"/>
        <v>2.66</v>
      </c>
      <c r="Q106" s="29">
        <f t="shared" si="73"/>
        <v>0</v>
      </c>
      <c r="R106" s="29" t="str">
        <f t="shared" si="49"/>
        <v/>
      </c>
      <c r="S106" s="29">
        <f t="shared" si="50"/>
        <v>13.396469333333332</v>
      </c>
      <c r="T106" s="29"/>
    </row>
    <row r="107" spans="1:20" x14ac:dyDescent="0.25">
      <c r="A107" s="28">
        <v>54</v>
      </c>
      <c r="B107" s="28" t="s">
        <v>66</v>
      </c>
      <c r="C107" s="28" t="s">
        <v>4</v>
      </c>
      <c r="D107" s="28">
        <v>720</v>
      </c>
      <c r="E107" s="28">
        <v>670</v>
      </c>
      <c r="F107" s="29">
        <v>2.2799999999999998</v>
      </c>
      <c r="G107" s="31">
        <f t="shared" si="47"/>
        <v>1140</v>
      </c>
      <c r="H107" s="29">
        <v>4.5599999999999996</v>
      </c>
      <c r="I107" s="29">
        <v>17.28</v>
      </c>
      <c r="J107" s="29">
        <v>2.31</v>
      </c>
      <c r="K107" s="31">
        <f t="shared" si="55"/>
        <v>1155</v>
      </c>
      <c r="L107" s="29">
        <v>6.76</v>
      </c>
      <c r="M107" s="29">
        <v>18.71</v>
      </c>
      <c r="N107" s="29">
        <f t="shared" si="68"/>
        <v>12.720000000000002</v>
      </c>
      <c r="O107" s="29">
        <f t="shared" si="71"/>
        <v>11.950000000000001</v>
      </c>
      <c r="P107" s="29">
        <f t="shared" si="72"/>
        <v>6.3600000000000012</v>
      </c>
      <c r="Q107" s="29">
        <f t="shared" si="73"/>
        <v>5.9750000000000005</v>
      </c>
      <c r="R107" s="29">
        <f t="shared" si="49"/>
        <v>86.642280000000014</v>
      </c>
      <c r="S107" s="29" t="str">
        <f t="shared" si="50"/>
        <v/>
      </c>
      <c r="T107" s="29">
        <f t="shared" ref="T107" si="77">IF(C108="DNA",R107*PI()-S108,R107*PI())</f>
        <v>242.38410433826991</v>
      </c>
    </row>
    <row r="108" spans="1:20" x14ac:dyDescent="0.25">
      <c r="A108" s="28">
        <v>1054</v>
      </c>
      <c r="B108" s="28" t="s">
        <v>66</v>
      </c>
      <c r="C108" s="28" t="s">
        <v>2</v>
      </c>
      <c r="D108" s="28">
        <v>740</v>
      </c>
      <c r="E108" s="28">
        <v>680</v>
      </c>
      <c r="F108" s="29">
        <v>0.81</v>
      </c>
      <c r="G108" s="31">
        <f t="shared" si="47"/>
        <v>405</v>
      </c>
      <c r="H108" s="29">
        <v>5.08</v>
      </c>
      <c r="I108" s="29">
        <v>12.51</v>
      </c>
      <c r="J108" s="29"/>
      <c r="K108" s="31" t="str">
        <f t="shared" si="55"/>
        <v/>
      </c>
      <c r="L108" s="29"/>
      <c r="M108" s="29"/>
      <c r="N108" s="29">
        <f t="shared" si="68"/>
        <v>7.43</v>
      </c>
      <c r="O108" s="29">
        <f t="shared" si="71"/>
        <v>0</v>
      </c>
      <c r="P108" s="29">
        <f t="shared" si="72"/>
        <v>3.7149999999999999</v>
      </c>
      <c r="Q108" s="29">
        <f t="shared" si="73"/>
        <v>0</v>
      </c>
      <c r="R108" s="29" t="str">
        <f t="shared" si="49"/>
        <v/>
      </c>
      <c r="S108" s="29">
        <f t="shared" si="50"/>
        <v>29.810645999999995</v>
      </c>
      <c r="T108" s="29"/>
    </row>
    <row r="109" spans="1:20" x14ac:dyDescent="0.25">
      <c r="A109" s="28">
        <v>55</v>
      </c>
      <c r="B109" s="28" t="s">
        <v>66</v>
      </c>
      <c r="C109" s="28" t="s">
        <v>4</v>
      </c>
      <c r="D109" s="28">
        <v>720</v>
      </c>
      <c r="E109" s="28">
        <v>440</v>
      </c>
      <c r="F109" s="29">
        <v>1.79</v>
      </c>
      <c r="G109" s="31">
        <f t="shared" si="47"/>
        <v>895</v>
      </c>
      <c r="H109" s="29">
        <v>7.84</v>
      </c>
      <c r="I109" s="29">
        <v>20.84</v>
      </c>
      <c r="J109" s="29">
        <v>1.8</v>
      </c>
      <c r="K109" s="31">
        <f t="shared" si="55"/>
        <v>900</v>
      </c>
      <c r="L109" s="29">
        <v>8.32</v>
      </c>
      <c r="M109" s="29">
        <v>18.68</v>
      </c>
      <c r="N109" s="29">
        <f t="shared" si="68"/>
        <v>13</v>
      </c>
      <c r="O109" s="29">
        <f t="shared" si="71"/>
        <v>10.36</v>
      </c>
      <c r="P109" s="29">
        <f t="shared" si="72"/>
        <v>6.5</v>
      </c>
      <c r="Q109" s="29">
        <f t="shared" si="73"/>
        <v>5.18</v>
      </c>
      <c r="R109" s="29">
        <f t="shared" si="49"/>
        <v>60.269299999999994</v>
      </c>
      <c r="S109" s="29" t="str">
        <f t="shared" si="50"/>
        <v/>
      </c>
      <c r="T109" s="29">
        <f t="shared" ref="T109" si="78">IF(C110="DNA",R109*PI()-S110,R109*PI())</f>
        <v>176.42475411699931</v>
      </c>
    </row>
    <row r="110" spans="1:20" x14ac:dyDescent="0.25">
      <c r="A110" s="28">
        <v>1055</v>
      </c>
      <c r="B110" s="28" t="s">
        <v>66</v>
      </c>
      <c r="C110" s="28" t="s">
        <v>2</v>
      </c>
      <c r="D110" s="28">
        <v>730</v>
      </c>
      <c r="E110" s="28">
        <v>420</v>
      </c>
      <c r="F110" s="29">
        <v>0.54</v>
      </c>
      <c r="G110" s="31">
        <f t="shared" si="47"/>
        <v>270</v>
      </c>
      <c r="H110" s="29">
        <v>5.78</v>
      </c>
      <c r="I110" s="29">
        <v>11.77</v>
      </c>
      <c r="J110" s="29"/>
      <c r="K110" s="31" t="str">
        <f t="shared" si="55"/>
        <v/>
      </c>
      <c r="L110" s="29"/>
      <c r="M110" s="29"/>
      <c r="N110" s="29">
        <f t="shared" si="68"/>
        <v>5.9899999999999993</v>
      </c>
      <c r="O110" s="29">
        <f t="shared" si="71"/>
        <v>0</v>
      </c>
      <c r="P110" s="29">
        <f t="shared" si="72"/>
        <v>2.9949999999999997</v>
      </c>
      <c r="Q110" s="29">
        <f t="shared" si="73"/>
        <v>0</v>
      </c>
      <c r="R110" s="29" t="str">
        <f t="shared" si="49"/>
        <v/>
      </c>
      <c r="S110" s="29">
        <f t="shared" si="50"/>
        <v>12.916835999999996</v>
      </c>
      <c r="T110" s="29"/>
    </row>
    <row r="111" spans="1:20" x14ac:dyDescent="0.25">
      <c r="A111" s="28">
        <v>56</v>
      </c>
      <c r="B111" s="28" t="s">
        <v>66</v>
      </c>
      <c r="C111" s="28" t="s">
        <v>4</v>
      </c>
      <c r="D111" s="28">
        <v>190</v>
      </c>
      <c r="E111" s="28">
        <v>150</v>
      </c>
      <c r="F111" s="29">
        <v>2.17</v>
      </c>
      <c r="G111" s="31">
        <f t="shared" si="47"/>
        <v>1085</v>
      </c>
      <c r="H111" s="29">
        <v>7.76</v>
      </c>
      <c r="I111" s="29">
        <v>21.07</v>
      </c>
      <c r="J111" s="29">
        <v>2.16</v>
      </c>
      <c r="K111" s="31">
        <f t="shared" si="55"/>
        <v>1080</v>
      </c>
      <c r="L111" s="29">
        <v>10.45</v>
      </c>
      <c r="M111" s="29">
        <v>21.8</v>
      </c>
      <c r="N111" s="29">
        <f t="shared" si="68"/>
        <v>13.31</v>
      </c>
      <c r="O111" s="29">
        <f t="shared" si="71"/>
        <v>11.350000000000001</v>
      </c>
      <c r="P111" s="29">
        <f t="shared" si="72"/>
        <v>6.6550000000000002</v>
      </c>
      <c r="Q111" s="29">
        <f t="shared" si="73"/>
        <v>5.6750000000000007</v>
      </c>
      <c r="R111" s="29">
        <f t="shared" si="49"/>
        <v>81.954661250000015</v>
      </c>
      <c r="S111" s="29" t="str">
        <f t="shared" si="50"/>
        <v/>
      </c>
      <c r="T111" s="29">
        <f t="shared" ref="T111" si="79">IF(C112="DNA",R111*PI()-S112,R111*PI())</f>
        <v>249.36093237710682</v>
      </c>
    </row>
    <row r="112" spans="1:20" x14ac:dyDescent="0.25">
      <c r="A112" s="28">
        <v>1056</v>
      </c>
      <c r="B112" s="28" t="s">
        <v>66</v>
      </c>
      <c r="C112" s="28" t="s">
        <v>2</v>
      </c>
      <c r="D112" s="28">
        <v>160</v>
      </c>
      <c r="E112" s="28">
        <v>160</v>
      </c>
      <c r="F112" s="29">
        <v>0.59</v>
      </c>
      <c r="G112" s="31">
        <f t="shared" si="47"/>
        <v>295</v>
      </c>
      <c r="H112" s="29">
        <v>3.21</v>
      </c>
      <c r="I112" s="29">
        <v>7.75</v>
      </c>
      <c r="J112" s="29"/>
      <c r="K112" s="31" t="str">
        <f t="shared" si="55"/>
        <v/>
      </c>
      <c r="L112" s="29"/>
      <c r="M112" s="29"/>
      <c r="N112" s="29">
        <f t="shared" si="68"/>
        <v>4.54</v>
      </c>
      <c r="O112" s="29">
        <f t="shared" si="71"/>
        <v>0</v>
      </c>
      <c r="P112" s="29">
        <f t="shared" si="72"/>
        <v>2.27</v>
      </c>
      <c r="Q112" s="29">
        <f t="shared" si="73"/>
        <v>0</v>
      </c>
      <c r="R112" s="29" t="str">
        <f t="shared" si="49"/>
        <v/>
      </c>
      <c r="S112" s="29">
        <f t="shared" si="50"/>
        <v>8.1072293333333327</v>
      </c>
      <c r="T112" s="29"/>
    </row>
    <row r="113" spans="1:20" x14ac:dyDescent="0.25">
      <c r="A113" s="28">
        <v>57</v>
      </c>
      <c r="B113" s="28" t="s">
        <v>66</v>
      </c>
      <c r="C113" s="28" t="s">
        <v>4</v>
      </c>
      <c r="D113" s="28">
        <v>670</v>
      </c>
      <c r="E113" s="28">
        <v>290</v>
      </c>
      <c r="F113" s="29">
        <v>2.08</v>
      </c>
      <c r="G113" s="31">
        <f t="shared" si="47"/>
        <v>1040</v>
      </c>
      <c r="H113" s="29">
        <v>6.55</v>
      </c>
      <c r="I113" s="29">
        <v>17.11</v>
      </c>
      <c r="J113" s="29">
        <v>2.06</v>
      </c>
      <c r="K113" s="31">
        <f t="shared" si="55"/>
        <v>1030</v>
      </c>
      <c r="L113" s="29">
        <v>8.56</v>
      </c>
      <c r="M113" s="29">
        <v>19.45</v>
      </c>
      <c r="N113" s="29">
        <f t="shared" si="68"/>
        <v>10.559999999999999</v>
      </c>
      <c r="O113" s="29">
        <f t="shared" si="71"/>
        <v>10.889999999999999</v>
      </c>
      <c r="P113" s="29">
        <f t="shared" si="72"/>
        <v>5.2799999999999994</v>
      </c>
      <c r="Q113" s="29">
        <f t="shared" si="73"/>
        <v>5.4449999999999994</v>
      </c>
      <c r="R113" s="29">
        <f t="shared" si="49"/>
        <v>59.799167999999987</v>
      </c>
      <c r="S113" s="29" t="str">
        <f t="shared" si="50"/>
        <v/>
      </c>
      <c r="T113" s="29">
        <f t="shared" ref="T113" si="80">IF(C114="DNA",R113*PI()-S114,R113*PI())</f>
        <v>175.6286228795818</v>
      </c>
    </row>
    <row r="114" spans="1:20" x14ac:dyDescent="0.25">
      <c r="A114" s="28">
        <v>1057</v>
      </c>
      <c r="B114" s="28" t="s">
        <v>66</v>
      </c>
      <c r="C114" s="28" t="s">
        <v>2</v>
      </c>
      <c r="D114" s="28">
        <v>660</v>
      </c>
      <c r="E114" s="28">
        <v>310</v>
      </c>
      <c r="F114" s="29">
        <v>0.54</v>
      </c>
      <c r="G114" s="31">
        <f t="shared" si="47"/>
        <v>270</v>
      </c>
      <c r="H114" s="29">
        <v>6.57</v>
      </c>
      <c r="I114" s="29">
        <v>12.4</v>
      </c>
      <c r="J114" s="29"/>
      <c r="K114" s="31" t="str">
        <f t="shared" si="55"/>
        <v/>
      </c>
      <c r="L114" s="29"/>
      <c r="M114" s="29"/>
      <c r="N114" s="29">
        <f t="shared" si="68"/>
        <v>5.83</v>
      </c>
      <c r="O114" s="29">
        <f t="shared" si="71"/>
        <v>0</v>
      </c>
      <c r="P114" s="29">
        <f t="shared" si="72"/>
        <v>2.915</v>
      </c>
      <c r="Q114" s="29">
        <f t="shared" si="73"/>
        <v>0</v>
      </c>
      <c r="R114" s="29" t="str">
        <f t="shared" si="49"/>
        <v/>
      </c>
      <c r="S114" s="29">
        <f t="shared" si="50"/>
        <v>12.236004000000001</v>
      </c>
      <c r="T114" s="29"/>
    </row>
    <row r="115" spans="1:20" x14ac:dyDescent="0.25">
      <c r="A115" s="28">
        <v>58</v>
      </c>
      <c r="B115" s="28" t="s">
        <v>66</v>
      </c>
      <c r="C115" s="28" t="s">
        <v>4</v>
      </c>
      <c r="D115" s="28">
        <v>840</v>
      </c>
      <c r="E115" s="28">
        <v>350</v>
      </c>
      <c r="F115" s="29">
        <v>2.06</v>
      </c>
      <c r="G115" s="31">
        <f t="shared" si="47"/>
        <v>1030</v>
      </c>
      <c r="H115" s="29">
        <v>7.45</v>
      </c>
      <c r="I115" s="29">
        <v>17.309999999999999</v>
      </c>
      <c r="J115" s="29">
        <v>2.06</v>
      </c>
      <c r="K115" s="31">
        <f t="shared" si="55"/>
        <v>1030</v>
      </c>
      <c r="L115" s="29">
        <v>6.51</v>
      </c>
      <c r="M115" s="29">
        <v>17.899999999999999</v>
      </c>
      <c r="N115" s="29">
        <f t="shared" si="68"/>
        <v>9.86</v>
      </c>
      <c r="O115" s="29">
        <f t="shared" si="71"/>
        <v>11.389999999999999</v>
      </c>
      <c r="P115" s="29">
        <f t="shared" si="72"/>
        <v>4.93</v>
      </c>
      <c r="Q115" s="29">
        <f t="shared" si="73"/>
        <v>5.6949999999999994</v>
      </c>
      <c r="R115" s="29">
        <f t="shared" si="49"/>
        <v>57.83728099999999</v>
      </c>
      <c r="S115" s="29" t="str">
        <f t="shared" si="50"/>
        <v/>
      </c>
      <c r="T115" s="29">
        <f>IF(C116="DNA",R115*PI()-S116,R115*PI())</f>
        <v>164.65691042654183</v>
      </c>
    </row>
    <row r="116" spans="1:20" x14ac:dyDescent="0.25">
      <c r="A116" s="28">
        <v>1058</v>
      </c>
      <c r="B116" s="28" t="s">
        <v>66</v>
      </c>
      <c r="C116" s="28" t="s">
        <v>2</v>
      </c>
      <c r="D116" s="28">
        <v>860</v>
      </c>
      <c r="E116" s="28">
        <v>350</v>
      </c>
      <c r="F116" s="29">
        <v>0.76</v>
      </c>
      <c r="G116" s="31">
        <f t="shared" si="47"/>
        <v>380</v>
      </c>
      <c r="H116" s="29">
        <v>2.5499999999999998</v>
      </c>
      <c r="I116" s="29">
        <v>8.35</v>
      </c>
      <c r="J116" s="29"/>
      <c r="K116" s="31" t="str">
        <f t="shared" si="55"/>
        <v/>
      </c>
      <c r="L116" s="29"/>
      <c r="M116" s="29"/>
      <c r="N116" s="29">
        <f t="shared" si="68"/>
        <v>5.8</v>
      </c>
      <c r="O116" s="29">
        <f t="shared" si="71"/>
        <v>0</v>
      </c>
      <c r="P116" s="29">
        <f t="shared" si="72"/>
        <v>2.9</v>
      </c>
      <c r="Q116" s="29">
        <f t="shared" si="73"/>
        <v>0</v>
      </c>
      <c r="R116" s="29" t="str">
        <f t="shared" si="49"/>
        <v/>
      </c>
      <c r="S116" s="29">
        <f t="shared" si="50"/>
        <v>17.044266666666665</v>
      </c>
      <c r="T116" s="29"/>
    </row>
    <row r="117" spans="1:20" x14ac:dyDescent="0.25">
      <c r="A117" s="17">
        <v>59</v>
      </c>
      <c r="B117" s="17" t="s">
        <v>64</v>
      </c>
      <c r="C117" s="17" t="s">
        <v>7</v>
      </c>
      <c r="D117" s="17">
        <v>90</v>
      </c>
      <c r="E117" s="17">
        <v>850</v>
      </c>
      <c r="F117" s="18">
        <v>1.68</v>
      </c>
      <c r="G117" s="19">
        <f t="shared" si="47"/>
        <v>840</v>
      </c>
      <c r="H117" s="18">
        <v>5.24</v>
      </c>
      <c r="I117" s="18">
        <v>14.68</v>
      </c>
      <c r="J117" s="18">
        <v>1.67</v>
      </c>
      <c r="K117" s="19">
        <f t="shared" si="55"/>
        <v>835</v>
      </c>
      <c r="L117" s="18">
        <v>7.16</v>
      </c>
      <c r="M117" s="18">
        <v>14.96</v>
      </c>
      <c r="N117" s="18">
        <f t="shared" ref="N117:N145" si="81">I117-H117</f>
        <v>9.44</v>
      </c>
      <c r="O117" s="18">
        <f t="shared" ref="O117:O145" si="82">M117-L117</f>
        <v>7.8000000000000007</v>
      </c>
      <c r="P117" s="18">
        <f t="shared" ref="P117:P145" si="83">N117/2</f>
        <v>4.72</v>
      </c>
      <c r="Q117" s="18">
        <f t="shared" ref="Q117:Q145" si="84">O117/2</f>
        <v>3.9000000000000004</v>
      </c>
      <c r="R117" s="18">
        <f t="shared" si="49"/>
        <v>30.925439999999998</v>
      </c>
      <c r="S117" s="18" t="str">
        <f t="shared" si="50"/>
        <v/>
      </c>
      <c r="T117" s="18">
        <f t="shared" ref="T117" si="85">IF(C118="DNA",R117*PI()-S118,R117*PI())</f>
        <v>97.155135113031932</v>
      </c>
    </row>
    <row r="118" spans="1:20" x14ac:dyDescent="0.25">
      <c r="A118" s="17">
        <v>1059</v>
      </c>
      <c r="B118" s="17" t="s">
        <v>64</v>
      </c>
      <c r="C118" s="17" t="s">
        <v>8</v>
      </c>
      <c r="D118" s="17"/>
      <c r="E118" s="17"/>
      <c r="F118" s="18"/>
      <c r="G118" s="19">
        <f t="shared" si="47"/>
        <v>0</v>
      </c>
      <c r="H118" s="18"/>
      <c r="I118" s="18"/>
      <c r="J118" s="18"/>
      <c r="K118" s="19" t="str">
        <f t="shared" si="55"/>
        <v/>
      </c>
      <c r="L118" s="18"/>
      <c r="M118" s="18"/>
      <c r="N118" s="18">
        <f t="shared" si="81"/>
        <v>0</v>
      </c>
      <c r="O118" s="18">
        <f t="shared" si="82"/>
        <v>0</v>
      </c>
      <c r="P118" s="18">
        <f t="shared" si="83"/>
        <v>0</v>
      </c>
      <c r="Q118" s="18">
        <f t="shared" si="84"/>
        <v>0</v>
      </c>
      <c r="R118" s="18" t="str">
        <f t="shared" si="49"/>
        <v/>
      </c>
      <c r="S118" s="18" t="str">
        <f t="shared" si="50"/>
        <v/>
      </c>
      <c r="T118" s="18"/>
    </row>
    <row r="119" spans="1:20" x14ac:dyDescent="0.25">
      <c r="A119" s="17">
        <v>60</v>
      </c>
      <c r="B119" s="17" t="s">
        <v>64</v>
      </c>
      <c r="C119" s="17" t="s">
        <v>7</v>
      </c>
      <c r="D119" s="17">
        <v>560</v>
      </c>
      <c r="E119" s="17">
        <v>960</v>
      </c>
      <c r="F119" s="18">
        <v>2.44</v>
      </c>
      <c r="G119" s="19">
        <f t="shared" si="47"/>
        <v>1220</v>
      </c>
      <c r="H119" s="18">
        <v>8.36</v>
      </c>
      <c r="I119" s="18">
        <v>17.97</v>
      </c>
      <c r="J119" s="18">
        <v>2.44</v>
      </c>
      <c r="K119" s="19">
        <f t="shared" si="55"/>
        <v>1220</v>
      </c>
      <c r="L119" s="18">
        <v>6.5</v>
      </c>
      <c r="M119" s="18">
        <v>16.03</v>
      </c>
      <c r="N119" s="18">
        <f t="shared" si="81"/>
        <v>9.61</v>
      </c>
      <c r="O119" s="18">
        <f t="shared" si="82"/>
        <v>9.5300000000000011</v>
      </c>
      <c r="P119" s="18">
        <f t="shared" si="83"/>
        <v>4.8049999999999997</v>
      </c>
      <c r="Q119" s="18">
        <f t="shared" si="84"/>
        <v>4.7650000000000006</v>
      </c>
      <c r="R119" s="18">
        <f t="shared" si="49"/>
        <v>55.865813000000003</v>
      </c>
      <c r="S119" s="18" t="str">
        <f t="shared" si="50"/>
        <v/>
      </c>
      <c r="T119" s="18">
        <f t="shared" ref="T119" si="86">IF(C120="DNA",R119*PI()-S120,R119*PI())</f>
        <v>175.50762770762117</v>
      </c>
    </row>
    <row r="120" spans="1:20" x14ac:dyDescent="0.25">
      <c r="A120" s="17">
        <v>1060</v>
      </c>
      <c r="B120" s="17" t="s">
        <v>64</v>
      </c>
      <c r="C120" s="17" t="s">
        <v>8</v>
      </c>
      <c r="D120" s="17"/>
      <c r="E120" s="17"/>
      <c r="F120" s="18"/>
      <c r="G120" s="19">
        <f t="shared" si="47"/>
        <v>0</v>
      </c>
      <c r="H120" s="18"/>
      <c r="I120" s="18"/>
      <c r="J120" s="18"/>
      <c r="K120" s="19" t="str">
        <f t="shared" si="55"/>
        <v/>
      </c>
      <c r="L120" s="18"/>
      <c r="M120" s="18"/>
      <c r="N120" s="18">
        <f t="shared" si="81"/>
        <v>0</v>
      </c>
      <c r="O120" s="18">
        <f t="shared" si="82"/>
        <v>0</v>
      </c>
      <c r="P120" s="18">
        <f t="shared" si="83"/>
        <v>0</v>
      </c>
      <c r="Q120" s="18">
        <f t="shared" si="84"/>
        <v>0</v>
      </c>
      <c r="R120" s="18" t="str">
        <f t="shared" si="49"/>
        <v/>
      </c>
      <c r="S120" s="18" t="str">
        <f t="shared" si="50"/>
        <v/>
      </c>
      <c r="T120" s="18"/>
    </row>
    <row r="121" spans="1:20" x14ac:dyDescent="0.25">
      <c r="A121" s="17">
        <v>61</v>
      </c>
      <c r="B121" s="17" t="s">
        <v>64</v>
      </c>
      <c r="C121" s="17" t="s">
        <v>7</v>
      </c>
      <c r="D121" s="17">
        <v>390</v>
      </c>
      <c r="E121" s="17">
        <v>420</v>
      </c>
      <c r="F121" s="18">
        <v>1.44</v>
      </c>
      <c r="G121" s="19">
        <f t="shared" si="47"/>
        <v>720</v>
      </c>
      <c r="H121" s="18">
        <v>7.79</v>
      </c>
      <c r="I121" s="18">
        <v>18.77</v>
      </c>
      <c r="J121" s="18">
        <v>1.42</v>
      </c>
      <c r="K121" s="19">
        <f t="shared" si="55"/>
        <v>710</v>
      </c>
      <c r="L121" s="18">
        <v>6.53</v>
      </c>
      <c r="M121" s="18">
        <v>15.33</v>
      </c>
      <c r="N121" s="18">
        <f t="shared" si="81"/>
        <v>10.98</v>
      </c>
      <c r="O121" s="18">
        <f t="shared" si="82"/>
        <v>8.8000000000000007</v>
      </c>
      <c r="P121" s="18">
        <f t="shared" si="83"/>
        <v>5.49</v>
      </c>
      <c r="Q121" s="18">
        <f t="shared" si="84"/>
        <v>4.4000000000000004</v>
      </c>
      <c r="R121" s="18">
        <f t="shared" si="49"/>
        <v>34.784640000000003</v>
      </c>
      <c r="S121" s="18" t="str">
        <f t="shared" si="50"/>
        <v/>
      </c>
      <c r="T121" s="18">
        <f t="shared" ref="T121" si="87">IF(C122="DNA",R121*PI()-S122,R121*PI())</f>
        <v>109.27916948176568</v>
      </c>
    </row>
    <row r="122" spans="1:20" x14ac:dyDescent="0.25">
      <c r="A122" s="17">
        <v>1061</v>
      </c>
      <c r="B122" s="17" t="s">
        <v>64</v>
      </c>
      <c r="C122" s="17" t="s">
        <v>8</v>
      </c>
      <c r="D122" s="17"/>
      <c r="E122" s="17"/>
      <c r="F122" s="18"/>
      <c r="G122" s="19">
        <f t="shared" si="47"/>
        <v>0</v>
      </c>
      <c r="H122" s="18"/>
      <c r="I122" s="18"/>
      <c r="J122" s="18"/>
      <c r="K122" s="19" t="str">
        <f t="shared" si="55"/>
        <v/>
      </c>
      <c r="L122" s="18"/>
      <c r="M122" s="18"/>
      <c r="N122" s="18">
        <f t="shared" si="81"/>
        <v>0</v>
      </c>
      <c r="O122" s="18">
        <f t="shared" si="82"/>
        <v>0</v>
      </c>
      <c r="P122" s="18">
        <f t="shared" si="83"/>
        <v>0</v>
      </c>
      <c r="Q122" s="18">
        <f t="shared" si="84"/>
        <v>0</v>
      </c>
      <c r="R122" s="18" t="str">
        <f t="shared" si="49"/>
        <v/>
      </c>
      <c r="S122" s="18" t="str">
        <f t="shared" si="50"/>
        <v/>
      </c>
      <c r="T122" s="18"/>
    </row>
    <row r="123" spans="1:20" x14ac:dyDescent="0.25">
      <c r="A123" s="17">
        <v>62</v>
      </c>
      <c r="B123" s="17" t="s">
        <v>64</v>
      </c>
      <c r="C123" s="17" t="s">
        <v>7</v>
      </c>
      <c r="D123" s="17">
        <v>910</v>
      </c>
      <c r="E123" s="17">
        <v>620</v>
      </c>
      <c r="F123" s="18">
        <v>2.2400000000000002</v>
      </c>
      <c r="G123" s="19">
        <f t="shared" si="47"/>
        <v>1120</v>
      </c>
      <c r="H123" s="18">
        <v>7.26</v>
      </c>
      <c r="I123" s="18">
        <v>16.71</v>
      </c>
      <c r="J123" s="18">
        <v>2.2400000000000002</v>
      </c>
      <c r="K123" s="19">
        <f t="shared" si="55"/>
        <v>1120</v>
      </c>
      <c r="L123" s="18">
        <v>5.34</v>
      </c>
      <c r="M123" s="18">
        <v>15.38</v>
      </c>
      <c r="N123" s="18">
        <f t="shared" si="81"/>
        <v>9.4500000000000011</v>
      </c>
      <c r="O123" s="18">
        <f t="shared" si="82"/>
        <v>10.040000000000001</v>
      </c>
      <c r="P123" s="18">
        <f t="shared" si="83"/>
        <v>4.7250000000000005</v>
      </c>
      <c r="Q123" s="18">
        <f t="shared" si="84"/>
        <v>5.0200000000000005</v>
      </c>
      <c r="R123" s="18">
        <f t="shared" si="49"/>
        <v>53.13168000000001</v>
      </c>
      <c r="S123" s="18" t="str">
        <f t="shared" si="50"/>
        <v/>
      </c>
      <c r="T123" s="18">
        <f t="shared" ref="T123" si="88">IF(C124="DNA",R123*PI()-S124,R123*PI())</f>
        <v>166.91809556088376</v>
      </c>
    </row>
    <row r="124" spans="1:20" x14ac:dyDescent="0.25">
      <c r="A124" s="17">
        <v>1062</v>
      </c>
      <c r="B124" s="17" t="s">
        <v>64</v>
      </c>
      <c r="C124" s="17" t="s">
        <v>8</v>
      </c>
      <c r="D124" s="17"/>
      <c r="E124" s="17"/>
      <c r="F124" s="18"/>
      <c r="G124" s="19">
        <f t="shared" si="47"/>
        <v>0</v>
      </c>
      <c r="H124" s="18"/>
      <c r="I124" s="18"/>
      <c r="J124" s="18"/>
      <c r="K124" s="19" t="str">
        <f t="shared" si="55"/>
        <v/>
      </c>
      <c r="L124" s="18"/>
      <c r="M124" s="18"/>
      <c r="N124" s="18">
        <f t="shared" si="81"/>
        <v>0</v>
      </c>
      <c r="O124" s="18">
        <f t="shared" si="82"/>
        <v>0</v>
      </c>
      <c r="P124" s="18">
        <f t="shared" si="83"/>
        <v>0</v>
      </c>
      <c r="Q124" s="18">
        <f t="shared" si="84"/>
        <v>0</v>
      </c>
      <c r="R124" s="18" t="str">
        <f t="shared" si="49"/>
        <v/>
      </c>
      <c r="S124" s="18" t="str">
        <f t="shared" si="50"/>
        <v/>
      </c>
      <c r="T124" s="18"/>
    </row>
    <row r="125" spans="1:20" x14ac:dyDescent="0.25">
      <c r="A125" s="17">
        <v>63</v>
      </c>
      <c r="B125" s="17" t="s">
        <v>64</v>
      </c>
      <c r="C125" s="17" t="s">
        <v>7</v>
      </c>
      <c r="D125" s="17">
        <v>970</v>
      </c>
      <c r="E125" s="17">
        <v>30</v>
      </c>
      <c r="F125" s="18">
        <v>1.48</v>
      </c>
      <c r="G125" s="19">
        <f t="shared" si="47"/>
        <v>740</v>
      </c>
      <c r="H125" s="18">
        <v>6.97</v>
      </c>
      <c r="I125" s="18">
        <v>19.38</v>
      </c>
      <c r="J125" s="18">
        <v>1.47</v>
      </c>
      <c r="K125" s="19">
        <f t="shared" si="55"/>
        <v>735</v>
      </c>
      <c r="L125" s="18">
        <v>6.01</v>
      </c>
      <c r="M125" s="18">
        <v>13.85</v>
      </c>
      <c r="N125" s="18">
        <f t="shared" si="81"/>
        <v>12.41</v>
      </c>
      <c r="O125" s="18">
        <f t="shared" si="82"/>
        <v>7.84</v>
      </c>
      <c r="P125" s="18">
        <f t="shared" si="83"/>
        <v>6.2050000000000001</v>
      </c>
      <c r="Q125" s="18">
        <f t="shared" si="84"/>
        <v>3.92</v>
      </c>
      <c r="R125" s="18">
        <f t="shared" si="49"/>
        <v>35.998927999999999</v>
      </c>
      <c r="S125" s="18" t="str">
        <f t="shared" si="50"/>
        <v/>
      </c>
      <c r="T125" s="18">
        <f t="shared" ref="T125" si="89">IF(C126="DNA",R125*PI()-S126,R125*PI())</f>
        <v>113.0939677419079</v>
      </c>
    </row>
    <row r="126" spans="1:20" x14ac:dyDescent="0.25">
      <c r="A126" s="17">
        <v>1063</v>
      </c>
      <c r="B126" s="17" t="s">
        <v>64</v>
      </c>
      <c r="C126" s="17" t="s">
        <v>8</v>
      </c>
      <c r="D126" s="17"/>
      <c r="E126" s="17"/>
      <c r="F126" s="18"/>
      <c r="G126" s="19">
        <f t="shared" si="47"/>
        <v>0</v>
      </c>
      <c r="H126" s="18"/>
      <c r="I126" s="18"/>
      <c r="J126" s="18"/>
      <c r="K126" s="19" t="str">
        <f t="shared" si="55"/>
        <v/>
      </c>
      <c r="L126" s="18"/>
      <c r="M126" s="18"/>
      <c r="N126" s="18">
        <f t="shared" si="81"/>
        <v>0</v>
      </c>
      <c r="O126" s="18">
        <f t="shared" si="82"/>
        <v>0</v>
      </c>
      <c r="P126" s="18">
        <f t="shared" si="83"/>
        <v>0</v>
      </c>
      <c r="Q126" s="18">
        <f t="shared" si="84"/>
        <v>0</v>
      </c>
      <c r="R126" s="18" t="str">
        <f t="shared" si="49"/>
        <v/>
      </c>
      <c r="S126" s="18" t="str">
        <f t="shared" si="50"/>
        <v/>
      </c>
      <c r="T126" s="18"/>
    </row>
    <row r="127" spans="1:20" x14ac:dyDescent="0.25">
      <c r="A127" s="17">
        <v>64</v>
      </c>
      <c r="B127" s="17" t="s">
        <v>64</v>
      </c>
      <c r="C127" s="17" t="s">
        <v>7</v>
      </c>
      <c r="D127" s="17">
        <v>980</v>
      </c>
      <c r="E127" s="17">
        <v>830</v>
      </c>
      <c r="F127" s="18">
        <v>1.56</v>
      </c>
      <c r="G127" s="19">
        <f t="shared" si="47"/>
        <v>780</v>
      </c>
      <c r="H127" s="18">
        <v>5.91</v>
      </c>
      <c r="I127" s="18">
        <v>15.01</v>
      </c>
      <c r="J127" s="18">
        <v>1.56</v>
      </c>
      <c r="K127" s="19">
        <f t="shared" si="55"/>
        <v>780</v>
      </c>
      <c r="L127" s="18">
        <v>6.22</v>
      </c>
      <c r="M127" s="18">
        <v>14.51</v>
      </c>
      <c r="N127" s="18">
        <f t="shared" si="81"/>
        <v>9.1</v>
      </c>
      <c r="O127" s="18">
        <f t="shared" si="82"/>
        <v>8.2899999999999991</v>
      </c>
      <c r="P127" s="18">
        <f t="shared" si="83"/>
        <v>4.55</v>
      </c>
      <c r="Q127" s="18">
        <f t="shared" si="84"/>
        <v>4.1449999999999996</v>
      </c>
      <c r="R127" s="18">
        <f t="shared" si="49"/>
        <v>29.421209999999995</v>
      </c>
      <c r="S127" s="18" t="str">
        <f t="shared" si="50"/>
        <v/>
      </c>
      <c r="T127" s="18">
        <f t="shared" ref="T127" si="90">IF(C128="DNA",R127*PI()-S128,R127*PI())</f>
        <v>92.429457195722534</v>
      </c>
    </row>
    <row r="128" spans="1:20" x14ac:dyDescent="0.25">
      <c r="A128" s="17">
        <v>1064</v>
      </c>
      <c r="B128" s="17" t="s">
        <v>64</v>
      </c>
      <c r="C128" s="17" t="s">
        <v>8</v>
      </c>
      <c r="D128" s="17"/>
      <c r="E128" s="17"/>
      <c r="F128" s="18"/>
      <c r="G128" s="19">
        <f t="shared" si="47"/>
        <v>0</v>
      </c>
      <c r="H128" s="18"/>
      <c r="I128" s="18"/>
      <c r="J128" s="18"/>
      <c r="K128" s="19" t="str">
        <f t="shared" si="55"/>
        <v/>
      </c>
      <c r="L128" s="18"/>
      <c r="M128" s="18"/>
      <c r="N128" s="18">
        <f t="shared" si="81"/>
        <v>0</v>
      </c>
      <c r="O128" s="18">
        <f t="shared" si="82"/>
        <v>0</v>
      </c>
      <c r="P128" s="18">
        <f t="shared" si="83"/>
        <v>0</v>
      </c>
      <c r="Q128" s="18">
        <f t="shared" si="84"/>
        <v>0</v>
      </c>
      <c r="R128" s="18" t="str">
        <f t="shared" si="49"/>
        <v/>
      </c>
      <c r="S128" s="18" t="str">
        <f t="shared" si="50"/>
        <v/>
      </c>
      <c r="T128" s="18"/>
    </row>
    <row r="129" spans="1:20" x14ac:dyDescent="0.25">
      <c r="A129" s="17">
        <v>65</v>
      </c>
      <c r="B129" s="17" t="s">
        <v>64</v>
      </c>
      <c r="C129" s="17" t="s">
        <v>7</v>
      </c>
      <c r="D129" s="17">
        <v>570</v>
      </c>
      <c r="E129" s="17">
        <v>540</v>
      </c>
      <c r="F129" s="18">
        <v>1.85</v>
      </c>
      <c r="G129" s="19">
        <f t="shared" ref="G129:G164" si="91">F129*500</f>
        <v>925</v>
      </c>
      <c r="H129" s="18">
        <v>7.66</v>
      </c>
      <c r="I129" s="18">
        <v>22.52</v>
      </c>
      <c r="J129" s="18">
        <v>1.83</v>
      </c>
      <c r="K129" s="19">
        <f t="shared" si="55"/>
        <v>915</v>
      </c>
      <c r="L129" s="18">
        <v>8.93</v>
      </c>
      <c r="M129" s="18">
        <v>17.78</v>
      </c>
      <c r="N129" s="18">
        <f t="shared" si="81"/>
        <v>14.86</v>
      </c>
      <c r="O129" s="18">
        <f t="shared" si="82"/>
        <v>8.8500000000000014</v>
      </c>
      <c r="P129" s="18">
        <f t="shared" si="83"/>
        <v>7.43</v>
      </c>
      <c r="Q129" s="18">
        <f t="shared" si="84"/>
        <v>4.4250000000000007</v>
      </c>
      <c r="R129" s="18">
        <f t="shared" ref="R129:R164" si="92">IF(OR(C129="DNA",C129="None"),"",F129*P129*Q129)</f>
        <v>60.82383750000001</v>
      </c>
      <c r="S129" s="18" t="str">
        <f t="shared" ref="S129:S164" si="93">IF(C129="DNA",2/3*N129^2*F129,"")</f>
        <v/>
      </c>
      <c r="T129" s="18">
        <f t="shared" ref="T129" si="94">IF(C130="DNA",R129*PI()-S130,R129*PI())</f>
        <v>191.08372105313941</v>
      </c>
    </row>
    <row r="130" spans="1:20" x14ac:dyDescent="0.25">
      <c r="A130" s="17">
        <v>1065</v>
      </c>
      <c r="B130" s="17" t="s">
        <v>64</v>
      </c>
      <c r="C130" s="17" t="s">
        <v>8</v>
      </c>
      <c r="D130" s="17"/>
      <c r="E130" s="17"/>
      <c r="F130" s="18"/>
      <c r="G130" s="19">
        <f t="shared" si="91"/>
        <v>0</v>
      </c>
      <c r="H130" s="18"/>
      <c r="I130" s="18"/>
      <c r="J130" s="18"/>
      <c r="K130" s="19" t="str">
        <f t="shared" si="55"/>
        <v/>
      </c>
      <c r="L130" s="18"/>
      <c r="M130" s="18"/>
      <c r="N130" s="18">
        <f t="shared" si="81"/>
        <v>0</v>
      </c>
      <c r="O130" s="18">
        <f t="shared" si="82"/>
        <v>0</v>
      </c>
      <c r="P130" s="18">
        <f t="shared" si="83"/>
        <v>0</v>
      </c>
      <c r="Q130" s="18">
        <f t="shared" si="84"/>
        <v>0</v>
      </c>
      <c r="R130" s="18" t="str">
        <f t="shared" si="92"/>
        <v/>
      </c>
      <c r="S130" s="18" t="str">
        <f t="shared" si="93"/>
        <v/>
      </c>
      <c r="T130" s="18"/>
    </row>
    <row r="131" spans="1:20" x14ac:dyDescent="0.25">
      <c r="A131" s="17">
        <v>66</v>
      </c>
      <c r="B131" s="17" t="s">
        <v>64</v>
      </c>
      <c r="C131" s="17" t="s">
        <v>7</v>
      </c>
      <c r="D131" s="17">
        <v>520</v>
      </c>
      <c r="E131" s="17">
        <v>30</v>
      </c>
      <c r="F131" s="18">
        <v>1.53</v>
      </c>
      <c r="G131" s="19">
        <f t="shared" si="91"/>
        <v>765</v>
      </c>
      <c r="H131" s="18">
        <v>9.9</v>
      </c>
      <c r="I131" s="18">
        <v>22.37</v>
      </c>
      <c r="J131" s="18">
        <v>1.51</v>
      </c>
      <c r="K131" s="19">
        <f t="shared" si="55"/>
        <v>755</v>
      </c>
      <c r="L131" s="18">
        <v>10.43</v>
      </c>
      <c r="M131" s="18">
        <v>20.36</v>
      </c>
      <c r="N131" s="18">
        <f t="shared" si="81"/>
        <v>12.47</v>
      </c>
      <c r="O131" s="18">
        <f t="shared" si="82"/>
        <v>9.93</v>
      </c>
      <c r="P131" s="18">
        <f t="shared" si="83"/>
        <v>6.2350000000000003</v>
      </c>
      <c r="Q131" s="18">
        <f t="shared" si="84"/>
        <v>4.9649999999999999</v>
      </c>
      <c r="R131" s="18">
        <f t="shared" si="92"/>
        <v>47.363865750000002</v>
      </c>
      <c r="S131" s="18" t="str">
        <f t="shared" si="93"/>
        <v/>
      </c>
      <c r="T131" s="18">
        <f t="shared" ref="T131" si="95">IF(C132="DNA",R131*PI()-S132,R131*PI())</f>
        <v>148.79797268581322</v>
      </c>
    </row>
    <row r="132" spans="1:20" x14ac:dyDescent="0.25">
      <c r="A132" s="17">
        <v>1066</v>
      </c>
      <c r="B132" s="17" t="s">
        <v>64</v>
      </c>
      <c r="C132" s="17" t="s">
        <v>8</v>
      </c>
      <c r="D132" s="17"/>
      <c r="E132" s="17"/>
      <c r="F132" s="18"/>
      <c r="G132" s="19">
        <f t="shared" si="91"/>
        <v>0</v>
      </c>
      <c r="H132" s="18"/>
      <c r="I132" s="18"/>
      <c r="J132" s="18"/>
      <c r="K132" s="19" t="str">
        <f t="shared" si="55"/>
        <v/>
      </c>
      <c r="L132" s="18"/>
      <c r="M132" s="18"/>
      <c r="N132" s="18">
        <f t="shared" si="81"/>
        <v>0</v>
      </c>
      <c r="O132" s="18">
        <f t="shared" si="82"/>
        <v>0</v>
      </c>
      <c r="P132" s="18">
        <f t="shared" si="83"/>
        <v>0</v>
      </c>
      <c r="Q132" s="18">
        <f t="shared" si="84"/>
        <v>0</v>
      </c>
      <c r="R132" s="18" t="str">
        <f t="shared" si="92"/>
        <v/>
      </c>
      <c r="S132" s="18" t="str">
        <f t="shared" si="93"/>
        <v/>
      </c>
      <c r="T132" s="18"/>
    </row>
    <row r="133" spans="1:20" x14ac:dyDescent="0.25">
      <c r="A133" s="17">
        <v>67</v>
      </c>
      <c r="B133" s="17" t="s">
        <v>64</v>
      </c>
      <c r="C133" s="17" t="s">
        <v>7</v>
      </c>
      <c r="D133" s="17">
        <v>760</v>
      </c>
      <c r="E133" s="17">
        <v>660</v>
      </c>
      <c r="F133" s="18">
        <v>1.46</v>
      </c>
      <c r="G133" s="19">
        <f t="shared" si="91"/>
        <v>730</v>
      </c>
      <c r="H133" s="18">
        <v>8.49</v>
      </c>
      <c r="I133" s="18">
        <v>19.73</v>
      </c>
      <c r="J133" s="18">
        <v>1.46</v>
      </c>
      <c r="K133" s="19">
        <f t="shared" si="55"/>
        <v>730</v>
      </c>
      <c r="L133" s="18">
        <v>6.5</v>
      </c>
      <c r="M133" s="18">
        <v>15.58</v>
      </c>
      <c r="N133" s="18">
        <f t="shared" si="81"/>
        <v>11.24</v>
      </c>
      <c r="O133" s="18">
        <f t="shared" si="82"/>
        <v>9.08</v>
      </c>
      <c r="P133" s="18">
        <f t="shared" si="83"/>
        <v>5.62</v>
      </c>
      <c r="Q133" s="18">
        <f t="shared" si="84"/>
        <v>4.54</v>
      </c>
      <c r="R133" s="18">
        <f t="shared" si="92"/>
        <v>37.251607999999997</v>
      </c>
      <c r="S133" s="18" t="str">
        <f t="shared" si="93"/>
        <v/>
      </c>
      <c r="T133" s="18">
        <f t="shared" ref="T133" si="96">IF(C134="DNA",R133*PI()-S134,R133*PI())</f>
        <v>117.02937802720676</v>
      </c>
    </row>
    <row r="134" spans="1:20" x14ac:dyDescent="0.25">
      <c r="A134" s="17">
        <v>1067</v>
      </c>
      <c r="B134" s="17" t="s">
        <v>64</v>
      </c>
      <c r="C134" s="17" t="s">
        <v>8</v>
      </c>
      <c r="D134" s="17"/>
      <c r="E134" s="17"/>
      <c r="F134" s="18"/>
      <c r="G134" s="19">
        <f t="shared" si="91"/>
        <v>0</v>
      </c>
      <c r="H134" s="18"/>
      <c r="I134" s="18"/>
      <c r="J134" s="18"/>
      <c r="K134" s="19" t="str">
        <f t="shared" si="55"/>
        <v/>
      </c>
      <c r="L134" s="18"/>
      <c r="M134" s="18"/>
      <c r="N134" s="18">
        <f t="shared" si="81"/>
        <v>0</v>
      </c>
      <c r="O134" s="18">
        <f t="shared" si="82"/>
        <v>0</v>
      </c>
      <c r="P134" s="18">
        <f t="shared" si="83"/>
        <v>0</v>
      </c>
      <c r="Q134" s="18">
        <f t="shared" si="84"/>
        <v>0</v>
      </c>
      <c r="R134" s="18" t="str">
        <f t="shared" si="92"/>
        <v/>
      </c>
      <c r="S134" s="18" t="str">
        <f t="shared" si="93"/>
        <v/>
      </c>
      <c r="T134" s="18"/>
    </row>
    <row r="135" spans="1:20" x14ac:dyDescent="0.25">
      <c r="A135" s="17">
        <v>68</v>
      </c>
      <c r="B135" s="17" t="s">
        <v>64</v>
      </c>
      <c r="C135" s="17" t="s">
        <v>7</v>
      </c>
      <c r="D135" s="17">
        <v>450</v>
      </c>
      <c r="E135" s="17">
        <v>590</v>
      </c>
      <c r="F135" s="18">
        <v>1.36</v>
      </c>
      <c r="G135" s="19">
        <f t="shared" si="91"/>
        <v>680</v>
      </c>
      <c r="H135" s="18">
        <v>6.37</v>
      </c>
      <c r="I135" s="18">
        <v>15.35</v>
      </c>
      <c r="J135" s="18">
        <v>1.33</v>
      </c>
      <c r="K135" s="19">
        <f t="shared" si="55"/>
        <v>665</v>
      </c>
      <c r="L135" s="18">
        <v>6</v>
      </c>
      <c r="M135" s="18">
        <v>15.9</v>
      </c>
      <c r="N135" s="18">
        <f t="shared" si="81"/>
        <v>8.98</v>
      </c>
      <c r="O135" s="18">
        <f t="shared" si="82"/>
        <v>9.9</v>
      </c>
      <c r="P135" s="18">
        <f t="shared" si="83"/>
        <v>4.49</v>
      </c>
      <c r="Q135" s="18">
        <f t="shared" si="84"/>
        <v>4.95</v>
      </c>
      <c r="R135" s="18">
        <f t="shared" si="92"/>
        <v>30.226680000000005</v>
      </c>
      <c r="S135" s="18" t="str">
        <f t="shared" si="93"/>
        <v/>
      </c>
      <c r="T135" s="18">
        <f t="shared" ref="T135" si="97">IF(C136="DNA",R135*PI()-S136,R135*PI())</f>
        <v>94.959915830409543</v>
      </c>
    </row>
    <row r="136" spans="1:20" x14ac:dyDescent="0.25">
      <c r="A136" s="17">
        <v>1068</v>
      </c>
      <c r="B136" s="17" t="s">
        <v>64</v>
      </c>
      <c r="C136" s="17" t="s">
        <v>8</v>
      </c>
      <c r="D136" s="17"/>
      <c r="E136" s="17"/>
      <c r="F136" s="18"/>
      <c r="G136" s="19">
        <f t="shared" si="91"/>
        <v>0</v>
      </c>
      <c r="H136" s="18"/>
      <c r="I136" s="18"/>
      <c r="J136" s="18"/>
      <c r="K136" s="19" t="str">
        <f t="shared" ref="K136:K169" si="98">IF(J136&gt;0,J136/2*1000,"")</f>
        <v/>
      </c>
      <c r="L136" s="18"/>
      <c r="M136" s="18"/>
      <c r="N136" s="18">
        <f t="shared" si="81"/>
        <v>0</v>
      </c>
      <c r="O136" s="18">
        <f t="shared" si="82"/>
        <v>0</v>
      </c>
      <c r="P136" s="18">
        <f t="shared" si="83"/>
        <v>0</v>
      </c>
      <c r="Q136" s="18">
        <f t="shared" si="84"/>
        <v>0</v>
      </c>
      <c r="R136" s="18" t="str">
        <f t="shared" si="92"/>
        <v/>
      </c>
      <c r="S136" s="18" t="str">
        <f t="shared" si="93"/>
        <v/>
      </c>
      <c r="T136" s="18"/>
    </row>
    <row r="137" spans="1:20" x14ac:dyDescent="0.25">
      <c r="A137" s="20">
        <v>79</v>
      </c>
      <c r="B137" s="20" t="s">
        <v>67</v>
      </c>
      <c r="C137" s="20" t="s">
        <v>0</v>
      </c>
      <c r="D137" s="20">
        <v>670</v>
      </c>
      <c r="E137" s="20">
        <v>1800</v>
      </c>
      <c r="F137" s="21">
        <v>1.7</v>
      </c>
      <c r="G137" s="22">
        <f t="shared" si="91"/>
        <v>850</v>
      </c>
      <c r="H137" s="21">
        <v>12.43</v>
      </c>
      <c r="I137" s="21">
        <v>21.62</v>
      </c>
      <c r="J137" s="21">
        <v>1.7</v>
      </c>
      <c r="K137" s="22">
        <f t="shared" si="98"/>
        <v>850</v>
      </c>
      <c r="L137" s="21">
        <v>10.92</v>
      </c>
      <c r="M137" s="21">
        <v>19.18</v>
      </c>
      <c r="N137" s="21">
        <f t="shared" si="81"/>
        <v>9.1900000000000013</v>
      </c>
      <c r="O137" s="21">
        <f t="shared" si="82"/>
        <v>8.26</v>
      </c>
      <c r="P137" s="21">
        <f t="shared" si="83"/>
        <v>4.5950000000000006</v>
      </c>
      <c r="Q137" s="21">
        <f t="shared" si="84"/>
        <v>4.13</v>
      </c>
      <c r="R137" s="21">
        <f t="shared" si="92"/>
        <v>32.261495000000004</v>
      </c>
      <c r="S137" s="21" t="str">
        <f t="shared" si="93"/>
        <v/>
      </c>
      <c r="T137" s="21">
        <f t="shared" ref="T137" si="99">IF(C138="DNA",R137*PI()-S138,R137*PI())</f>
        <v>101.35247568582385</v>
      </c>
    </row>
    <row r="138" spans="1:20" x14ac:dyDescent="0.25">
      <c r="A138" s="20">
        <v>1079</v>
      </c>
      <c r="B138" s="20" t="s">
        <v>67</v>
      </c>
      <c r="C138" s="20" t="s">
        <v>8</v>
      </c>
      <c r="D138" s="20"/>
      <c r="E138" s="20"/>
      <c r="F138" s="21"/>
      <c r="G138" s="22">
        <f t="shared" si="91"/>
        <v>0</v>
      </c>
      <c r="H138" s="21"/>
      <c r="I138" s="21"/>
      <c r="J138" s="21"/>
      <c r="K138" s="22" t="str">
        <f t="shared" si="98"/>
        <v/>
      </c>
      <c r="L138" s="21"/>
      <c r="M138" s="21"/>
      <c r="N138" s="21">
        <f t="shared" si="81"/>
        <v>0</v>
      </c>
      <c r="O138" s="21">
        <f t="shared" si="82"/>
        <v>0</v>
      </c>
      <c r="P138" s="21">
        <f t="shared" si="83"/>
        <v>0</v>
      </c>
      <c r="Q138" s="21">
        <f t="shared" si="84"/>
        <v>0</v>
      </c>
      <c r="R138" s="21" t="str">
        <f t="shared" si="92"/>
        <v/>
      </c>
      <c r="S138" s="21" t="str">
        <f t="shared" si="93"/>
        <v/>
      </c>
      <c r="T138" s="21"/>
    </row>
    <row r="139" spans="1:20" x14ac:dyDescent="0.25">
      <c r="A139" s="20">
        <v>80</v>
      </c>
      <c r="B139" s="20" t="s">
        <v>67</v>
      </c>
      <c r="C139" s="20" t="s">
        <v>0</v>
      </c>
      <c r="D139" s="20">
        <v>640</v>
      </c>
      <c r="E139" s="20">
        <v>1410</v>
      </c>
      <c r="F139" s="21">
        <v>1.41</v>
      </c>
      <c r="G139" s="22">
        <f t="shared" si="91"/>
        <v>705</v>
      </c>
      <c r="H139" s="21">
        <v>12.14</v>
      </c>
      <c r="I139" s="21">
        <v>21.39</v>
      </c>
      <c r="J139" s="21">
        <v>1.41</v>
      </c>
      <c r="K139" s="22">
        <f t="shared" si="98"/>
        <v>705</v>
      </c>
      <c r="L139" s="21">
        <v>7.47</v>
      </c>
      <c r="M139" s="21">
        <v>15.55</v>
      </c>
      <c r="N139" s="21">
        <f t="shared" si="81"/>
        <v>9.25</v>
      </c>
      <c r="O139" s="21">
        <f t="shared" si="82"/>
        <v>8.0800000000000018</v>
      </c>
      <c r="P139" s="21">
        <f t="shared" si="83"/>
        <v>4.625</v>
      </c>
      <c r="Q139" s="21">
        <f t="shared" si="84"/>
        <v>4.0400000000000009</v>
      </c>
      <c r="R139" s="21">
        <f t="shared" si="92"/>
        <v>26.345850000000002</v>
      </c>
      <c r="S139" s="21" t="str">
        <f t="shared" si="93"/>
        <v/>
      </c>
      <c r="T139" s="21">
        <f t="shared" ref="T139" si="100">IF(C140="DNA",R139*PI()-S140,R139*PI())</f>
        <v>82.76792881257866</v>
      </c>
    </row>
    <row r="140" spans="1:20" x14ac:dyDescent="0.25">
      <c r="A140" s="20">
        <v>1080</v>
      </c>
      <c r="B140" s="20" t="s">
        <v>67</v>
      </c>
      <c r="C140" s="20" t="s">
        <v>8</v>
      </c>
      <c r="D140" s="20"/>
      <c r="E140" s="20"/>
      <c r="F140" s="21"/>
      <c r="G140" s="22">
        <f t="shared" si="91"/>
        <v>0</v>
      </c>
      <c r="H140" s="21"/>
      <c r="I140" s="21"/>
      <c r="J140" s="21"/>
      <c r="K140" s="22" t="str">
        <f t="shared" si="98"/>
        <v/>
      </c>
      <c r="L140" s="21"/>
      <c r="M140" s="21"/>
      <c r="N140" s="21">
        <f t="shared" si="81"/>
        <v>0</v>
      </c>
      <c r="O140" s="21">
        <f t="shared" si="82"/>
        <v>0</v>
      </c>
      <c r="P140" s="21">
        <f t="shared" si="83"/>
        <v>0</v>
      </c>
      <c r="Q140" s="21">
        <f t="shared" si="84"/>
        <v>0</v>
      </c>
      <c r="R140" s="21" t="str">
        <f t="shared" si="92"/>
        <v/>
      </c>
      <c r="S140" s="21" t="str">
        <f t="shared" si="93"/>
        <v/>
      </c>
      <c r="T140" s="21"/>
    </row>
    <row r="141" spans="1:20" x14ac:dyDescent="0.25">
      <c r="A141" s="20">
        <v>81</v>
      </c>
      <c r="B141" s="20" t="s">
        <v>67</v>
      </c>
      <c r="C141" s="20" t="s">
        <v>0</v>
      </c>
      <c r="D141" s="20">
        <v>970</v>
      </c>
      <c r="E141" s="20">
        <v>250</v>
      </c>
      <c r="F141" s="21">
        <v>1.1399999999999999</v>
      </c>
      <c r="G141" s="22">
        <f t="shared" si="91"/>
        <v>570</v>
      </c>
      <c r="H141" s="21">
        <v>8.19</v>
      </c>
      <c r="I141" s="21">
        <v>18.670000000000002</v>
      </c>
      <c r="J141" s="21">
        <v>1.1399999999999999</v>
      </c>
      <c r="K141" s="22">
        <f t="shared" si="98"/>
        <v>570</v>
      </c>
      <c r="L141" s="21">
        <v>4.3499999999999996</v>
      </c>
      <c r="M141" s="21">
        <v>11.25</v>
      </c>
      <c r="N141" s="21">
        <f t="shared" si="81"/>
        <v>10.480000000000002</v>
      </c>
      <c r="O141" s="21">
        <f t="shared" si="82"/>
        <v>6.9</v>
      </c>
      <c r="P141" s="21">
        <f t="shared" si="83"/>
        <v>5.2400000000000011</v>
      </c>
      <c r="Q141" s="21">
        <f t="shared" si="84"/>
        <v>3.45</v>
      </c>
      <c r="R141" s="21">
        <f t="shared" si="92"/>
        <v>20.608920000000005</v>
      </c>
      <c r="S141" s="21" t="str">
        <f t="shared" si="93"/>
        <v/>
      </c>
      <c r="T141" s="21">
        <f t="shared" ref="T141" si="101">IF(C142="DNA",R141*PI()-S142,R141*PI())</f>
        <v>64.744831670419771</v>
      </c>
    </row>
    <row r="142" spans="1:20" x14ac:dyDescent="0.25">
      <c r="A142" s="20">
        <v>1081</v>
      </c>
      <c r="B142" s="20" t="s">
        <v>67</v>
      </c>
      <c r="C142" s="20" t="s">
        <v>8</v>
      </c>
      <c r="D142" s="20"/>
      <c r="E142" s="20"/>
      <c r="F142" s="21"/>
      <c r="G142" s="22">
        <f t="shared" si="91"/>
        <v>0</v>
      </c>
      <c r="H142" s="21"/>
      <c r="I142" s="21"/>
      <c r="J142" s="21"/>
      <c r="K142" s="22" t="str">
        <f t="shared" si="98"/>
        <v/>
      </c>
      <c r="L142" s="21"/>
      <c r="M142" s="21"/>
      <c r="N142" s="21">
        <f t="shared" si="81"/>
        <v>0</v>
      </c>
      <c r="O142" s="21">
        <f t="shared" si="82"/>
        <v>0</v>
      </c>
      <c r="P142" s="21">
        <f t="shared" si="83"/>
        <v>0</v>
      </c>
      <c r="Q142" s="21">
        <f t="shared" si="84"/>
        <v>0</v>
      </c>
      <c r="R142" s="21" t="str">
        <f t="shared" si="92"/>
        <v/>
      </c>
      <c r="S142" s="21" t="str">
        <f t="shared" si="93"/>
        <v/>
      </c>
      <c r="T142" s="21"/>
    </row>
    <row r="143" spans="1:20" x14ac:dyDescent="0.25">
      <c r="A143" s="20">
        <v>82</v>
      </c>
      <c r="B143" s="20" t="s">
        <v>67</v>
      </c>
      <c r="C143" s="20" t="s">
        <v>0</v>
      </c>
      <c r="D143" s="20">
        <v>1375</v>
      </c>
      <c r="E143" s="20">
        <v>1255</v>
      </c>
      <c r="F143" s="21">
        <v>0.96</v>
      </c>
      <c r="G143" s="22">
        <f t="shared" si="91"/>
        <v>480</v>
      </c>
      <c r="H143" s="21">
        <v>6.52</v>
      </c>
      <c r="I143" s="21">
        <v>16.5</v>
      </c>
      <c r="J143" s="21">
        <v>0.96</v>
      </c>
      <c r="K143" s="22">
        <f t="shared" si="98"/>
        <v>480</v>
      </c>
      <c r="L143" s="21">
        <v>7.24</v>
      </c>
      <c r="M143" s="21">
        <v>15.11</v>
      </c>
      <c r="N143" s="21">
        <f t="shared" si="81"/>
        <v>9.98</v>
      </c>
      <c r="O143" s="21">
        <f t="shared" si="82"/>
        <v>7.8699999999999992</v>
      </c>
      <c r="P143" s="21">
        <f t="shared" si="83"/>
        <v>4.99</v>
      </c>
      <c r="Q143" s="21">
        <f t="shared" si="84"/>
        <v>3.9349999999999996</v>
      </c>
      <c r="R143" s="21">
        <f t="shared" si="92"/>
        <v>18.850223999999997</v>
      </c>
      <c r="S143" s="21" t="str">
        <f t="shared" si="93"/>
        <v/>
      </c>
      <c r="T143" s="21">
        <f t="shared" ref="T143" si="102">IF(C144="DNA",R143*PI()-S144,R143*PI())</f>
        <v>59.219725236921995</v>
      </c>
    </row>
    <row r="144" spans="1:20" x14ac:dyDescent="0.25">
      <c r="A144" s="20">
        <v>1082</v>
      </c>
      <c r="B144" s="20" t="s">
        <v>67</v>
      </c>
      <c r="C144" s="20" t="s">
        <v>8</v>
      </c>
      <c r="D144" s="20"/>
      <c r="E144" s="20"/>
      <c r="F144" s="21"/>
      <c r="G144" s="22">
        <f t="shared" si="91"/>
        <v>0</v>
      </c>
      <c r="H144" s="21"/>
      <c r="I144" s="21"/>
      <c r="J144" s="21"/>
      <c r="K144" s="22" t="str">
        <f t="shared" si="98"/>
        <v/>
      </c>
      <c r="L144" s="21"/>
      <c r="M144" s="21"/>
      <c r="N144" s="21">
        <f t="shared" si="81"/>
        <v>0</v>
      </c>
      <c r="O144" s="21">
        <f t="shared" si="82"/>
        <v>0</v>
      </c>
      <c r="P144" s="21">
        <f t="shared" si="83"/>
        <v>0</v>
      </c>
      <c r="Q144" s="21">
        <f t="shared" si="84"/>
        <v>0</v>
      </c>
      <c r="R144" s="21" t="str">
        <f t="shared" si="92"/>
        <v/>
      </c>
      <c r="S144" s="21" t="str">
        <f t="shared" si="93"/>
        <v/>
      </c>
      <c r="T144" s="21"/>
    </row>
    <row r="145" spans="1:20" x14ac:dyDescent="0.25">
      <c r="A145" s="20">
        <v>83</v>
      </c>
      <c r="B145" s="20" t="s">
        <v>67</v>
      </c>
      <c r="C145" s="20" t="s">
        <v>0</v>
      </c>
      <c r="D145" s="20">
        <v>280</v>
      </c>
      <c r="E145" s="20">
        <v>1120</v>
      </c>
      <c r="F145" s="21">
        <v>1.1000000000000001</v>
      </c>
      <c r="G145" s="22">
        <f t="shared" si="91"/>
        <v>550</v>
      </c>
      <c r="H145" s="21">
        <v>7.98</v>
      </c>
      <c r="I145" s="21">
        <v>17.84</v>
      </c>
      <c r="J145" s="21">
        <v>1.1000000000000001</v>
      </c>
      <c r="K145" s="22">
        <f t="shared" si="98"/>
        <v>550</v>
      </c>
      <c r="L145" s="21">
        <v>8.4</v>
      </c>
      <c r="M145" s="21">
        <v>15.86</v>
      </c>
      <c r="N145" s="21">
        <f t="shared" si="81"/>
        <v>9.86</v>
      </c>
      <c r="O145" s="21">
        <f t="shared" si="82"/>
        <v>7.4599999999999991</v>
      </c>
      <c r="P145" s="21">
        <f t="shared" si="83"/>
        <v>4.93</v>
      </c>
      <c r="Q145" s="21">
        <f t="shared" si="84"/>
        <v>3.7299999999999995</v>
      </c>
      <c r="R145" s="21">
        <f t="shared" si="92"/>
        <v>20.227789999999999</v>
      </c>
      <c r="S145" s="21" t="str">
        <f t="shared" si="93"/>
        <v/>
      </c>
      <c r="T145" s="21">
        <f t="shared" ref="T145" si="103">IF(C146="DNA",R145*PI()-S146,R145*PI())</f>
        <v>63.547476462357075</v>
      </c>
    </row>
    <row r="146" spans="1:20" x14ac:dyDescent="0.25">
      <c r="A146" s="20">
        <v>1083</v>
      </c>
      <c r="B146" s="20" t="s">
        <v>67</v>
      </c>
      <c r="C146" s="20" t="s">
        <v>8</v>
      </c>
      <c r="D146" s="20"/>
      <c r="E146" s="20"/>
      <c r="F146" s="21"/>
      <c r="G146" s="22">
        <f t="shared" si="91"/>
        <v>0</v>
      </c>
      <c r="H146" s="21"/>
      <c r="I146" s="21"/>
      <c r="J146" s="21"/>
      <c r="K146" s="22" t="str">
        <f t="shared" si="98"/>
        <v/>
      </c>
      <c r="L146" s="21"/>
      <c r="M146" s="21"/>
      <c r="N146" s="21">
        <f t="shared" ref="N146:N154" si="104">I146-H146</f>
        <v>0</v>
      </c>
      <c r="O146" s="21">
        <f t="shared" ref="O146:O154" si="105">M146-L146</f>
        <v>0</v>
      </c>
      <c r="P146" s="21">
        <f t="shared" ref="P146:P154" si="106">N146/2</f>
        <v>0</v>
      </c>
      <c r="Q146" s="21">
        <f t="shared" ref="Q146:Q154" si="107">O146/2</f>
        <v>0</v>
      </c>
      <c r="R146" s="21" t="str">
        <f t="shared" si="92"/>
        <v/>
      </c>
      <c r="S146" s="21" t="str">
        <f t="shared" si="93"/>
        <v/>
      </c>
      <c r="T146" s="21"/>
    </row>
    <row r="147" spans="1:20" x14ac:dyDescent="0.25">
      <c r="A147" s="20">
        <v>84</v>
      </c>
      <c r="B147" s="20" t="s">
        <v>67</v>
      </c>
      <c r="C147" s="20" t="s">
        <v>0</v>
      </c>
      <c r="D147" s="20">
        <v>80</v>
      </c>
      <c r="E147" s="20">
        <v>1230</v>
      </c>
      <c r="F147" s="21">
        <v>1.19</v>
      </c>
      <c r="G147" s="22">
        <f t="shared" si="91"/>
        <v>595</v>
      </c>
      <c r="H147" s="21">
        <v>6.03</v>
      </c>
      <c r="I147" s="21">
        <v>14.54</v>
      </c>
      <c r="J147" s="21">
        <v>1.2</v>
      </c>
      <c r="K147" s="22">
        <f t="shared" si="98"/>
        <v>600</v>
      </c>
      <c r="L147" s="21">
        <v>8.6300000000000008</v>
      </c>
      <c r="M147" s="21">
        <v>16.27</v>
      </c>
      <c r="N147" s="21">
        <f t="shared" si="104"/>
        <v>8.509999999999998</v>
      </c>
      <c r="O147" s="21">
        <f t="shared" si="105"/>
        <v>7.6399999999999988</v>
      </c>
      <c r="P147" s="21">
        <f t="shared" si="106"/>
        <v>4.254999999999999</v>
      </c>
      <c r="Q147" s="21">
        <f t="shared" si="107"/>
        <v>3.8199999999999994</v>
      </c>
      <c r="R147" s="21">
        <f t="shared" si="92"/>
        <v>19.34237899999999</v>
      </c>
      <c r="S147" s="21" t="str">
        <f t="shared" si="93"/>
        <v/>
      </c>
      <c r="T147" s="21">
        <f t="shared" ref="T147" si="108">IF(C148="DNA",R147*PI()-S148,R147*PI())</f>
        <v>60.765875769349456</v>
      </c>
    </row>
    <row r="148" spans="1:20" x14ac:dyDescent="0.25">
      <c r="A148" s="20">
        <v>1084</v>
      </c>
      <c r="B148" s="20" t="s">
        <v>67</v>
      </c>
      <c r="C148" s="20" t="s">
        <v>8</v>
      </c>
      <c r="D148" s="20"/>
      <c r="E148" s="20"/>
      <c r="F148" s="21"/>
      <c r="G148" s="22">
        <f t="shared" si="91"/>
        <v>0</v>
      </c>
      <c r="H148" s="21"/>
      <c r="I148" s="21"/>
      <c r="J148" s="21"/>
      <c r="K148" s="22" t="str">
        <f t="shared" si="98"/>
        <v/>
      </c>
      <c r="L148" s="21"/>
      <c r="M148" s="21"/>
      <c r="N148" s="21">
        <f t="shared" si="104"/>
        <v>0</v>
      </c>
      <c r="O148" s="21">
        <f t="shared" si="105"/>
        <v>0</v>
      </c>
      <c r="P148" s="21">
        <f t="shared" si="106"/>
        <v>0</v>
      </c>
      <c r="Q148" s="21">
        <f t="shared" si="107"/>
        <v>0</v>
      </c>
      <c r="R148" s="21" t="str">
        <f t="shared" si="92"/>
        <v/>
      </c>
      <c r="S148" s="21" t="str">
        <f t="shared" si="93"/>
        <v/>
      </c>
      <c r="T148" s="21"/>
    </row>
    <row r="149" spans="1:20" x14ac:dyDescent="0.25">
      <c r="A149" s="20">
        <v>85</v>
      </c>
      <c r="B149" s="20" t="s">
        <v>67</v>
      </c>
      <c r="C149" s="20" t="s">
        <v>0</v>
      </c>
      <c r="D149" s="20">
        <v>850</v>
      </c>
      <c r="E149" s="20">
        <v>350</v>
      </c>
      <c r="F149" s="21">
        <v>1</v>
      </c>
      <c r="G149" s="22">
        <f t="shared" si="91"/>
        <v>500</v>
      </c>
      <c r="H149" s="21">
        <v>3.39</v>
      </c>
      <c r="I149" s="21">
        <v>14.14</v>
      </c>
      <c r="J149" s="21">
        <v>1</v>
      </c>
      <c r="K149" s="22">
        <f t="shared" si="98"/>
        <v>500</v>
      </c>
      <c r="L149" s="21">
        <v>5.6</v>
      </c>
      <c r="M149" s="21">
        <v>14.26</v>
      </c>
      <c r="N149" s="21">
        <f t="shared" si="104"/>
        <v>10.75</v>
      </c>
      <c r="O149" s="21">
        <f t="shared" si="105"/>
        <v>8.66</v>
      </c>
      <c r="P149" s="21">
        <f t="shared" si="106"/>
        <v>5.375</v>
      </c>
      <c r="Q149" s="21">
        <f t="shared" si="107"/>
        <v>4.33</v>
      </c>
      <c r="R149" s="21">
        <f t="shared" si="92"/>
        <v>23.27375</v>
      </c>
      <c r="S149" s="21" t="str">
        <f t="shared" si="93"/>
        <v/>
      </c>
      <c r="T149" s="21">
        <f t="shared" ref="T149" si="109">IF(C150="DNA",R149*PI()-S150,R149*PI())</f>
        <v>73.116642021485447</v>
      </c>
    </row>
    <row r="150" spans="1:20" x14ac:dyDescent="0.25">
      <c r="A150" s="20">
        <v>1085</v>
      </c>
      <c r="B150" s="20" t="s">
        <v>67</v>
      </c>
      <c r="C150" s="20" t="s">
        <v>8</v>
      </c>
      <c r="D150" s="20"/>
      <c r="E150" s="20"/>
      <c r="F150" s="21"/>
      <c r="G150" s="22">
        <f t="shared" si="91"/>
        <v>0</v>
      </c>
      <c r="H150" s="21"/>
      <c r="I150" s="21"/>
      <c r="J150" s="21"/>
      <c r="K150" s="22" t="str">
        <f t="shared" si="98"/>
        <v/>
      </c>
      <c r="L150" s="21"/>
      <c r="M150" s="21"/>
      <c r="N150" s="21">
        <f t="shared" si="104"/>
        <v>0</v>
      </c>
      <c r="O150" s="21">
        <f t="shared" si="105"/>
        <v>0</v>
      </c>
      <c r="P150" s="21">
        <f t="shared" si="106"/>
        <v>0</v>
      </c>
      <c r="Q150" s="21">
        <f t="shared" si="107"/>
        <v>0</v>
      </c>
      <c r="R150" s="21" t="str">
        <f t="shared" si="92"/>
        <v/>
      </c>
      <c r="S150" s="21" t="str">
        <f t="shared" si="93"/>
        <v/>
      </c>
      <c r="T150" s="21"/>
    </row>
    <row r="151" spans="1:20" x14ac:dyDescent="0.25">
      <c r="A151" s="20">
        <v>86</v>
      </c>
      <c r="B151" s="20" t="s">
        <v>67</v>
      </c>
      <c r="C151" s="20" t="s">
        <v>0</v>
      </c>
      <c r="D151" s="20">
        <v>1570</v>
      </c>
      <c r="E151" s="20">
        <v>180</v>
      </c>
      <c r="F151" s="21">
        <v>1.07</v>
      </c>
      <c r="G151" s="22">
        <f t="shared" si="91"/>
        <v>535</v>
      </c>
      <c r="H151" s="21">
        <v>6.52</v>
      </c>
      <c r="I151" s="21">
        <v>15.63</v>
      </c>
      <c r="J151" s="21">
        <v>1.02</v>
      </c>
      <c r="K151" s="22">
        <f t="shared" si="98"/>
        <v>510</v>
      </c>
      <c r="L151" s="21">
        <v>2.72</v>
      </c>
      <c r="M151" s="21">
        <v>10.82</v>
      </c>
      <c r="N151" s="21">
        <f t="shared" si="104"/>
        <v>9.1100000000000012</v>
      </c>
      <c r="O151" s="21">
        <f t="shared" si="105"/>
        <v>8.1</v>
      </c>
      <c r="P151" s="21">
        <f t="shared" si="106"/>
        <v>4.5550000000000006</v>
      </c>
      <c r="Q151" s="21">
        <f t="shared" si="107"/>
        <v>4.05</v>
      </c>
      <c r="R151" s="21">
        <f t="shared" si="92"/>
        <v>19.739092500000002</v>
      </c>
      <c r="S151" s="21" t="str">
        <f t="shared" si="93"/>
        <v/>
      </c>
      <c r="T151" s="21">
        <f t="shared" ref="T151" si="110">IF(C152="DNA",R151*PI()-S152,R151*PI())</f>
        <v>62.012187986529391</v>
      </c>
    </row>
    <row r="152" spans="1:20" x14ac:dyDescent="0.25">
      <c r="A152" s="20">
        <v>1086</v>
      </c>
      <c r="B152" s="20" t="s">
        <v>67</v>
      </c>
      <c r="C152" s="20" t="s">
        <v>8</v>
      </c>
      <c r="D152" s="20"/>
      <c r="E152" s="20"/>
      <c r="F152" s="21"/>
      <c r="G152" s="22">
        <f t="shared" si="91"/>
        <v>0</v>
      </c>
      <c r="H152" s="21"/>
      <c r="I152" s="21"/>
      <c r="J152" s="21"/>
      <c r="K152" s="22" t="str">
        <f t="shared" si="98"/>
        <v/>
      </c>
      <c r="L152" s="21"/>
      <c r="M152" s="21"/>
      <c r="N152" s="21">
        <f t="shared" si="104"/>
        <v>0</v>
      </c>
      <c r="O152" s="21">
        <f t="shared" si="105"/>
        <v>0</v>
      </c>
      <c r="P152" s="21">
        <f t="shared" si="106"/>
        <v>0</v>
      </c>
      <c r="Q152" s="21">
        <f t="shared" si="107"/>
        <v>0</v>
      </c>
      <c r="R152" s="21" t="str">
        <f t="shared" si="92"/>
        <v/>
      </c>
      <c r="S152" s="21" t="str">
        <f t="shared" si="93"/>
        <v/>
      </c>
      <c r="T152" s="21"/>
    </row>
    <row r="153" spans="1:20" x14ac:dyDescent="0.25">
      <c r="A153" s="20">
        <v>87</v>
      </c>
      <c r="B153" s="20" t="s">
        <v>67</v>
      </c>
      <c r="C153" s="20" t="s">
        <v>0</v>
      </c>
      <c r="D153" s="20">
        <v>1445</v>
      </c>
      <c r="E153" s="20">
        <v>1460</v>
      </c>
      <c r="F153" s="21">
        <v>1.44</v>
      </c>
      <c r="G153" s="22">
        <f t="shared" si="91"/>
        <v>720</v>
      </c>
      <c r="H153" s="21">
        <v>9.86</v>
      </c>
      <c r="I153" s="21">
        <v>19.899999999999999</v>
      </c>
      <c r="J153" s="21">
        <v>1.44</v>
      </c>
      <c r="K153" s="22">
        <f t="shared" si="98"/>
        <v>720</v>
      </c>
      <c r="L153" s="21">
        <v>4.05</v>
      </c>
      <c r="M153" s="21">
        <v>12.16</v>
      </c>
      <c r="N153" s="21">
        <f t="shared" si="104"/>
        <v>10.039999999999999</v>
      </c>
      <c r="O153" s="21">
        <f t="shared" si="105"/>
        <v>8.11</v>
      </c>
      <c r="P153" s="21">
        <f t="shared" si="106"/>
        <v>5.0199999999999996</v>
      </c>
      <c r="Q153" s="21">
        <f t="shared" si="107"/>
        <v>4.0549999999999997</v>
      </c>
      <c r="R153" s="21">
        <f t="shared" si="92"/>
        <v>29.312783999999994</v>
      </c>
      <c r="S153" s="21" t="str">
        <f t="shared" si="93"/>
        <v/>
      </c>
      <c r="T153" s="21">
        <f t="shared" ref="T153" si="111">IF(C154="DNA",R153*PI()-S154,R153*PI())</f>
        <v>92.088826870664406</v>
      </c>
    </row>
    <row r="154" spans="1:20" x14ac:dyDescent="0.25">
      <c r="A154" s="20">
        <v>1087</v>
      </c>
      <c r="B154" s="20" t="s">
        <v>67</v>
      </c>
      <c r="C154" s="20" t="s">
        <v>8</v>
      </c>
      <c r="D154" s="20"/>
      <c r="E154" s="20"/>
      <c r="F154" s="21"/>
      <c r="G154" s="22">
        <f t="shared" si="91"/>
        <v>0</v>
      </c>
      <c r="H154" s="21"/>
      <c r="I154" s="21"/>
      <c r="J154" s="21"/>
      <c r="K154" s="22" t="str">
        <f t="shared" si="98"/>
        <v/>
      </c>
      <c r="L154" s="21"/>
      <c r="M154" s="21"/>
      <c r="N154" s="21">
        <f t="shared" si="104"/>
        <v>0</v>
      </c>
      <c r="O154" s="21">
        <f t="shared" si="105"/>
        <v>0</v>
      </c>
      <c r="P154" s="21">
        <f t="shared" si="106"/>
        <v>0</v>
      </c>
      <c r="Q154" s="21">
        <f t="shared" si="107"/>
        <v>0</v>
      </c>
      <c r="R154" s="21" t="str">
        <f t="shared" si="92"/>
        <v/>
      </c>
      <c r="S154" s="21" t="str">
        <f t="shared" si="93"/>
        <v/>
      </c>
      <c r="T154" s="21"/>
    </row>
    <row r="155" spans="1:20" x14ac:dyDescent="0.25">
      <c r="A155" s="20">
        <v>92</v>
      </c>
      <c r="B155" s="20" t="s">
        <v>67</v>
      </c>
      <c r="C155" s="20" t="s">
        <v>0</v>
      </c>
      <c r="D155" s="20">
        <v>40</v>
      </c>
      <c r="E155" s="20">
        <v>1905</v>
      </c>
      <c r="F155" s="21">
        <v>1.33</v>
      </c>
      <c r="G155" s="22">
        <f t="shared" si="91"/>
        <v>665</v>
      </c>
      <c r="H155" s="21">
        <v>5.28</v>
      </c>
      <c r="I155" s="21">
        <v>14.78</v>
      </c>
      <c r="J155" s="21">
        <v>1.33</v>
      </c>
      <c r="K155" s="22">
        <f t="shared" si="98"/>
        <v>665</v>
      </c>
      <c r="L155" s="21">
        <v>6.16</v>
      </c>
      <c r="M155" s="21">
        <v>12.91</v>
      </c>
      <c r="N155" s="21">
        <f t="shared" ref="N155:N166" si="112">I155-H155</f>
        <v>9.5</v>
      </c>
      <c r="O155" s="21">
        <f t="shared" ref="O155:O166" si="113">M155-L155</f>
        <v>6.75</v>
      </c>
      <c r="P155" s="21">
        <f t="shared" ref="P155:P166" si="114">N155/2</f>
        <v>4.75</v>
      </c>
      <c r="Q155" s="21">
        <f t="shared" ref="Q155:Q166" si="115">O155/2</f>
        <v>3.375</v>
      </c>
      <c r="R155" s="21">
        <f t="shared" si="92"/>
        <v>21.321562500000002</v>
      </c>
      <c r="S155" s="21" t="str">
        <f t="shared" si="93"/>
        <v/>
      </c>
      <c r="T155" s="21">
        <f t="shared" ref="T155" si="116">IF(C156="DNA",R155*PI()-S156,R155*PI())</f>
        <v>66.983664113055625</v>
      </c>
    </row>
    <row r="156" spans="1:20" x14ac:dyDescent="0.25">
      <c r="A156" s="20">
        <v>1092</v>
      </c>
      <c r="B156" s="20"/>
      <c r="C156" s="20" t="s">
        <v>8</v>
      </c>
      <c r="D156" s="20"/>
      <c r="E156" s="20"/>
      <c r="F156" s="20"/>
      <c r="G156" s="22">
        <f t="shared" si="91"/>
        <v>0</v>
      </c>
      <c r="H156" s="21"/>
      <c r="I156" s="21"/>
      <c r="J156" s="20"/>
      <c r="K156" s="22" t="str">
        <f t="shared" si="98"/>
        <v/>
      </c>
      <c r="L156" s="21"/>
      <c r="M156" s="21"/>
      <c r="N156" s="21">
        <f t="shared" si="112"/>
        <v>0</v>
      </c>
      <c r="O156" s="21">
        <f t="shared" si="113"/>
        <v>0</v>
      </c>
      <c r="P156" s="21">
        <f t="shared" si="114"/>
        <v>0</v>
      </c>
      <c r="Q156" s="21">
        <f t="shared" si="115"/>
        <v>0</v>
      </c>
      <c r="R156" s="21" t="str">
        <f t="shared" si="92"/>
        <v/>
      </c>
      <c r="S156" s="21" t="str">
        <f t="shared" si="93"/>
        <v/>
      </c>
      <c r="T156" s="21"/>
    </row>
    <row r="157" spans="1:20" x14ac:dyDescent="0.25">
      <c r="A157" s="20">
        <v>93</v>
      </c>
      <c r="B157" s="20" t="s">
        <v>67</v>
      </c>
      <c r="C157" s="20" t="s">
        <v>0</v>
      </c>
      <c r="D157" s="20">
        <v>270</v>
      </c>
      <c r="E157" s="20">
        <v>1880</v>
      </c>
      <c r="F157" s="21">
        <v>1.4</v>
      </c>
      <c r="G157" s="22">
        <f t="shared" si="91"/>
        <v>700</v>
      </c>
      <c r="H157" s="21">
        <v>6.56</v>
      </c>
      <c r="I157" s="21">
        <v>15.77</v>
      </c>
      <c r="J157" s="21">
        <v>1.41</v>
      </c>
      <c r="K157" s="22">
        <f t="shared" si="98"/>
        <v>705</v>
      </c>
      <c r="L157" s="21">
        <v>10.16</v>
      </c>
      <c r="M157" s="21">
        <v>17.7</v>
      </c>
      <c r="N157" s="21">
        <f t="shared" si="112"/>
        <v>9.2100000000000009</v>
      </c>
      <c r="O157" s="21">
        <f t="shared" si="113"/>
        <v>7.5399999999999991</v>
      </c>
      <c r="P157" s="21">
        <f t="shared" si="114"/>
        <v>4.6050000000000004</v>
      </c>
      <c r="Q157" s="21">
        <f t="shared" si="115"/>
        <v>3.7699999999999996</v>
      </c>
      <c r="R157" s="21">
        <f t="shared" si="92"/>
        <v>24.305189999999996</v>
      </c>
      <c r="S157" s="21" t="str">
        <f t="shared" si="93"/>
        <v/>
      </c>
      <c r="T157" s="21">
        <f t="shared" ref="T157" si="117">IF(C158="DNA",R157*PI()-S158,R157*PI())</f>
        <v>76.357006348104093</v>
      </c>
    </row>
    <row r="158" spans="1:20" x14ac:dyDescent="0.25">
      <c r="A158" s="20">
        <v>1093</v>
      </c>
      <c r="B158" s="20"/>
      <c r="C158" s="20" t="s">
        <v>8</v>
      </c>
      <c r="D158" s="20"/>
      <c r="E158" s="20"/>
      <c r="F158" s="20"/>
      <c r="G158" s="22">
        <f t="shared" si="91"/>
        <v>0</v>
      </c>
      <c r="H158" s="21"/>
      <c r="I158" s="21"/>
      <c r="J158" s="20"/>
      <c r="K158" s="22" t="str">
        <f t="shared" si="98"/>
        <v/>
      </c>
      <c r="L158" s="21"/>
      <c r="M158" s="21"/>
      <c r="N158" s="21">
        <f t="shared" si="112"/>
        <v>0</v>
      </c>
      <c r="O158" s="21">
        <f t="shared" si="113"/>
        <v>0</v>
      </c>
      <c r="P158" s="21">
        <f t="shared" si="114"/>
        <v>0</v>
      </c>
      <c r="Q158" s="21">
        <f t="shared" si="115"/>
        <v>0</v>
      </c>
      <c r="R158" s="21" t="str">
        <f t="shared" si="92"/>
        <v/>
      </c>
      <c r="S158" s="21" t="str">
        <f t="shared" si="93"/>
        <v/>
      </c>
      <c r="T158" s="21"/>
    </row>
    <row r="159" spans="1:20" x14ac:dyDescent="0.25">
      <c r="A159" s="20">
        <v>94</v>
      </c>
      <c r="B159" s="20" t="s">
        <v>67</v>
      </c>
      <c r="C159" s="20" t="s">
        <v>0</v>
      </c>
      <c r="D159" s="20">
        <v>1130</v>
      </c>
      <c r="E159" s="20">
        <v>260</v>
      </c>
      <c r="F159" s="21">
        <v>1.37</v>
      </c>
      <c r="G159" s="22">
        <f t="shared" si="91"/>
        <v>685</v>
      </c>
      <c r="H159" s="21">
        <v>8.2200000000000006</v>
      </c>
      <c r="I159" s="21">
        <v>18.55</v>
      </c>
      <c r="J159" s="21">
        <v>1.37</v>
      </c>
      <c r="K159" s="22">
        <f t="shared" si="98"/>
        <v>685</v>
      </c>
      <c r="L159" s="21">
        <v>5.68</v>
      </c>
      <c r="M159" s="21">
        <v>14.09</v>
      </c>
      <c r="N159" s="21">
        <f t="shared" si="112"/>
        <v>10.33</v>
      </c>
      <c r="O159" s="21">
        <f t="shared" si="113"/>
        <v>8.41</v>
      </c>
      <c r="P159" s="21">
        <f t="shared" si="114"/>
        <v>5.165</v>
      </c>
      <c r="Q159" s="21">
        <f t="shared" si="115"/>
        <v>4.2050000000000001</v>
      </c>
      <c r="R159" s="21">
        <f t="shared" si="92"/>
        <v>29.754790250000003</v>
      </c>
      <c r="S159" s="21" t="str">
        <f t="shared" si="93"/>
        <v/>
      </c>
      <c r="T159" s="21">
        <f t="shared" ref="T159" si="118">IF(C160="DNA",R159*PI()-S160,R159*PI())</f>
        <v>93.477430458505211</v>
      </c>
    </row>
    <row r="160" spans="1:20" x14ac:dyDescent="0.25">
      <c r="A160" s="20">
        <v>1094</v>
      </c>
      <c r="B160" s="20"/>
      <c r="C160" s="20" t="s">
        <v>8</v>
      </c>
      <c r="D160" s="20"/>
      <c r="E160" s="20"/>
      <c r="F160" s="20"/>
      <c r="G160" s="22">
        <f t="shared" si="91"/>
        <v>0</v>
      </c>
      <c r="H160" s="21"/>
      <c r="I160" s="21"/>
      <c r="J160" s="20"/>
      <c r="K160" s="22" t="str">
        <f t="shared" si="98"/>
        <v/>
      </c>
      <c r="L160" s="21"/>
      <c r="M160" s="21"/>
      <c r="N160" s="21">
        <f t="shared" si="112"/>
        <v>0</v>
      </c>
      <c r="O160" s="21">
        <f t="shared" si="113"/>
        <v>0</v>
      </c>
      <c r="P160" s="21">
        <f t="shared" si="114"/>
        <v>0</v>
      </c>
      <c r="Q160" s="21">
        <f t="shared" si="115"/>
        <v>0</v>
      </c>
      <c r="R160" s="21" t="str">
        <f t="shared" si="92"/>
        <v/>
      </c>
      <c r="S160" s="21" t="str">
        <f t="shared" si="93"/>
        <v/>
      </c>
      <c r="T160" s="21"/>
    </row>
    <row r="161" spans="1:20" x14ac:dyDescent="0.25">
      <c r="A161" s="20">
        <v>95</v>
      </c>
      <c r="B161" s="20" t="s">
        <v>67</v>
      </c>
      <c r="C161" s="20" t="s">
        <v>0</v>
      </c>
      <c r="D161" s="20">
        <v>330</v>
      </c>
      <c r="E161" s="20">
        <v>340</v>
      </c>
      <c r="F161" s="21">
        <v>1.17</v>
      </c>
      <c r="G161" s="22">
        <f t="shared" si="91"/>
        <v>585</v>
      </c>
      <c r="H161" s="21">
        <v>5.92</v>
      </c>
      <c r="I161" s="21">
        <v>15.12</v>
      </c>
      <c r="J161" s="21">
        <v>1.17</v>
      </c>
      <c r="K161" s="22">
        <f t="shared" si="98"/>
        <v>585</v>
      </c>
      <c r="L161" s="21">
        <v>7.51</v>
      </c>
      <c r="M161" s="21">
        <v>16.53</v>
      </c>
      <c r="N161" s="21">
        <f t="shared" si="112"/>
        <v>9.1999999999999993</v>
      </c>
      <c r="O161" s="21">
        <f t="shared" si="113"/>
        <v>9.0200000000000014</v>
      </c>
      <c r="P161" s="21">
        <f t="shared" si="114"/>
        <v>4.5999999999999996</v>
      </c>
      <c r="Q161" s="21">
        <f t="shared" si="115"/>
        <v>4.5100000000000007</v>
      </c>
      <c r="R161" s="21">
        <f t="shared" si="92"/>
        <v>24.272820000000003</v>
      </c>
      <c r="S161" s="21" t="str">
        <f t="shared" si="93"/>
        <v/>
      </c>
      <c r="T161" s="21">
        <f t="shared" ref="T161" si="119">IF(C162="DNA",R161*PI()-S162,R161*PI())</f>
        <v>76.25531299390741</v>
      </c>
    </row>
    <row r="162" spans="1:20" x14ac:dyDescent="0.25">
      <c r="A162" s="20">
        <v>1095</v>
      </c>
      <c r="B162" s="20"/>
      <c r="C162" s="20" t="s">
        <v>8</v>
      </c>
      <c r="D162" s="20"/>
      <c r="E162" s="20"/>
      <c r="F162" s="20"/>
      <c r="G162" s="22">
        <f t="shared" si="91"/>
        <v>0</v>
      </c>
      <c r="H162" s="21"/>
      <c r="I162" s="21"/>
      <c r="J162" s="20"/>
      <c r="K162" s="22" t="str">
        <f t="shared" si="98"/>
        <v/>
      </c>
      <c r="L162" s="21"/>
      <c r="M162" s="21"/>
      <c r="N162" s="21">
        <f t="shared" si="112"/>
        <v>0</v>
      </c>
      <c r="O162" s="21">
        <f t="shared" si="113"/>
        <v>0</v>
      </c>
      <c r="P162" s="21">
        <f t="shared" si="114"/>
        <v>0</v>
      </c>
      <c r="Q162" s="21">
        <f t="shared" si="115"/>
        <v>0</v>
      </c>
      <c r="R162" s="21" t="str">
        <f t="shared" si="92"/>
        <v/>
      </c>
      <c r="S162" s="21" t="str">
        <f t="shared" si="93"/>
        <v/>
      </c>
      <c r="T162" s="21"/>
    </row>
    <row r="163" spans="1:20" x14ac:dyDescent="0.25">
      <c r="A163" s="20">
        <v>96</v>
      </c>
      <c r="B163" s="20" t="s">
        <v>67</v>
      </c>
      <c r="C163" s="20" t="s">
        <v>0</v>
      </c>
      <c r="D163" s="20">
        <v>1315</v>
      </c>
      <c r="E163" s="20">
        <v>1330</v>
      </c>
      <c r="F163" s="21">
        <v>1.25</v>
      </c>
      <c r="G163" s="22">
        <f t="shared" si="91"/>
        <v>625</v>
      </c>
      <c r="H163" s="21">
        <v>5.35</v>
      </c>
      <c r="I163" s="21">
        <v>13.92</v>
      </c>
      <c r="J163" s="21">
        <v>1.25</v>
      </c>
      <c r="K163" s="22">
        <f t="shared" si="98"/>
        <v>625</v>
      </c>
      <c r="L163" s="21">
        <v>5</v>
      </c>
      <c r="M163" s="21">
        <v>12.89</v>
      </c>
      <c r="N163" s="21">
        <f t="shared" si="112"/>
        <v>8.57</v>
      </c>
      <c r="O163" s="21">
        <f t="shared" si="113"/>
        <v>7.8900000000000006</v>
      </c>
      <c r="P163" s="21">
        <f t="shared" si="114"/>
        <v>4.2850000000000001</v>
      </c>
      <c r="Q163" s="21">
        <f t="shared" si="115"/>
        <v>3.9450000000000003</v>
      </c>
      <c r="R163" s="21">
        <f t="shared" si="92"/>
        <v>21.130406250000004</v>
      </c>
      <c r="S163" s="21" t="str">
        <f t="shared" si="93"/>
        <v/>
      </c>
      <c r="T163" s="21">
        <f t="shared" ref="T163" si="120">IF(C164="DNA",R163*PI()-S164,R163*PI())</f>
        <v>66.383129042367855</v>
      </c>
    </row>
    <row r="164" spans="1:20" x14ac:dyDescent="0.25">
      <c r="A164" s="20">
        <v>1096</v>
      </c>
      <c r="B164" s="20"/>
      <c r="C164" s="20" t="s">
        <v>8</v>
      </c>
      <c r="D164" s="20"/>
      <c r="E164" s="20"/>
      <c r="F164" s="20"/>
      <c r="G164" s="22">
        <f t="shared" si="91"/>
        <v>0</v>
      </c>
      <c r="H164" s="21"/>
      <c r="I164" s="21"/>
      <c r="J164" s="20"/>
      <c r="K164" s="22" t="str">
        <f t="shared" si="98"/>
        <v/>
      </c>
      <c r="L164" s="21"/>
      <c r="M164" s="21"/>
      <c r="N164" s="21">
        <f t="shared" si="112"/>
        <v>0</v>
      </c>
      <c r="O164" s="21">
        <f t="shared" si="113"/>
        <v>0</v>
      </c>
      <c r="P164" s="21">
        <f t="shared" si="114"/>
        <v>0</v>
      </c>
      <c r="Q164" s="21">
        <f t="shared" si="115"/>
        <v>0</v>
      </c>
      <c r="R164" s="21" t="str">
        <f t="shared" si="92"/>
        <v/>
      </c>
      <c r="S164" s="21" t="str">
        <f t="shared" si="93"/>
        <v/>
      </c>
      <c r="T164" s="21"/>
    </row>
    <row r="165" spans="1:20" x14ac:dyDescent="0.25">
      <c r="A165" s="20">
        <v>97</v>
      </c>
      <c r="B165" s="20" t="s">
        <v>67</v>
      </c>
      <c r="C165" s="20" t="s">
        <v>0</v>
      </c>
      <c r="D165" s="20">
        <v>1625</v>
      </c>
      <c r="E165" s="20">
        <v>640</v>
      </c>
      <c r="F165" s="21">
        <v>1.67</v>
      </c>
      <c r="G165" s="22">
        <f t="shared" ref="G165:G212" si="121">F165*500</f>
        <v>835</v>
      </c>
      <c r="H165" s="21">
        <v>9.56</v>
      </c>
      <c r="I165" s="21">
        <v>19.350000000000001</v>
      </c>
      <c r="J165" s="21">
        <v>1.68</v>
      </c>
      <c r="K165" s="22">
        <f t="shared" si="98"/>
        <v>840</v>
      </c>
      <c r="L165" s="21">
        <v>5.61</v>
      </c>
      <c r="M165" s="21">
        <v>14.13</v>
      </c>
      <c r="N165" s="21">
        <f t="shared" si="112"/>
        <v>9.7900000000000009</v>
      </c>
      <c r="O165" s="21">
        <f t="shared" si="113"/>
        <v>8.52</v>
      </c>
      <c r="P165" s="21">
        <f t="shared" si="114"/>
        <v>4.8950000000000005</v>
      </c>
      <c r="Q165" s="21">
        <f t="shared" si="115"/>
        <v>4.26</v>
      </c>
      <c r="R165" s="21">
        <f t="shared" ref="R165:R212" si="122">IF(OR(C165="DNA",C165="None"),"",F165*P165*Q165)</f>
        <v>34.824008999999997</v>
      </c>
      <c r="S165" s="21" t="str">
        <f t="shared" ref="S165:S212" si="123">IF(C165="DNA",2/3*N165^2*F165,"")</f>
        <v/>
      </c>
      <c r="T165" s="21">
        <f t="shared" ref="T165" si="124">IF(C166="DNA",R165*PI()-S166,R165*PI())</f>
        <v>109.40285084294483</v>
      </c>
    </row>
    <row r="166" spans="1:20" x14ac:dyDescent="0.25">
      <c r="A166" s="20">
        <v>1097</v>
      </c>
      <c r="B166" s="20"/>
      <c r="C166" s="20" t="s">
        <v>8</v>
      </c>
      <c r="D166" s="20"/>
      <c r="E166" s="20"/>
      <c r="F166" s="20"/>
      <c r="G166" s="22">
        <f t="shared" si="121"/>
        <v>0</v>
      </c>
      <c r="H166" s="21"/>
      <c r="I166" s="21"/>
      <c r="J166" s="20"/>
      <c r="K166" s="22" t="str">
        <f t="shared" si="98"/>
        <v/>
      </c>
      <c r="L166" s="21"/>
      <c r="M166" s="21"/>
      <c r="N166" s="21">
        <f t="shared" si="112"/>
        <v>0</v>
      </c>
      <c r="O166" s="21">
        <f t="shared" si="113"/>
        <v>0</v>
      </c>
      <c r="P166" s="21">
        <f t="shared" si="114"/>
        <v>0</v>
      </c>
      <c r="Q166" s="21">
        <f t="shared" si="115"/>
        <v>0</v>
      </c>
      <c r="R166" s="21" t="str">
        <f t="shared" si="122"/>
        <v/>
      </c>
      <c r="S166" s="21" t="str">
        <f t="shared" si="123"/>
        <v/>
      </c>
      <c r="T166" s="21"/>
    </row>
    <row r="167" spans="1:20" x14ac:dyDescent="0.25">
      <c r="A167" s="20">
        <v>98</v>
      </c>
      <c r="B167" s="20" t="s">
        <v>67</v>
      </c>
      <c r="C167" s="20" t="s">
        <v>0</v>
      </c>
      <c r="D167" s="20">
        <v>1000</v>
      </c>
      <c r="E167" s="20">
        <v>1085</v>
      </c>
      <c r="F167" s="21">
        <v>1.1100000000000001</v>
      </c>
      <c r="G167" s="23">
        <f t="shared" si="121"/>
        <v>555</v>
      </c>
      <c r="H167" s="21">
        <v>7.66</v>
      </c>
      <c r="I167" s="21">
        <v>17.2</v>
      </c>
      <c r="J167" s="21">
        <v>1.1100000000000001</v>
      </c>
      <c r="K167" s="23">
        <f t="shared" si="98"/>
        <v>555</v>
      </c>
      <c r="L167" s="21">
        <v>6.13</v>
      </c>
      <c r="M167" s="21">
        <v>13.84</v>
      </c>
      <c r="N167" s="21">
        <f t="shared" ref="N167:N212" si="125">I167-H167</f>
        <v>9.5399999999999991</v>
      </c>
      <c r="O167" s="21">
        <f t="shared" ref="O167:O212" si="126">M167-L167</f>
        <v>7.71</v>
      </c>
      <c r="P167" s="21">
        <f t="shared" ref="P167:P212" si="127">N167/2</f>
        <v>4.7699999999999996</v>
      </c>
      <c r="Q167" s="21">
        <f t="shared" ref="Q167:Q212" si="128">O167/2</f>
        <v>3.855</v>
      </c>
      <c r="R167" s="21">
        <f t="shared" si="122"/>
        <v>20.411068499999999</v>
      </c>
      <c r="S167" s="21" t="str">
        <f t="shared" si="123"/>
        <v/>
      </c>
      <c r="T167" s="21">
        <f t="shared" ref="T167" si="129">IF(C168="DNA",R167*PI()-S168,R167*PI())</f>
        <v>64.123262851518035</v>
      </c>
    </row>
    <row r="168" spans="1:20" x14ac:dyDescent="0.25">
      <c r="A168" s="20">
        <v>1098</v>
      </c>
      <c r="B168" s="20"/>
      <c r="C168" s="20" t="s">
        <v>8</v>
      </c>
      <c r="D168" s="20"/>
      <c r="E168" s="20"/>
      <c r="F168" s="20"/>
      <c r="G168" s="23">
        <f t="shared" si="121"/>
        <v>0</v>
      </c>
      <c r="H168" s="20"/>
      <c r="I168" s="20"/>
      <c r="J168" s="20"/>
      <c r="K168" s="23" t="str">
        <f t="shared" si="98"/>
        <v/>
      </c>
      <c r="L168" s="21"/>
      <c r="M168" s="21"/>
      <c r="N168" s="21">
        <f t="shared" si="125"/>
        <v>0</v>
      </c>
      <c r="O168" s="21">
        <f t="shared" si="126"/>
        <v>0</v>
      </c>
      <c r="P168" s="21">
        <f t="shared" si="127"/>
        <v>0</v>
      </c>
      <c r="Q168" s="21">
        <f t="shared" si="128"/>
        <v>0</v>
      </c>
      <c r="R168" s="21" t="str">
        <f t="shared" si="122"/>
        <v/>
      </c>
      <c r="S168" s="21" t="str">
        <f t="shared" si="123"/>
        <v/>
      </c>
      <c r="T168" s="21"/>
    </row>
    <row r="169" spans="1:20" x14ac:dyDescent="0.25">
      <c r="A169" s="20">
        <v>100</v>
      </c>
      <c r="B169" s="20" t="s">
        <v>67</v>
      </c>
      <c r="C169" s="20" t="s">
        <v>0</v>
      </c>
      <c r="D169" s="20">
        <v>1600</v>
      </c>
      <c r="E169" s="20">
        <v>1055</v>
      </c>
      <c r="F169" s="21">
        <v>1.29</v>
      </c>
      <c r="G169" s="23">
        <f t="shared" si="121"/>
        <v>645</v>
      </c>
      <c r="H169" s="21">
        <v>15.5</v>
      </c>
      <c r="I169" s="21">
        <v>24.36</v>
      </c>
      <c r="J169" s="21">
        <v>1.3</v>
      </c>
      <c r="K169" s="23">
        <f t="shared" si="98"/>
        <v>650</v>
      </c>
      <c r="L169" s="21">
        <v>4.32</v>
      </c>
      <c r="M169" s="21">
        <v>10.89</v>
      </c>
      <c r="N169" s="21">
        <f t="shared" si="125"/>
        <v>8.86</v>
      </c>
      <c r="O169" s="21">
        <f t="shared" si="126"/>
        <v>6.57</v>
      </c>
      <c r="P169" s="21">
        <f t="shared" si="127"/>
        <v>4.43</v>
      </c>
      <c r="Q169" s="21">
        <f t="shared" si="128"/>
        <v>3.2850000000000001</v>
      </c>
      <c r="R169" s="21">
        <f t="shared" si="122"/>
        <v>18.772789499999998</v>
      </c>
      <c r="S169" s="21" t="str">
        <f t="shared" si="123"/>
        <v/>
      </c>
      <c r="T169" s="21">
        <f t="shared" ref="T169" si="130">IF(C170="DNA",R169*PI()-S170,R169*PI())</f>
        <v>58.976457580587599</v>
      </c>
    </row>
    <row r="170" spans="1:20" x14ac:dyDescent="0.25">
      <c r="A170" s="20">
        <v>1100</v>
      </c>
      <c r="B170" s="20"/>
      <c r="C170" s="20" t="s">
        <v>8</v>
      </c>
      <c r="D170" s="20"/>
      <c r="E170" s="20"/>
      <c r="F170" s="20"/>
      <c r="G170" s="23">
        <f t="shared" si="121"/>
        <v>0</v>
      </c>
      <c r="H170" s="20"/>
      <c r="I170" s="20"/>
      <c r="J170" s="20"/>
      <c r="K170" s="23" t="str">
        <f t="shared" ref="K170:K212" si="131">IF(J170&gt;0,J170/2*1000,"")</f>
        <v/>
      </c>
      <c r="L170" s="21"/>
      <c r="M170" s="21"/>
      <c r="N170" s="21">
        <f t="shared" si="125"/>
        <v>0</v>
      </c>
      <c r="O170" s="21">
        <f t="shared" si="126"/>
        <v>0</v>
      </c>
      <c r="P170" s="21">
        <f t="shared" si="127"/>
        <v>0</v>
      </c>
      <c r="Q170" s="21">
        <f t="shared" si="128"/>
        <v>0</v>
      </c>
      <c r="R170" s="21" t="str">
        <f t="shared" si="122"/>
        <v/>
      </c>
      <c r="S170" s="21" t="str">
        <f t="shared" si="123"/>
        <v/>
      </c>
      <c r="T170" s="21"/>
    </row>
    <row r="171" spans="1:20" x14ac:dyDescent="0.25">
      <c r="A171" s="20">
        <v>101</v>
      </c>
      <c r="B171" s="20" t="s">
        <v>67</v>
      </c>
      <c r="C171" s="20" t="s">
        <v>0</v>
      </c>
      <c r="D171" s="20">
        <v>1950</v>
      </c>
      <c r="E171" s="20">
        <v>1145</v>
      </c>
      <c r="F171" s="21">
        <v>1.39</v>
      </c>
      <c r="G171" s="23">
        <f t="shared" si="121"/>
        <v>695</v>
      </c>
      <c r="H171" s="21">
        <v>4.03</v>
      </c>
      <c r="I171" s="21">
        <v>15.13</v>
      </c>
      <c r="J171" s="21">
        <v>1.39</v>
      </c>
      <c r="K171" s="23">
        <f t="shared" si="131"/>
        <v>695</v>
      </c>
      <c r="L171" s="21">
        <v>6.04</v>
      </c>
      <c r="M171" s="21">
        <v>13.31</v>
      </c>
      <c r="N171" s="21">
        <f t="shared" si="125"/>
        <v>11.100000000000001</v>
      </c>
      <c r="O171" s="21">
        <f t="shared" si="126"/>
        <v>7.2700000000000005</v>
      </c>
      <c r="P171" s="21">
        <f t="shared" si="127"/>
        <v>5.5500000000000007</v>
      </c>
      <c r="Q171" s="21">
        <f t="shared" si="128"/>
        <v>3.6350000000000002</v>
      </c>
      <c r="R171" s="21">
        <f t="shared" si="122"/>
        <v>28.042207500000004</v>
      </c>
      <c r="S171" s="21" t="str">
        <f t="shared" si="123"/>
        <v/>
      </c>
      <c r="T171" s="21">
        <f t="shared" ref="T171" si="132">IF(C172="DNA",R171*PI()-S172,R171*PI())</f>
        <v>88.097193072440604</v>
      </c>
    </row>
    <row r="172" spans="1:20" x14ac:dyDescent="0.25">
      <c r="A172" s="20">
        <v>1101</v>
      </c>
      <c r="B172" s="20"/>
      <c r="C172" s="20" t="s">
        <v>8</v>
      </c>
      <c r="D172" s="20"/>
      <c r="E172" s="20"/>
      <c r="F172" s="20"/>
      <c r="G172" s="23">
        <f t="shared" si="121"/>
        <v>0</v>
      </c>
      <c r="H172" s="20"/>
      <c r="I172" s="20"/>
      <c r="J172" s="20"/>
      <c r="K172" s="23" t="str">
        <f t="shared" si="131"/>
        <v/>
      </c>
      <c r="L172" s="21"/>
      <c r="M172" s="21"/>
      <c r="N172" s="21">
        <f t="shared" si="125"/>
        <v>0</v>
      </c>
      <c r="O172" s="21">
        <f t="shared" si="126"/>
        <v>0</v>
      </c>
      <c r="P172" s="21">
        <f t="shared" si="127"/>
        <v>0</v>
      </c>
      <c r="Q172" s="21">
        <f t="shared" si="128"/>
        <v>0</v>
      </c>
      <c r="R172" s="21" t="str">
        <f t="shared" si="122"/>
        <v/>
      </c>
      <c r="S172" s="21" t="str">
        <f t="shared" si="123"/>
        <v/>
      </c>
      <c r="T172" s="21"/>
    </row>
    <row r="173" spans="1:20" x14ac:dyDescent="0.25">
      <c r="A173" s="20">
        <v>102</v>
      </c>
      <c r="B173" s="20" t="s">
        <v>67</v>
      </c>
      <c r="C173" s="20" t="s">
        <v>0</v>
      </c>
      <c r="D173" s="20">
        <v>730</v>
      </c>
      <c r="E173" s="20">
        <v>1875</v>
      </c>
      <c r="F173" s="21">
        <v>1.37</v>
      </c>
      <c r="G173" s="23">
        <f t="shared" si="121"/>
        <v>685</v>
      </c>
      <c r="H173" s="21">
        <v>6.41</v>
      </c>
      <c r="I173" s="21">
        <v>15.83</v>
      </c>
      <c r="J173" s="21">
        <v>1.37</v>
      </c>
      <c r="K173" s="23">
        <f t="shared" si="131"/>
        <v>685</v>
      </c>
      <c r="L173" s="21">
        <v>15.29</v>
      </c>
      <c r="M173" s="21">
        <v>22.66</v>
      </c>
      <c r="N173" s="21">
        <f t="shared" si="125"/>
        <v>9.42</v>
      </c>
      <c r="O173" s="21">
        <f t="shared" si="126"/>
        <v>7.370000000000001</v>
      </c>
      <c r="P173" s="21">
        <f t="shared" si="127"/>
        <v>4.71</v>
      </c>
      <c r="Q173" s="21">
        <f t="shared" si="128"/>
        <v>3.6850000000000005</v>
      </c>
      <c r="R173" s="21">
        <f t="shared" si="122"/>
        <v>23.778199500000003</v>
      </c>
      <c r="S173" s="21" t="str">
        <f t="shared" si="123"/>
        <v/>
      </c>
      <c r="T173" s="21">
        <f t="shared" ref="T173" si="133">IF(C174="DNA",R173*PI()-S174,R173*PI())</f>
        <v>74.701416864792506</v>
      </c>
    </row>
    <row r="174" spans="1:20" x14ac:dyDescent="0.25">
      <c r="A174" s="20">
        <v>1102</v>
      </c>
      <c r="B174" s="20"/>
      <c r="C174" s="20" t="s">
        <v>8</v>
      </c>
      <c r="D174" s="20"/>
      <c r="E174" s="20"/>
      <c r="F174" s="20"/>
      <c r="G174" s="23">
        <f t="shared" si="121"/>
        <v>0</v>
      </c>
      <c r="H174" s="20"/>
      <c r="I174" s="20"/>
      <c r="J174" s="20"/>
      <c r="K174" s="23" t="str">
        <f t="shared" si="131"/>
        <v/>
      </c>
      <c r="L174" s="21"/>
      <c r="M174" s="21"/>
      <c r="N174" s="21">
        <f t="shared" si="125"/>
        <v>0</v>
      </c>
      <c r="O174" s="21">
        <f t="shared" si="126"/>
        <v>0</v>
      </c>
      <c r="P174" s="21">
        <f t="shared" si="127"/>
        <v>0</v>
      </c>
      <c r="Q174" s="21">
        <f t="shared" si="128"/>
        <v>0</v>
      </c>
      <c r="R174" s="21" t="str">
        <f t="shared" si="122"/>
        <v/>
      </c>
      <c r="S174" s="21" t="str">
        <f t="shared" si="123"/>
        <v/>
      </c>
      <c r="T174" s="21"/>
    </row>
    <row r="175" spans="1:20" x14ac:dyDescent="0.25">
      <c r="A175" s="20">
        <v>103</v>
      </c>
      <c r="B175" s="20" t="s">
        <v>67</v>
      </c>
      <c r="C175" s="20" t="s">
        <v>0</v>
      </c>
      <c r="D175" s="20">
        <v>1720</v>
      </c>
      <c r="E175" s="20">
        <v>1055</v>
      </c>
      <c r="F175" s="21">
        <v>1.32</v>
      </c>
      <c r="G175" s="23">
        <f t="shared" si="121"/>
        <v>660</v>
      </c>
      <c r="H175" s="21">
        <v>7.12</v>
      </c>
      <c r="I175" s="21">
        <v>15.97</v>
      </c>
      <c r="J175" s="21">
        <v>1.33</v>
      </c>
      <c r="K175" s="23">
        <f t="shared" si="131"/>
        <v>665</v>
      </c>
      <c r="L175" s="21">
        <v>2.82</v>
      </c>
      <c r="M175" s="21">
        <v>9.64</v>
      </c>
      <c r="N175" s="21">
        <f t="shared" si="125"/>
        <v>8.8500000000000014</v>
      </c>
      <c r="O175" s="21">
        <f t="shared" si="126"/>
        <v>6.82</v>
      </c>
      <c r="P175" s="21">
        <f t="shared" si="127"/>
        <v>4.4250000000000007</v>
      </c>
      <c r="Q175" s="21">
        <f t="shared" si="128"/>
        <v>3.41</v>
      </c>
      <c r="R175" s="21">
        <f t="shared" si="122"/>
        <v>19.917810000000003</v>
      </c>
      <c r="S175" s="21" t="str">
        <f t="shared" si="123"/>
        <v/>
      </c>
      <c r="T175" s="21">
        <f t="shared" ref="T175" si="134">IF(C176="DNA",R175*PI()-S176,R175*PI())</f>
        <v>62.573645571597325</v>
      </c>
    </row>
    <row r="176" spans="1:20" x14ac:dyDescent="0.25">
      <c r="A176" s="20">
        <v>1103</v>
      </c>
      <c r="B176" s="20"/>
      <c r="C176" s="20" t="s">
        <v>8</v>
      </c>
      <c r="D176" s="20"/>
      <c r="E176" s="20"/>
      <c r="F176" s="20"/>
      <c r="G176" s="23">
        <f t="shared" si="121"/>
        <v>0</v>
      </c>
      <c r="H176" s="20"/>
      <c r="I176" s="20"/>
      <c r="J176" s="20"/>
      <c r="K176" s="23" t="str">
        <f t="shared" si="131"/>
        <v/>
      </c>
      <c r="L176" s="21"/>
      <c r="M176" s="21"/>
      <c r="N176" s="21">
        <f t="shared" si="125"/>
        <v>0</v>
      </c>
      <c r="O176" s="21">
        <f t="shared" si="126"/>
        <v>0</v>
      </c>
      <c r="P176" s="21">
        <f t="shared" si="127"/>
        <v>0</v>
      </c>
      <c r="Q176" s="21">
        <f t="shared" si="128"/>
        <v>0</v>
      </c>
      <c r="R176" s="21" t="str">
        <f t="shared" si="122"/>
        <v/>
      </c>
      <c r="S176" s="21" t="str">
        <f t="shared" si="123"/>
        <v/>
      </c>
      <c r="T176" s="21"/>
    </row>
    <row r="177" spans="1:20" x14ac:dyDescent="0.25">
      <c r="A177" s="20">
        <v>104</v>
      </c>
      <c r="B177" s="20" t="s">
        <v>67</v>
      </c>
      <c r="C177" s="20" t="s">
        <v>0</v>
      </c>
      <c r="D177" s="20">
        <v>190</v>
      </c>
      <c r="E177" s="20">
        <v>1875</v>
      </c>
      <c r="F177" s="21">
        <v>1.42</v>
      </c>
      <c r="G177" s="23">
        <f t="shared" si="121"/>
        <v>710</v>
      </c>
      <c r="H177" s="21">
        <v>8.5500000000000007</v>
      </c>
      <c r="I177" s="21">
        <v>18.48</v>
      </c>
      <c r="J177" s="21">
        <v>1.42</v>
      </c>
      <c r="K177" s="23">
        <f t="shared" si="131"/>
        <v>710</v>
      </c>
      <c r="L177" s="21">
        <v>13.93</v>
      </c>
      <c r="M177" s="21">
        <v>21.84</v>
      </c>
      <c r="N177" s="21">
        <f t="shared" si="125"/>
        <v>9.93</v>
      </c>
      <c r="O177" s="21">
        <f t="shared" si="126"/>
        <v>7.91</v>
      </c>
      <c r="P177" s="21">
        <f t="shared" si="127"/>
        <v>4.9649999999999999</v>
      </c>
      <c r="Q177" s="21">
        <f t="shared" si="128"/>
        <v>3.9550000000000001</v>
      </c>
      <c r="R177" s="21">
        <f t="shared" si="122"/>
        <v>27.883936499999997</v>
      </c>
      <c r="S177" s="21" t="str">
        <f t="shared" si="123"/>
        <v/>
      </c>
      <c r="T177" s="21">
        <f t="shared" ref="T177" si="135">IF(C178="DNA",R177*PI()-S178,R177*PI())</f>
        <v>87.599970061564278</v>
      </c>
    </row>
    <row r="178" spans="1:20" x14ac:dyDescent="0.25">
      <c r="A178" s="20">
        <v>1104</v>
      </c>
      <c r="B178" s="20"/>
      <c r="C178" s="20" t="s">
        <v>8</v>
      </c>
      <c r="D178" s="20"/>
      <c r="E178" s="20"/>
      <c r="F178" s="20"/>
      <c r="G178" s="23">
        <f t="shared" si="121"/>
        <v>0</v>
      </c>
      <c r="H178" s="20"/>
      <c r="I178" s="20"/>
      <c r="J178" s="20"/>
      <c r="K178" s="23" t="str">
        <f t="shared" si="131"/>
        <v/>
      </c>
      <c r="L178" s="21"/>
      <c r="M178" s="21"/>
      <c r="N178" s="21">
        <f t="shared" si="125"/>
        <v>0</v>
      </c>
      <c r="O178" s="21">
        <f t="shared" si="126"/>
        <v>0</v>
      </c>
      <c r="P178" s="21">
        <f t="shared" si="127"/>
        <v>0</v>
      </c>
      <c r="Q178" s="21">
        <f t="shared" si="128"/>
        <v>0</v>
      </c>
      <c r="R178" s="21" t="str">
        <f t="shared" si="122"/>
        <v/>
      </c>
      <c r="S178" s="21" t="str">
        <f t="shared" si="123"/>
        <v/>
      </c>
      <c r="T178" s="21"/>
    </row>
    <row r="179" spans="1:20" x14ac:dyDescent="0.25">
      <c r="A179" s="20">
        <v>105</v>
      </c>
      <c r="B179" s="20" t="s">
        <v>67</v>
      </c>
      <c r="C179" s="20" t="s">
        <v>0</v>
      </c>
      <c r="D179" s="20">
        <v>370</v>
      </c>
      <c r="E179" s="20">
        <v>900</v>
      </c>
      <c r="F179" s="21">
        <v>1.22</v>
      </c>
      <c r="G179" s="23">
        <f t="shared" si="121"/>
        <v>610</v>
      </c>
      <c r="H179" s="21">
        <v>7.08</v>
      </c>
      <c r="I179" s="21">
        <v>15.75</v>
      </c>
      <c r="J179" s="21">
        <v>1.23</v>
      </c>
      <c r="K179" s="23">
        <f t="shared" si="131"/>
        <v>615</v>
      </c>
      <c r="L179" s="21">
        <v>7.47</v>
      </c>
      <c r="M179" s="21">
        <v>15.77</v>
      </c>
      <c r="N179" s="21">
        <f t="shared" si="125"/>
        <v>8.67</v>
      </c>
      <c r="O179" s="21">
        <f t="shared" si="126"/>
        <v>8.3000000000000007</v>
      </c>
      <c r="P179" s="21">
        <f t="shared" si="127"/>
        <v>4.335</v>
      </c>
      <c r="Q179" s="21">
        <f t="shared" si="128"/>
        <v>4.1500000000000004</v>
      </c>
      <c r="R179" s="21">
        <f t="shared" si="122"/>
        <v>21.948104999999998</v>
      </c>
      <c r="S179" s="21" t="str">
        <f t="shared" si="123"/>
        <v/>
      </c>
      <c r="T179" s="21">
        <f t="shared" ref="T179" si="136">IF(C180="DNA",R179*PI()-S180,R179*PI())</f>
        <v>68.952005428217404</v>
      </c>
    </row>
    <row r="180" spans="1:20" x14ac:dyDescent="0.25">
      <c r="A180" s="20">
        <v>1105</v>
      </c>
      <c r="B180" s="20"/>
      <c r="C180" s="20" t="s">
        <v>8</v>
      </c>
      <c r="D180" s="20"/>
      <c r="E180" s="20"/>
      <c r="F180" s="20"/>
      <c r="G180" s="23">
        <f t="shared" si="121"/>
        <v>0</v>
      </c>
      <c r="H180" s="20"/>
      <c r="I180" s="20"/>
      <c r="J180" s="20"/>
      <c r="K180" s="23" t="str">
        <f t="shared" si="131"/>
        <v/>
      </c>
      <c r="L180" s="21"/>
      <c r="M180" s="21"/>
      <c r="N180" s="21">
        <f t="shared" si="125"/>
        <v>0</v>
      </c>
      <c r="O180" s="21">
        <f t="shared" si="126"/>
        <v>0</v>
      </c>
      <c r="P180" s="21">
        <f t="shared" si="127"/>
        <v>0</v>
      </c>
      <c r="Q180" s="21">
        <f t="shared" si="128"/>
        <v>0</v>
      </c>
      <c r="R180" s="21" t="str">
        <f t="shared" si="122"/>
        <v/>
      </c>
      <c r="S180" s="21" t="str">
        <f t="shared" si="123"/>
        <v/>
      </c>
      <c r="T180" s="21"/>
    </row>
    <row r="181" spans="1:20" x14ac:dyDescent="0.25">
      <c r="A181" s="20">
        <v>106</v>
      </c>
      <c r="B181" s="20" t="s">
        <v>67</v>
      </c>
      <c r="C181" s="20" t="s">
        <v>0</v>
      </c>
      <c r="D181" s="20">
        <v>310</v>
      </c>
      <c r="E181" s="20">
        <v>560</v>
      </c>
      <c r="F181" s="21">
        <v>1.17</v>
      </c>
      <c r="G181" s="23">
        <f t="shared" si="121"/>
        <v>585</v>
      </c>
      <c r="H181" s="21">
        <v>13.59</v>
      </c>
      <c r="I181" s="21">
        <v>23.14</v>
      </c>
      <c r="J181" s="21">
        <v>1.18</v>
      </c>
      <c r="K181" s="23">
        <f t="shared" si="131"/>
        <v>590</v>
      </c>
      <c r="L181" s="21">
        <v>14.47</v>
      </c>
      <c r="M181" s="21">
        <v>21.62</v>
      </c>
      <c r="N181" s="21">
        <f t="shared" si="125"/>
        <v>9.5500000000000007</v>
      </c>
      <c r="O181" s="21">
        <f t="shared" si="126"/>
        <v>7.15</v>
      </c>
      <c r="P181" s="21">
        <f t="shared" si="127"/>
        <v>4.7750000000000004</v>
      </c>
      <c r="Q181" s="21">
        <f t="shared" si="128"/>
        <v>3.5750000000000002</v>
      </c>
      <c r="R181" s="21">
        <f t="shared" si="122"/>
        <v>19.972631250000003</v>
      </c>
      <c r="S181" s="21" t="str">
        <f t="shared" si="123"/>
        <v/>
      </c>
      <c r="T181" s="21">
        <f t="shared" ref="T181" si="137">IF(C182="DNA",R181*PI()-S182,R181*PI())</f>
        <v>62.745871607857936</v>
      </c>
    </row>
    <row r="182" spans="1:20" x14ac:dyDescent="0.25">
      <c r="A182" s="20">
        <v>1106</v>
      </c>
      <c r="B182" s="20"/>
      <c r="C182" s="20" t="s">
        <v>8</v>
      </c>
      <c r="D182" s="20"/>
      <c r="E182" s="20"/>
      <c r="F182" s="20"/>
      <c r="G182" s="23">
        <f t="shared" si="121"/>
        <v>0</v>
      </c>
      <c r="H182" s="20"/>
      <c r="I182" s="20"/>
      <c r="J182" s="20"/>
      <c r="K182" s="23" t="str">
        <f t="shared" si="131"/>
        <v/>
      </c>
      <c r="L182" s="21"/>
      <c r="M182" s="21"/>
      <c r="N182" s="21">
        <f t="shared" si="125"/>
        <v>0</v>
      </c>
      <c r="O182" s="21">
        <f t="shared" si="126"/>
        <v>0</v>
      </c>
      <c r="P182" s="21">
        <f t="shared" si="127"/>
        <v>0</v>
      </c>
      <c r="Q182" s="21">
        <f t="shared" si="128"/>
        <v>0</v>
      </c>
      <c r="R182" s="21" t="str">
        <f t="shared" si="122"/>
        <v/>
      </c>
      <c r="S182" s="21" t="str">
        <f t="shared" si="123"/>
        <v/>
      </c>
      <c r="T182" s="21"/>
    </row>
    <row r="183" spans="1:20" x14ac:dyDescent="0.25">
      <c r="A183" s="17">
        <v>107</v>
      </c>
      <c r="B183" s="17" t="s">
        <v>64</v>
      </c>
      <c r="C183" s="17" t="s">
        <v>7</v>
      </c>
      <c r="D183" s="17">
        <v>640</v>
      </c>
      <c r="E183" s="17">
        <v>860</v>
      </c>
      <c r="F183" s="18">
        <v>1.66</v>
      </c>
      <c r="G183" s="24">
        <f t="shared" si="121"/>
        <v>830</v>
      </c>
      <c r="H183" s="18">
        <v>6.64</v>
      </c>
      <c r="I183" s="18">
        <v>15.98</v>
      </c>
      <c r="J183" s="18">
        <v>1.68</v>
      </c>
      <c r="K183" s="24">
        <f t="shared" si="131"/>
        <v>840</v>
      </c>
      <c r="L183" s="18">
        <v>16.55</v>
      </c>
      <c r="M183" s="18">
        <v>23.65</v>
      </c>
      <c r="N183" s="18">
        <f t="shared" si="125"/>
        <v>9.34</v>
      </c>
      <c r="O183" s="18">
        <f t="shared" si="126"/>
        <v>7.0999999999999979</v>
      </c>
      <c r="P183" s="18">
        <f t="shared" si="127"/>
        <v>4.67</v>
      </c>
      <c r="Q183" s="18">
        <f t="shared" si="128"/>
        <v>3.5499999999999989</v>
      </c>
      <c r="R183" s="18">
        <f t="shared" si="122"/>
        <v>27.520309999999988</v>
      </c>
      <c r="S183" s="18" t="str">
        <f t="shared" si="123"/>
        <v/>
      </c>
      <c r="T183" s="18">
        <f t="shared" ref="T183" si="138">IF(C184="DNA",R183*PI()-S184,R183*PI())</f>
        <v>86.457603720513674</v>
      </c>
    </row>
    <row r="184" spans="1:20" x14ac:dyDescent="0.25">
      <c r="A184" s="17">
        <v>1107</v>
      </c>
      <c r="B184" s="17"/>
      <c r="C184" s="17" t="s">
        <v>8</v>
      </c>
      <c r="D184" s="17"/>
      <c r="E184" s="17"/>
      <c r="F184" s="17"/>
      <c r="G184" s="24">
        <f t="shared" si="121"/>
        <v>0</v>
      </c>
      <c r="H184" s="17"/>
      <c r="I184" s="17"/>
      <c r="J184" s="17"/>
      <c r="K184" s="24" t="str">
        <f t="shared" si="131"/>
        <v/>
      </c>
      <c r="L184" s="18"/>
      <c r="M184" s="18"/>
      <c r="N184" s="18">
        <f t="shared" si="125"/>
        <v>0</v>
      </c>
      <c r="O184" s="18">
        <f t="shared" si="126"/>
        <v>0</v>
      </c>
      <c r="P184" s="18">
        <f t="shared" si="127"/>
        <v>0</v>
      </c>
      <c r="Q184" s="18">
        <f t="shared" si="128"/>
        <v>0</v>
      </c>
      <c r="R184" s="18" t="str">
        <f t="shared" si="122"/>
        <v/>
      </c>
      <c r="S184" s="18" t="str">
        <f t="shared" si="123"/>
        <v/>
      </c>
      <c r="T184" s="18"/>
    </row>
    <row r="185" spans="1:20" x14ac:dyDescent="0.25">
      <c r="A185" s="17">
        <v>108</v>
      </c>
      <c r="B185" s="17" t="s">
        <v>64</v>
      </c>
      <c r="C185" s="17" t="s">
        <v>7</v>
      </c>
      <c r="D185" s="17">
        <v>610</v>
      </c>
      <c r="E185" s="17">
        <v>640</v>
      </c>
      <c r="F185" s="18">
        <v>1.26</v>
      </c>
      <c r="G185" s="24">
        <f t="shared" si="121"/>
        <v>630</v>
      </c>
      <c r="H185" s="18">
        <v>6.46</v>
      </c>
      <c r="I185" s="18">
        <v>15.45</v>
      </c>
      <c r="J185" s="18">
        <v>1.25</v>
      </c>
      <c r="K185" s="24">
        <f t="shared" si="131"/>
        <v>625</v>
      </c>
      <c r="L185" s="18">
        <v>7.17</v>
      </c>
      <c r="M185" s="18">
        <v>16.32</v>
      </c>
      <c r="N185" s="18">
        <f t="shared" si="125"/>
        <v>8.9899999999999984</v>
      </c>
      <c r="O185" s="18">
        <f t="shared" si="126"/>
        <v>9.15</v>
      </c>
      <c r="P185" s="18">
        <f t="shared" si="127"/>
        <v>4.4949999999999992</v>
      </c>
      <c r="Q185" s="18">
        <f t="shared" si="128"/>
        <v>4.5750000000000002</v>
      </c>
      <c r="R185" s="18">
        <f t="shared" si="122"/>
        <v>25.911427499999995</v>
      </c>
      <c r="S185" s="18" t="str">
        <f t="shared" si="123"/>
        <v/>
      </c>
      <c r="T185" s="18">
        <f t="shared" ref="T185" si="139">IF(C186="DNA",R185*PI()-S186,R185*PI())</f>
        <v>81.403150278024526</v>
      </c>
    </row>
    <row r="186" spans="1:20" x14ac:dyDescent="0.25">
      <c r="A186" s="17">
        <v>1108</v>
      </c>
      <c r="B186" s="17"/>
      <c r="C186" s="17" t="s">
        <v>8</v>
      </c>
      <c r="D186" s="17"/>
      <c r="E186" s="17"/>
      <c r="F186" s="17"/>
      <c r="G186" s="24">
        <f t="shared" si="121"/>
        <v>0</v>
      </c>
      <c r="H186" s="17"/>
      <c r="I186" s="17"/>
      <c r="J186" s="17"/>
      <c r="K186" s="24" t="str">
        <f t="shared" si="131"/>
        <v/>
      </c>
      <c r="L186" s="18"/>
      <c r="M186" s="18"/>
      <c r="N186" s="18">
        <f t="shared" si="125"/>
        <v>0</v>
      </c>
      <c r="O186" s="18">
        <f t="shared" si="126"/>
        <v>0</v>
      </c>
      <c r="P186" s="18">
        <f t="shared" si="127"/>
        <v>0</v>
      </c>
      <c r="Q186" s="18">
        <f t="shared" si="128"/>
        <v>0</v>
      </c>
      <c r="R186" s="18" t="str">
        <f t="shared" si="122"/>
        <v/>
      </c>
      <c r="S186" s="18" t="str">
        <f t="shared" si="123"/>
        <v/>
      </c>
      <c r="T186" s="18"/>
    </row>
    <row r="187" spans="1:20" x14ac:dyDescent="0.25">
      <c r="A187" s="17">
        <v>109</v>
      </c>
      <c r="B187" s="17" t="s">
        <v>64</v>
      </c>
      <c r="C187" s="17" t="s">
        <v>7</v>
      </c>
      <c r="D187" s="17">
        <v>770</v>
      </c>
      <c r="E187" s="17">
        <v>590</v>
      </c>
      <c r="F187" s="18">
        <v>1.2</v>
      </c>
      <c r="G187" s="24">
        <f t="shared" si="121"/>
        <v>600</v>
      </c>
      <c r="H187" s="18">
        <v>9.26</v>
      </c>
      <c r="I187" s="18">
        <v>18.14</v>
      </c>
      <c r="J187" s="18">
        <v>1.2</v>
      </c>
      <c r="K187" s="24">
        <f t="shared" si="131"/>
        <v>600</v>
      </c>
      <c r="L187" s="18">
        <v>7.71</v>
      </c>
      <c r="M187" s="18">
        <v>16.61</v>
      </c>
      <c r="N187" s="18">
        <f t="shared" si="125"/>
        <v>8.8800000000000008</v>
      </c>
      <c r="O187" s="18">
        <f t="shared" si="126"/>
        <v>8.8999999999999986</v>
      </c>
      <c r="P187" s="18">
        <f t="shared" si="127"/>
        <v>4.4400000000000004</v>
      </c>
      <c r="Q187" s="18">
        <f t="shared" si="128"/>
        <v>4.4499999999999993</v>
      </c>
      <c r="R187" s="18">
        <f t="shared" si="122"/>
        <v>23.709599999999998</v>
      </c>
      <c r="S187" s="18" t="str">
        <f t="shared" si="123"/>
        <v/>
      </c>
      <c r="T187" s="18">
        <f t="shared" ref="T187" si="140">IF(C188="DNA",R187*PI()-S188,R187*PI())</f>
        <v>74.48590517955256</v>
      </c>
    </row>
    <row r="188" spans="1:20" x14ac:dyDescent="0.25">
      <c r="A188" s="17">
        <v>1109</v>
      </c>
      <c r="B188" s="17"/>
      <c r="C188" s="17" t="s">
        <v>8</v>
      </c>
      <c r="D188" s="17"/>
      <c r="E188" s="17"/>
      <c r="F188" s="17"/>
      <c r="G188" s="24">
        <f t="shared" si="121"/>
        <v>0</v>
      </c>
      <c r="H188" s="17"/>
      <c r="I188" s="17"/>
      <c r="J188" s="17"/>
      <c r="K188" s="24" t="str">
        <f t="shared" si="131"/>
        <v/>
      </c>
      <c r="L188" s="18"/>
      <c r="M188" s="18"/>
      <c r="N188" s="18">
        <f t="shared" si="125"/>
        <v>0</v>
      </c>
      <c r="O188" s="18">
        <f t="shared" si="126"/>
        <v>0</v>
      </c>
      <c r="P188" s="18">
        <f t="shared" si="127"/>
        <v>0</v>
      </c>
      <c r="Q188" s="18">
        <f t="shared" si="128"/>
        <v>0</v>
      </c>
      <c r="R188" s="18" t="str">
        <f t="shared" si="122"/>
        <v/>
      </c>
      <c r="S188" s="18" t="str">
        <f t="shared" si="123"/>
        <v/>
      </c>
      <c r="T188" s="18"/>
    </row>
    <row r="189" spans="1:20" x14ac:dyDescent="0.25">
      <c r="A189" s="17">
        <v>110</v>
      </c>
      <c r="B189" s="17" t="s">
        <v>64</v>
      </c>
      <c r="C189" s="17" t="s">
        <v>7</v>
      </c>
      <c r="D189" s="17">
        <v>160</v>
      </c>
      <c r="E189" s="17">
        <v>360</v>
      </c>
      <c r="F189" s="18">
        <v>1.9</v>
      </c>
      <c r="G189" s="24">
        <f t="shared" si="121"/>
        <v>950</v>
      </c>
      <c r="H189" s="18">
        <v>11</v>
      </c>
      <c r="I189" s="18">
        <v>22.34</v>
      </c>
      <c r="J189" s="18">
        <v>1.89</v>
      </c>
      <c r="K189" s="24">
        <f t="shared" si="131"/>
        <v>945</v>
      </c>
      <c r="L189" s="18">
        <v>11.48</v>
      </c>
      <c r="M189" s="18">
        <v>20.350000000000001</v>
      </c>
      <c r="N189" s="18">
        <f t="shared" si="125"/>
        <v>11.34</v>
      </c>
      <c r="O189" s="18">
        <f t="shared" si="126"/>
        <v>8.870000000000001</v>
      </c>
      <c r="P189" s="18">
        <f t="shared" si="127"/>
        <v>5.67</v>
      </c>
      <c r="Q189" s="18">
        <f t="shared" si="128"/>
        <v>4.4350000000000005</v>
      </c>
      <c r="R189" s="18">
        <f t="shared" si="122"/>
        <v>47.778255000000001</v>
      </c>
      <c r="S189" s="18" t="str">
        <f t="shared" si="123"/>
        <v/>
      </c>
      <c r="T189" s="18">
        <f t="shared" ref="T189" si="141">IF(C190="DNA",R189*PI()-S190,R189*PI())</f>
        <v>150.09981490933981</v>
      </c>
    </row>
    <row r="190" spans="1:20" x14ac:dyDescent="0.25">
      <c r="A190" s="17">
        <v>1110</v>
      </c>
      <c r="B190" s="17"/>
      <c r="C190" s="17" t="s">
        <v>8</v>
      </c>
      <c r="D190" s="17"/>
      <c r="E190" s="17"/>
      <c r="F190" s="17"/>
      <c r="G190" s="24">
        <f t="shared" si="121"/>
        <v>0</v>
      </c>
      <c r="H190" s="17"/>
      <c r="I190" s="17"/>
      <c r="J190" s="17"/>
      <c r="K190" s="24" t="str">
        <f t="shared" si="131"/>
        <v/>
      </c>
      <c r="L190" s="18"/>
      <c r="M190" s="18"/>
      <c r="N190" s="18">
        <f t="shared" si="125"/>
        <v>0</v>
      </c>
      <c r="O190" s="18">
        <f t="shared" si="126"/>
        <v>0</v>
      </c>
      <c r="P190" s="18">
        <f t="shared" si="127"/>
        <v>0</v>
      </c>
      <c r="Q190" s="18">
        <f t="shared" si="128"/>
        <v>0</v>
      </c>
      <c r="R190" s="18" t="str">
        <f t="shared" si="122"/>
        <v/>
      </c>
      <c r="S190" s="18" t="str">
        <f t="shared" si="123"/>
        <v/>
      </c>
      <c r="T190" s="18"/>
    </row>
    <row r="191" spans="1:20" x14ac:dyDescent="0.25">
      <c r="A191" s="17">
        <v>111</v>
      </c>
      <c r="B191" s="17" t="s">
        <v>64</v>
      </c>
      <c r="C191" s="17" t="s">
        <v>7</v>
      </c>
      <c r="D191" s="17">
        <v>40</v>
      </c>
      <c r="E191" s="17">
        <v>390</v>
      </c>
      <c r="F191" s="18">
        <v>1.6</v>
      </c>
      <c r="G191" s="24">
        <f t="shared" si="121"/>
        <v>800</v>
      </c>
      <c r="H191" s="18">
        <v>7.68</v>
      </c>
      <c r="I191" s="18">
        <v>15.92</v>
      </c>
      <c r="J191" s="18">
        <v>1.6</v>
      </c>
      <c r="K191" s="24">
        <f t="shared" si="131"/>
        <v>800</v>
      </c>
      <c r="L191" s="18">
        <v>10.08</v>
      </c>
      <c r="M191" s="18">
        <v>17.88</v>
      </c>
      <c r="N191" s="18">
        <f t="shared" si="125"/>
        <v>8.24</v>
      </c>
      <c r="O191" s="18">
        <f t="shared" si="126"/>
        <v>7.7999999999999989</v>
      </c>
      <c r="P191" s="18">
        <f t="shared" si="127"/>
        <v>4.12</v>
      </c>
      <c r="Q191" s="18">
        <f t="shared" si="128"/>
        <v>3.8999999999999995</v>
      </c>
      <c r="R191" s="18">
        <f t="shared" si="122"/>
        <v>25.7088</v>
      </c>
      <c r="S191" s="18" t="str">
        <f t="shared" si="123"/>
        <v/>
      </c>
      <c r="T191" s="18">
        <f t="shared" ref="T191" si="142">IF(C192="DNA",R191*PI()-S192,R191*PI())</f>
        <v>80.766577212609278</v>
      </c>
    </row>
    <row r="192" spans="1:20" x14ac:dyDescent="0.25">
      <c r="A192" s="17">
        <v>1111</v>
      </c>
      <c r="B192" s="17"/>
      <c r="C192" s="17" t="s">
        <v>8</v>
      </c>
      <c r="D192" s="17"/>
      <c r="E192" s="17"/>
      <c r="F192" s="17"/>
      <c r="G192" s="24">
        <f t="shared" si="121"/>
        <v>0</v>
      </c>
      <c r="H192" s="17"/>
      <c r="I192" s="17"/>
      <c r="J192" s="17"/>
      <c r="K192" s="24" t="str">
        <f t="shared" si="131"/>
        <v/>
      </c>
      <c r="L192" s="18"/>
      <c r="M192" s="18"/>
      <c r="N192" s="18">
        <f t="shared" si="125"/>
        <v>0</v>
      </c>
      <c r="O192" s="18">
        <f t="shared" si="126"/>
        <v>0</v>
      </c>
      <c r="P192" s="18">
        <f t="shared" si="127"/>
        <v>0</v>
      </c>
      <c r="Q192" s="18">
        <f t="shared" si="128"/>
        <v>0</v>
      </c>
      <c r="R192" s="18" t="str">
        <f t="shared" si="122"/>
        <v/>
      </c>
      <c r="S192" s="18" t="str">
        <f t="shared" si="123"/>
        <v/>
      </c>
      <c r="T192" s="18"/>
    </row>
    <row r="193" spans="1:20" x14ac:dyDescent="0.25">
      <c r="A193" s="17">
        <v>112</v>
      </c>
      <c r="B193" s="17" t="s">
        <v>64</v>
      </c>
      <c r="C193" s="17" t="s">
        <v>7</v>
      </c>
      <c r="D193" s="17">
        <v>310</v>
      </c>
      <c r="E193" s="17">
        <v>60</v>
      </c>
      <c r="F193" s="18">
        <v>1.32</v>
      </c>
      <c r="G193" s="24">
        <f t="shared" si="121"/>
        <v>660</v>
      </c>
      <c r="H193" s="18">
        <v>5.2</v>
      </c>
      <c r="I193" s="18">
        <v>14.35</v>
      </c>
      <c r="J193" s="18">
        <v>1.33</v>
      </c>
      <c r="K193" s="24">
        <f t="shared" si="131"/>
        <v>665</v>
      </c>
      <c r="L193" s="18">
        <v>6.63</v>
      </c>
      <c r="M193" s="18">
        <v>17.809999999999999</v>
      </c>
      <c r="N193" s="18">
        <f t="shared" si="125"/>
        <v>9.1499999999999986</v>
      </c>
      <c r="O193" s="18">
        <f t="shared" si="126"/>
        <v>11.18</v>
      </c>
      <c r="P193" s="18">
        <f t="shared" si="127"/>
        <v>4.5749999999999993</v>
      </c>
      <c r="Q193" s="18">
        <f t="shared" si="128"/>
        <v>5.59</v>
      </c>
      <c r="R193" s="18">
        <f t="shared" si="122"/>
        <v>33.758009999999999</v>
      </c>
      <c r="S193" s="18" t="str">
        <f t="shared" si="123"/>
        <v/>
      </c>
      <c r="T193" s="18">
        <f t="shared" ref="T193" si="143">IF(C194="DNA",R193*PI()-S194,R193*PI())</f>
        <v>106.05391621581077</v>
      </c>
    </row>
    <row r="194" spans="1:20" x14ac:dyDescent="0.25">
      <c r="A194" s="17">
        <v>1112</v>
      </c>
      <c r="B194" s="17"/>
      <c r="C194" s="17" t="s">
        <v>8</v>
      </c>
      <c r="D194" s="17"/>
      <c r="E194" s="17"/>
      <c r="F194" s="17"/>
      <c r="G194" s="24">
        <f t="shared" si="121"/>
        <v>0</v>
      </c>
      <c r="H194" s="17"/>
      <c r="I194" s="17"/>
      <c r="J194" s="17"/>
      <c r="K194" s="24" t="str">
        <f t="shared" si="131"/>
        <v/>
      </c>
      <c r="L194" s="18"/>
      <c r="M194" s="18"/>
      <c r="N194" s="18">
        <f t="shared" si="125"/>
        <v>0</v>
      </c>
      <c r="O194" s="18">
        <f t="shared" si="126"/>
        <v>0</v>
      </c>
      <c r="P194" s="18">
        <f t="shared" si="127"/>
        <v>0</v>
      </c>
      <c r="Q194" s="18">
        <f t="shared" si="128"/>
        <v>0</v>
      </c>
      <c r="R194" s="18" t="str">
        <f t="shared" si="122"/>
        <v/>
      </c>
      <c r="S194" s="18" t="str">
        <f t="shared" si="123"/>
        <v/>
      </c>
      <c r="T194" s="18"/>
    </row>
    <row r="195" spans="1:20" x14ac:dyDescent="0.25">
      <c r="A195" s="17">
        <v>113</v>
      </c>
      <c r="B195" s="17" t="s">
        <v>64</v>
      </c>
      <c r="C195" s="17" t="s">
        <v>7</v>
      </c>
      <c r="D195" s="17">
        <v>320</v>
      </c>
      <c r="E195" s="17">
        <v>350</v>
      </c>
      <c r="F195" s="18">
        <v>1.25</v>
      </c>
      <c r="G195" s="24">
        <f t="shared" si="121"/>
        <v>625</v>
      </c>
      <c r="H195" s="18">
        <v>5.17</v>
      </c>
      <c r="I195" s="18">
        <v>12.94</v>
      </c>
      <c r="J195" s="18">
        <v>1.25</v>
      </c>
      <c r="K195" s="24">
        <f t="shared" si="131"/>
        <v>625</v>
      </c>
      <c r="L195" s="18">
        <v>5.89</v>
      </c>
      <c r="M195" s="18">
        <v>14.24</v>
      </c>
      <c r="N195" s="18">
        <f t="shared" si="125"/>
        <v>7.77</v>
      </c>
      <c r="O195" s="18">
        <f t="shared" si="126"/>
        <v>8.3500000000000014</v>
      </c>
      <c r="P195" s="18">
        <f t="shared" si="127"/>
        <v>3.8849999999999998</v>
      </c>
      <c r="Q195" s="18">
        <f t="shared" si="128"/>
        <v>4.1750000000000007</v>
      </c>
      <c r="R195" s="18">
        <f t="shared" si="122"/>
        <v>20.274843749999999</v>
      </c>
      <c r="S195" s="18" t="str">
        <f t="shared" si="123"/>
        <v/>
      </c>
      <c r="T195" s="18">
        <f t="shared" ref="T195" si="144">IF(C196="DNA",R195*PI()-S196,R195*PI())</f>
        <v>63.695300177680927</v>
      </c>
    </row>
    <row r="196" spans="1:20" x14ac:dyDescent="0.25">
      <c r="A196" s="17">
        <v>1113</v>
      </c>
      <c r="B196" s="17"/>
      <c r="C196" s="17" t="s">
        <v>8</v>
      </c>
      <c r="D196" s="17"/>
      <c r="E196" s="17"/>
      <c r="F196" s="17"/>
      <c r="G196" s="24">
        <f t="shared" si="121"/>
        <v>0</v>
      </c>
      <c r="H196" s="17"/>
      <c r="I196" s="17"/>
      <c r="J196" s="17"/>
      <c r="K196" s="24" t="str">
        <f t="shared" si="131"/>
        <v/>
      </c>
      <c r="L196" s="18"/>
      <c r="M196" s="18"/>
      <c r="N196" s="18">
        <f t="shared" si="125"/>
        <v>0</v>
      </c>
      <c r="O196" s="18">
        <f t="shared" si="126"/>
        <v>0</v>
      </c>
      <c r="P196" s="18">
        <f t="shared" si="127"/>
        <v>0</v>
      </c>
      <c r="Q196" s="18">
        <f t="shared" si="128"/>
        <v>0</v>
      </c>
      <c r="R196" s="18" t="str">
        <f t="shared" si="122"/>
        <v/>
      </c>
      <c r="S196" s="18" t="str">
        <f t="shared" si="123"/>
        <v/>
      </c>
      <c r="T196" s="18"/>
    </row>
    <row r="197" spans="1:20" x14ac:dyDescent="0.25">
      <c r="A197" s="17">
        <v>114</v>
      </c>
      <c r="B197" s="17" t="s">
        <v>64</v>
      </c>
      <c r="C197" s="17" t="s">
        <v>7</v>
      </c>
      <c r="D197" s="17">
        <v>130</v>
      </c>
      <c r="E197" s="17">
        <v>900</v>
      </c>
      <c r="F197" s="18">
        <v>1.28</v>
      </c>
      <c r="G197" s="24">
        <f t="shared" si="121"/>
        <v>640</v>
      </c>
      <c r="H197" s="18">
        <v>9.31</v>
      </c>
      <c r="I197" s="18">
        <v>18.43</v>
      </c>
      <c r="J197" s="18">
        <v>1.28</v>
      </c>
      <c r="K197" s="24">
        <f t="shared" si="131"/>
        <v>640</v>
      </c>
      <c r="L197" s="18">
        <v>9.35</v>
      </c>
      <c r="M197" s="18">
        <v>19.11</v>
      </c>
      <c r="N197" s="18">
        <f t="shared" si="125"/>
        <v>9.1199999999999992</v>
      </c>
      <c r="O197" s="18">
        <f t="shared" si="126"/>
        <v>9.76</v>
      </c>
      <c r="P197" s="18">
        <f t="shared" si="127"/>
        <v>4.5599999999999996</v>
      </c>
      <c r="Q197" s="18">
        <f t="shared" si="128"/>
        <v>4.88</v>
      </c>
      <c r="R197" s="18">
        <f t="shared" si="122"/>
        <v>28.483583999999997</v>
      </c>
      <c r="S197" s="18" t="str">
        <f t="shared" si="123"/>
        <v/>
      </c>
      <c r="T197" s="18">
        <f t="shared" ref="T197" si="145">IF(C198="DNA",R197*PI()-S198,R197*PI())</f>
        <v>89.483818242307763</v>
      </c>
    </row>
    <row r="198" spans="1:20" x14ac:dyDescent="0.25">
      <c r="A198" s="17">
        <v>1114</v>
      </c>
      <c r="B198" s="17"/>
      <c r="C198" s="17" t="s">
        <v>8</v>
      </c>
      <c r="D198" s="17"/>
      <c r="E198" s="17"/>
      <c r="F198" s="17"/>
      <c r="G198" s="24">
        <f t="shared" si="121"/>
        <v>0</v>
      </c>
      <c r="H198" s="17"/>
      <c r="I198" s="17"/>
      <c r="J198" s="17"/>
      <c r="K198" s="24" t="str">
        <f t="shared" si="131"/>
        <v/>
      </c>
      <c r="L198" s="18"/>
      <c r="M198" s="18"/>
      <c r="N198" s="18">
        <f t="shared" si="125"/>
        <v>0</v>
      </c>
      <c r="O198" s="18">
        <f t="shared" si="126"/>
        <v>0</v>
      </c>
      <c r="P198" s="18">
        <f t="shared" si="127"/>
        <v>0</v>
      </c>
      <c r="Q198" s="18">
        <f t="shared" si="128"/>
        <v>0</v>
      </c>
      <c r="R198" s="18" t="str">
        <f t="shared" si="122"/>
        <v/>
      </c>
      <c r="S198" s="18" t="str">
        <f t="shared" si="123"/>
        <v/>
      </c>
      <c r="T198" s="18"/>
    </row>
    <row r="199" spans="1:20" x14ac:dyDescent="0.25">
      <c r="A199" s="17">
        <v>115</v>
      </c>
      <c r="B199" s="17" t="s">
        <v>64</v>
      </c>
      <c r="C199" s="17" t="s">
        <v>7</v>
      </c>
      <c r="D199" s="17">
        <v>410</v>
      </c>
      <c r="E199" s="17">
        <v>750</v>
      </c>
      <c r="F199" s="18">
        <v>1.8</v>
      </c>
      <c r="G199" s="24">
        <f t="shared" si="121"/>
        <v>900</v>
      </c>
      <c r="H199" s="18">
        <v>8.7100000000000009</v>
      </c>
      <c r="I199" s="18">
        <v>21.21</v>
      </c>
      <c r="J199" s="18">
        <v>1.79</v>
      </c>
      <c r="K199" s="24">
        <f t="shared" si="131"/>
        <v>895</v>
      </c>
      <c r="L199" s="18">
        <v>5.0599999999999996</v>
      </c>
      <c r="M199" s="18">
        <v>14.12</v>
      </c>
      <c r="N199" s="18">
        <f t="shared" si="125"/>
        <v>12.5</v>
      </c>
      <c r="O199" s="18">
        <f t="shared" si="126"/>
        <v>9.0599999999999987</v>
      </c>
      <c r="P199" s="18">
        <f t="shared" si="127"/>
        <v>6.25</v>
      </c>
      <c r="Q199" s="18">
        <f t="shared" si="128"/>
        <v>4.5299999999999994</v>
      </c>
      <c r="R199" s="18">
        <f t="shared" si="122"/>
        <v>50.962499999999991</v>
      </c>
      <c r="S199" s="18" t="str">
        <f t="shared" si="123"/>
        <v/>
      </c>
      <c r="T199" s="18">
        <f t="shared" ref="T199" si="146">IF(C200="DNA",R199*PI()-S200,R199*PI())</f>
        <v>160.1034156085698</v>
      </c>
    </row>
    <row r="200" spans="1:20" x14ac:dyDescent="0.25">
      <c r="A200" s="17">
        <v>1115</v>
      </c>
      <c r="B200" s="17"/>
      <c r="C200" s="17" t="s">
        <v>8</v>
      </c>
      <c r="D200" s="17"/>
      <c r="E200" s="17"/>
      <c r="F200" s="17"/>
      <c r="G200" s="24">
        <f t="shared" si="121"/>
        <v>0</v>
      </c>
      <c r="H200" s="17"/>
      <c r="I200" s="17"/>
      <c r="J200" s="17"/>
      <c r="K200" s="24" t="str">
        <f t="shared" si="131"/>
        <v/>
      </c>
      <c r="L200" s="18"/>
      <c r="M200" s="18"/>
      <c r="N200" s="18">
        <f t="shared" si="125"/>
        <v>0</v>
      </c>
      <c r="O200" s="18">
        <f t="shared" si="126"/>
        <v>0</v>
      </c>
      <c r="P200" s="18">
        <f t="shared" si="127"/>
        <v>0</v>
      </c>
      <c r="Q200" s="18">
        <f t="shared" si="128"/>
        <v>0</v>
      </c>
      <c r="R200" s="18" t="str">
        <f t="shared" si="122"/>
        <v/>
      </c>
      <c r="S200" s="18" t="str">
        <f t="shared" si="123"/>
        <v/>
      </c>
      <c r="T200" s="18"/>
    </row>
    <row r="201" spans="1:20" x14ac:dyDescent="0.25">
      <c r="A201" s="17">
        <v>116</v>
      </c>
      <c r="B201" s="17" t="s">
        <v>64</v>
      </c>
      <c r="C201" s="17" t="s">
        <v>7</v>
      </c>
      <c r="D201" s="17">
        <v>690</v>
      </c>
      <c r="E201" s="17">
        <v>970</v>
      </c>
      <c r="F201" s="18">
        <v>2.15</v>
      </c>
      <c r="G201" s="24">
        <f t="shared" si="121"/>
        <v>1075</v>
      </c>
      <c r="H201" s="18">
        <v>9.2799999999999994</v>
      </c>
      <c r="I201" s="18">
        <v>20.29</v>
      </c>
      <c r="J201" s="18">
        <v>2.16</v>
      </c>
      <c r="K201" s="24">
        <f t="shared" si="131"/>
        <v>1080</v>
      </c>
      <c r="L201" s="18">
        <v>6.5</v>
      </c>
      <c r="M201" s="18">
        <v>15.68</v>
      </c>
      <c r="N201" s="18">
        <f t="shared" si="125"/>
        <v>11.01</v>
      </c>
      <c r="O201" s="18">
        <f t="shared" si="126"/>
        <v>9.18</v>
      </c>
      <c r="P201" s="18">
        <f t="shared" si="127"/>
        <v>5.5049999999999999</v>
      </c>
      <c r="Q201" s="18">
        <f t="shared" si="128"/>
        <v>4.59</v>
      </c>
      <c r="R201" s="18">
        <f t="shared" si="122"/>
        <v>54.326092499999994</v>
      </c>
      <c r="S201" s="18" t="str">
        <f t="shared" si="123"/>
        <v/>
      </c>
      <c r="T201" s="18">
        <f t="shared" ref="T201" si="147">IF(C202="DNA",R201*PI()-S202,R201*PI())</f>
        <v>170.67045309623953</v>
      </c>
    </row>
    <row r="202" spans="1:20" x14ac:dyDescent="0.25">
      <c r="A202" s="17">
        <v>1116</v>
      </c>
      <c r="B202" s="17"/>
      <c r="C202" s="17" t="s">
        <v>8</v>
      </c>
      <c r="D202" s="17"/>
      <c r="E202" s="17"/>
      <c r="F202" s="17"/>
      <c r="G202" s="24">
        <f t="shared" si="121"/>
        <v>0</v>
      </c>
      <c r="H202" s="17"/>
      <c r="I202" s="17"/>
      <c r="J202" s="17"/>
      <c r="K202" s="24" t="str">
        <f t="shared" si="131"/>
        <v/>
      </c>
      <c r="L202" s="18"/>
      <c r="M202" s="18"/>
      <c r="N202" s="18">
        <f t="shared" si="125"/>
        <v>0</v>
      </c>
      <c r="O202" s="18">
        <f t="shared" si="126"/>
        <v>0</v>
      </c>
      <c r="P202" s="18">
        <f t="shared" si="127"/>
        <v>0</v>
      </c>
      <c r="Q202" s="18">
        <f t="shared" si="128"/>
        <v>0</v>
      </c>
      <c r="R202" s="18" t="str">
        <f t="shared" si="122"/>
        <v/>
      </c>
      <c r="S202" s="18" t="str">
        <f t="shared" si="123"/>
        <v/>
      </c>
      <c r="T202" s="18"/>
    </row>
    <row r="203" spans="1:20" x14ac:dyDescent="0.25">
      <c r="A203" s="17">
        <v>117</v>
      </c>
      <c r="B203" s="17" t="s">
        <v>64</v>
      </c>
      <c r="C203" s="17" t="s">
        <v>7</v>
      </c>
      <c r="D203" s="17">
        <v>430</v>
      </c>
      <c r="E203" s="17">
        <v>690</v>
      </c>
      <c r="F203" s="18">
        <v>1.47</v>
      </c>
      <c r="G203" s="24">
        <f t="shared" si="121"/>
        <v>735</v>
      </c>
      <c r="H203" s="18">
        <v>12.73</v>
      </c>
      <c r="I203" s="18">
        <v>21.87</v>
      </c>
      <c r="J203" s="18">
        <v>1.47</v>
      </c>
      <c r="K203" s="24">
        <f t="shared" si="131"/>
        <v>735</v>
      </c>
      <c r="L203" s="18">
        <v>7.94</v>
      </c>
      <c r="M203" s="18">
        <v>16.07</v>
      </c>
      <c r="N203" s="18">
        <f t="shared" si="125"/>
        <v>9.14</v>
      </c>
      <c r="O203" s="18">
        <f t="shared" si="126"/>
        <v>8.129999999999999</v>
      </c>
      <c r="P203" s="18">
        <f t="shared" si="127"/>
        <v>4.57</v>
      </c>
      <c r="Q203" s="18">
        <f t="shared" si="128"/>
        <v>4.0649999999999995</v>
      </c>
      <c r="R203" s="18">
        <f t="shared" si="122"/>
        <v>27.308263499999999</v>
      </c>
      <c r="S203" s="18" t="str">
        <f t="shared" si="123"/>
        <v/>
      </c>
      <c r="T203" s="18">
        <f t="shared" ref="T203" si="148">IF(C204="DNA",R203*PI()-S204,R203*PI())</f>
        <v>85.791439993894286</v>
      </c>
    </row>
    <row r="204" spans="1:20" x14ac:dyDescent="0.25">
      <c r="A204" s="17">
        <v>1117</v>
      </c>
      <c r="B204" s="17"/>
      <c r="C204" s="17" t="s">
        <v>8</v>
      </c>
      <c r="D204" s="17"/>
      <c r="E204" s="17"/>
      <c r="F204" s="17"/>
      <c r="G204" s="24">
        <f t="shared" si="121"/>
        <v>0</v>
      </c>
      <c r="H204" s="17"/>
      <c r="I204" s="17"/>
      <c r="J204" s="17"/>
      <c r="K204" s="24" t="str">
        <f t="shared" si="131"/>
        <v/>
      </c>
      <c r="L204" s="18"/>
      <c r="M204" s="18"/>
      <c r="N204" s="18">
        <f t="shared" si="125"/>
        <v>0</v>
      </c>
      <c r="O204" s="18">
        <f t="shared" si="126"/>
        <v>0</v>
      </c>
      <c r="P204" s="18">
        <f t="shared" si="127"/>
        <v>0</v>
      </c>
      <c r="Q204" s="18">
        <f t="shared" si="128"/>
        <v>0</v>
      </c>
      <c r="R204" s="18" t="str">
        <f t="shared" si="122"/>
        <v/>
      </c>
      <c r="S204" s="18" t="str">
        <f t="shared" si="123"/>
        <v/>
      </c>
      <c r="T204" s="18"/>
    </row>
    <row r="205" spans="1:20" x14ac:dyDescent="0.25">
      <c r="A205" s="17">
        <v>118</v>
      </c>
      <c r="B205" s="17" t="s">
        <v>64</v>
      </c>
      <c r="C205" s="17" t="s">
        <v>7</v>
      </c>
      <c r="D205" s="17">
        <v>350</v>
      </c>
      <c r="E205" s="17">
        <v>260</v>
      </c>
      <c r="F205" s="18">
        <v>1.19</v>
      </c>
      <c r="G205" s="24">
        <f t="shared" si="121"/>
        <v>595</v>
      </c>
      <c r="H205" s="18">
        <v>6.5</v>
      </c>
      <c r="I205" s="18">
        <v>14.18</v>
      </c>
      <c r="J205" s="18">
        <v>1.19</v>
      </c>
      <c r="K205" s="24">
        <f t="shared" si="131"/>
        <v>595</v>
      </c>
      <c r="L205" s="18">
        <v>6.08</v>
      </c>
      <c r="M205" s="18">
        <v>13.67</v>
      </c>
      <c r="N205" s="18">
        <f t="shared" si="125"/>
        <v>7.68</v>
      </c>
      <c r="O205" s="18">
        <f t="shared" si="126"/>
        <v>7.59</v>
      </c>
      <c r="P205" s="18">
        <f t="shared" si="127"/>
        <v>3.84</v>
      </c>
      <c r="Q205" s="18">
        <f t="shared" si="128"/>
        <v>3.7949999999999999</v>
      </c>
      <c r="R205" s="18">
        <f t="shared" si="122"/>
        <v>17.341631999999997</v>
      </c>
      <c r="S205" s="18" t="str">
        <f t="shared" si="123"/>
        <v/>
      </c>
      <c r="T205" s="18">
        <f t="shared" ref="T205" si="149">IF(C206="DNA",R205*PI()-S206,R205*PI())</f>
        <v>54.480343692457659</v>
      </c>
    </row>
    <row r="206" spans="1:20" x14ac:dyDescent="0.25">
      <c r="A206" s="17">
        <v>1118</v>
      </c>
      <c r="B206" s="17"/>
      <c r="C206" s="17" t="s">
        <v>8</v>
      </c>
      <c r="D206" s="17"/>
      <c r="E206" s="17"/>
      <c r="F206" s="17"/>
      <c r="G206" s="24">
        <f t="shared" si="121"/>
        <v>0</v>
      </c>
      <c r="H206" s="17"/>
      <c r="I206" s="17"/>
      <c r="J206" s="17"/>
      <c r="K206" s="24" t="str">
        <f t="shared" si="131"/>
        <v/>
      </c>
      <c r="L206" s="18"/>
      <c r="M206" s="18"/>
      <c r="N206" s="18">
        <f t="shared" si="125"/>
        <v>0</v>
      </c>
      <c r="O206" s="18">
        <f t="shared" si="126"/>
        <v>0</v>
      </c>
      <c r="P206" s="18">
        <f t="shared" si="127"/>
        <v>0</v>
      </c>
      <c r="Q206" s="18">
        <f t="shared" si="128"/>
        <v>0</v>
      </c>
      <c r="R206" s="18" t="str">
        <f t="shared" si="122"/>
        <v/>
      </c>
      <c r="S206" s="18" t="str">
        <f t="shared" si="123"/>
        <v/>
      </c>
      <c r="T206" s="18"/>
    </row>
    <row r="207" spans="1:20" x14ac:dyDescent="0.25">
      <c r="A207" s="17">
        <v>119</v>
      </c>
      <c r="B207" s="17" t="s">
        <v>64</v>
      </c>
      <c r="C207" s="17" t="s">
        <v>7</v>
      </c>
      <c r="D207" s="17">
        <v>770</v>
      </c>
      <c r="E207" s="17">
        <v>880</v>
      </c>
      <c r="F207" s="18">
        <v>1.72</v>
      </c>
      <c r="G207" s="24">
        <f t="shared" si="121"/>
        <v>860</v>
      </c>
      <c r="H207" s="18">
        <v>12.91</v>
      </c>
      <c r="I207" s="18">
        <v>25.56</v>
      </c>
      <c r="J207" s="18">
        <v>1.76</v>
      </c>
      <c r="K207" s="24">
        <f t="shared" si="131"/>
        <v>880</v>
      </c>
      <c r="L207" s="18">
        <v>11.14</v>
      </c>
      <c r="M207" s="18">
        <v>20.43</v>
      </c>
      <c r="N207" s="18">
        <f t="shared" si="125"/>
        <v>12.649999999999999</v>
      </c>
      <c r="O207" s="18">
        <f t="shared" si="126"/>
        <v>9.2899999999999991</v>
      </c>
      <c r="P207" s="18">
        <f t="shared" si="127"/>
        <v>6.3249999999999993</v>
      </c>
      <c r="Q207" s="18">
        <f t="shared" si="128"/>
        <v>4.6449999999999996</v>
      </c>
      <c r="R207" s="18">
        <f t="shared" si="122"/>
        <v>50.532954999999987</v>
      </c>
      <c r="S207" s="18" t="str">
        <f t="shared" si="123"/>
        <v/>
      </c>
      <c r="T207" s="18">
        <f t="shared" ref="T207" si="150">IF(C208="DNA",R207*PI()-S208,R207*PI())</f>
        <v>158.75396019218357</v>
      </c>
    </row>
    <row r="208" spans="1:20" x14ac:dyDescent="0.25">
      <c r="A208" s="17">
        <v>1119</v>
      </c>
      <c r="B208" s="17"/>
      <c r="C208" s="17" t="s">
        <v>8</v>
      </c>
      <c r="D208" s="17"/>
      <c r="E208" s="17"/>
      <c r="F208" s="17"/>
      <c r="G208" s="24">
        <f t="shared" si="121"/>
        <v>0</v>
      </c>
      <c r="H208" s="17"/>
      <c r="I208" s="17"/>
      <c r="J208" s="17"/>
      <c r="K208" s="24" t="str">
        <f t="shared" si="131"/>
        <v/>
      </c>
      <c r="L208" s="18"/>
      <c r="M208" s="18"/>
      <c r="N208" s="18">
        <f t="shared" si="125"/>
        <v>0</v>
      </c>
      <c r="O208" s="18">
        <f t="shared" si="126"/>
        <v>0</v>
      </c>
      <c r="P208" s="18">
        <f t="shared" si="127"/>
        <v>0</v>
      </c>
      <c r="Q208" s="18">
        <f t="shared" si="128"/>
        <v>0</v>
      </c>
      <c r="R208" s="18" t="str">
        <f t="shared" si="122"/>
        <v/>
      </c>
      <c r="S208" s="18" t="str">
        <f t="shared" si="123"/>
        <v/>
      </c>
      <c r="T208" s="18"/>
    </row>
    <row r="209" spans="1:20" x14ac:dyDescent="0.25">
      <c r="A209" s="17">
        <v>120</v>
      </c>
      <c r="B209" s="17" t="s">
        <v>64</v>
      </c>
      <c r="C209" s="17" t="s">
        <v>7</v>
      </c>
      <c r="D209" s="17">
        <v>910</v>
      </c>
      <c r="E209" s="17">
        <v>520</v>
      </c>
      <c r="F209" s="18">
        <v>1.31</v>
      </c>
      <c r="G209" s="24">
        <f t="shared" si="121"/>
        <v>655</v>
      </c>
      <c r="H209" s="18">
        <v>5.17</v>
      </c>
      <c r="I209" s="18">
        <v>12.65</v>
      </c>
      <c r="J209" s="18">
        <v>1.31</v>
      </c>
      <c r="K209" s="24">
        <f t="shared" si="131"/>
        <v>655</v>
      </c>
      <c r="L209" s="18">
        <v>7.5</v>
      </c>
      <c r="M209" s="18">
        <v>14.36</v>
      </c>
      <c r="N209" s="18">
        <f t="shared" si="125"/>
        <v>7.48</v>
      </c>
      <c r="O209" s="18">
        <f t="shared" si="126"/>
        <v>6.8599999999999994</v>
      </c>
      <c r="P209" s="18">
        <f t="shared" si="127"/>
        <v>3.74</v>
      </c>
      <c r="Q209" s="18">
        <f t="shared" si="128"/>
        <v>3.4299999999999997</v>
      </c>
      <c r="R209" s="18">
        <f t="shared" si="122"/>
        <v>16.804942</v>
      </c>
      <c r="S209" s="18" t="str">
        <f t="shared" si="123"/>
        <v/>
      </c>
      <c r="T209" s="18">
        <f t="shared" ref="T209" si="151">IF(C210="DNA",R209*PI()-S210,R209*PI())</f>
        <v>52.794282331202567</v>
      </c>
    </row>
    <row r="210" spans="1:20" x14ac:dyDescent="0.25">
      <c r="A210" s="17">
        <v>1120</v>
      </c>
      <c r="B210" s="17"/>
      <c r="C210" s="17" t="s">
        <v>8</v>
      </c>
      <c r="D210" s="17"/>
      <c r="E210" s="17"/>
      <c r="F210" s="17"/>
      <c r="G210" s="24">
        <f t="shared" si="121"/>
        <v>0</v>
      </c>
      <c r="H210" s="17"/>
      <c r="I210" s="17"/>
      <c r="J210" s="17"/>
      <c r="K210" s="24" t="str">
        <f t="shared" si="131"/>
        <v/>
      </c>
      <c r="L210" s="18"/>
      <c r="M210" s="18"/>
      <c r="N210" s="18">
        <f t="shared" si="125"/>
        <v>0</v>
      </c>
      <c r="O210" s="18">
        <f t="shared" si="126"/>
        <v>0</v>
      </c>
      <c r="P210" s="18">
        <f t="shared" si="127"/>
        <v>0</v>
      </c>
      <c r="Q210" s="18">
        <f t="shared" si="128"/>
        <v>0</v>
      </c>
      <c r="R210" s="18" t="str">
        <f t="shared" si="122"/>
        <v/>
      </c>
      <c r="S210" s="18" t="str">
        <f t="shared" si="123"/>
        <v/>
      </c>
      <c r="T210" s="18"/>
    </row>
    <row r="211" spans="1:20" x14ac:dyDescent="0.25">
      <c r="A211" s="17">
        <v>121</v>
      </c>
      <c r="B211" s="17" t="s">
        <v>64</v>
      </c>
      <c r="C211" s="17" t="s">
        <v>7</v>
      </c>
      <c r="D211" s="17">
        <v>900</v>
      </c>
      <c r="E211" s="17">
        <v>110</v>
      </c>
      <c r="F211" s="18">
        <v>1.29</v>
      </c>
      <c r="G211" s="24">
        <f t="shared" si="121"/>
        <v>645</v>
      </c>
      <c r="H211" s="18">
        <v>5.37</v>
      </c>
      <c r="I211" s="18">
        <v>17.05</v>
      </c>
      <c r="J211" s="18">
        <v>1.29</v>
      </c>
      <c r="K211" s="24">
        <f t="shared" si="131"/>
        <v>645</v>
      </c>
      <c r="L211" s="18">
        <v>20.05</v>
      </c>
      <c r="M211" s="18">
        <v>26.99</v>
      </c>
      <c r="N211" s="18">
        <f t="shared" si="125"/>
        <v>11.68</v>
      </c>
      <c r="O211" s="18">
        <f t="shared" si="126"/>
        <v>6.9399999999999977</v>
      </c>
      <c r="P211" s="18">
        <f t="shared" si="127"/>
        <v>5.84</v>
      </c>
      <c r="Q211" s="18">
        <f t="shared" si="128"/>
        <v>3.4699999999999989</v>
      </c>
      <c r="R211" s="18">
        <f t="shared" si="122"/>
        <v>26.141591999999992</v>
      </c>
      <c r="S211" s="18" t="str">
        <f t="shared" si="123"/>
        <v/>
      </c>
      <c r="T211" s="18">
        <f t="shared" ref="T211" si="152">IF(C212="DNA",R211*PI()-S212,R211*PI())</f>
        <v>82.126233380341688</v>
      </c>
    </row>
    <row r="212" spans="1:20" x14ac:dyDescent="0.25">
      <c r="A212" s="17">
        <v>1121</v>
      </c>
      <c r="B212" s="17"/>
      <c r="C212" s="17" t="s">
        <v>8</v>
      </c>
      <c r="D212" s="17"/>
      <c r="E212" s="17"/>
      <c r="F212" s="17"/>
      <c r="G212" s="24">
        <f t="shared" si="121"/>
        <v>0</v>
      </c>
      <c r="H212" s="17"/>
      <c r="I212" s="17"/>
      <c r="J212" s="17"/>
      <c r="K212" s="24" t="str">
        <f t="shared" si="131"/>
        <v/>
      </c>
      <c r="L212" s="18"/>
      <c r="M212" s="18"/>
      <c r="N212" s="18">
        <f t="shared" si="125"/>
        <v>0</v>
      </c>
      <c r="O212" s="18">
        <f t="shared" si="126"/>
        <v>0</v>
      </c>
      <c r="P212" s="18">
        <f t="shared" si="127"/>
        <v>0</v>
      </c>
      <c r="Q212" s="18">
        <f t="shared" si="128"/>
        <v>0</v>
      </c>
      <c r="R212" s="18" t="str">
        <f t="shared" si="122"/>
        <v/>
      </c>
      <c r="S212" s="18" t="str">
        <f t="shared" si="123"/>
        <v/>
      </c>
      <c r="T212" s="18"/>
    </row>
    <row r="213" spans="1:20" x14ac:dyDescent="0.25">
      <c r="A213" s="4">
        <v>137</v>
      </c>
      <c r="B213" s="4" t="s">
        <v>64</v>
      </c>
      <c r="C213" s="4" t="s">
        <v>4</v>
      </c>
      <c r="D213" s="4">
        <v>60</v>
      </c>
      <c r="E213" s="4">
        <v>230</v>
      </c>
      <c r="F213" s="7">
        <v>1.62</v>
      </c>
      <c r="G213" s="5">
        <f t="shared" ref="G213:G250" si="153">F213*500</f>
        <v>810</v>
      </c>
      <c r="H213" s="7">
        <v>12.06</v>
      </c>
      <c r="I213" s="7">
        <v>27.65</v>
      </c>
      <c r="J213" s="7">
        <v>1.62</v>
      </c>
      <c r="K213" s="5">
        <f t="shared" ref="K213:K250" si="154">IF(J213&gt;0,J213/2*1000,"")</f>
        <v>810</v>
      </c>
      <c r="L213" s="7">
        <v>15.68</v>
      </c>
      <c r="M213" s="7">
        <v>23.85</v>
      </c>
      <c r="N213" s="7">
        <f t="shared" ref="N213:N250" si="155">I213-H213</f>
        <v>15.589999999999998</v>
      </c>
      <c r="O213" s="7">
        <f t="shared" ref="O213:O250" si="156">M213-L213</f>
        <v>8.1700000000000017</v>
      </c>
      <c r="P213" s="7">
        <f t="shared" ref="P213:P250" si="157">N213/2</f>
        <v>7.794999999999999</v>
      </c>
      <c r="Q213" s="7">
        <f t="shared" ref="Q213:Q250" si="158">O213/2</f>
        <v>4.0850000000000009</v>
      </c>
      <c r="R213" s="7">
        <f t="shared" ref="R213:R250" si="159">IF(OR(C213="DNA",C213="None"),"",F213*P213*Q213)</f>
        <v>51.584971500000002</v>
      </c>
      <c r="S213" s="7" t="str">
        <f t="shared" ref="S213:S250" si="160">IF(C213="DNA",2/3*N213^2*F213,"")</f>
        <v/>
      </c>
      <c r="T213" s="7">
        <f t="shared" ref="T213" si="161">IF(C214="DNA",R213*PI()-S214,R213*PI())</f>
        <v>151.93292683337219</v>
      </c>
    </row>
    <row r="214" spans="1:20" x14ac:dyDescent="0.25">
      <c r="A214" s="4">
        <v>1137</v>
      </c>
      <c r="B214" s="4" t="s">
        <v>64</v>
      </c>
      <c r="C214" s="4" t="s">
        <v>2</v>
      </c>
      <c r="D214" s="4">
        <v>40</v>
      </c>
      <c r="E214" s="4">
        <v>230</v>
      </c>
      <c r="F214" s="7">
        <v>0.61</v>
      </c>
      <c r="G214" s="5">
        <f t="shared" si="153"/>
        <v>305</v>
      </c>
      <c r="H214" s="7">
        <v>5.16</v>
      </c>
      <c r="I214" s="7">
        <v>10.15</v>
      </c>
      <c r="J214" s="7"/>
      <c r="K214" s="5" t="str">
        <f t="shared" si="154"/>
        <v/>
      </c>
      <c r="L214" s="7"/>
      <c r="M214" s="7"/>
      <c r="N214" s="7">
        <f t="shared" si="155"/>
        <v>4.99</v>
      </c>
      <c r="O214" s="7">
        <f t="shared" si="156"/>
        <v>0</v>
      </c>
      <c r="P214" s="7">
        <f t="shared" si="157"/>
        <v>2.4950000000000001</v>
      </c>
      <c r="Q214" s="7">
        <f t="shared" si="158"/>
        <v>0</v>
      </c>
      <c r="R214" s="7" t="str">
        <f t="shared" si="159"/>
        <v/>
      </c>
      <c r="S214" s="7">
        <f t="shared" si="160"/>
        <v>10.126040666666666</v>
      </c>
      <c r="T214" s="7"/>
    </row>
    <row r="215" spans="1:20" x14ac:dyDescent="0.25">
      <c r="A215" s="4">
        <v>138</v>
      </c>
      <c r="B215" s="4" t="s">
        <v>64</v>
      </c>
      <c r="C215" s="4" t="s">
        <v>4</v>
      </c>
      <c r="D215" s="4">
        <v>60</v>
      </c>
      <c r="E215" s="4">
        <v>200</v>
      </c>
      <c r="F215" s="7">
        <v>1.78</v>
      </c>
      <c r="G215" s="5">
        <f t="shared" si="153"/>
        <v>890</v>
      </c>
      <c r="H215" s="7">
        <v>9.14</v>
      </c>
      <c r="I215" s="7">
        <v>22.27</v>
      </c>
      <c r="J215" s="7">
        <v>1.78</v>
      </c>
      <c r="K215" s="5">
        <f t="shared" si="154"/>
        <v>890</v>
      </c>
      <c r="L215" s="7">
        <v>8.82</v>
      </c>
      <c r="M215" s="7">
        <v>21.26</v>
      </c>
      <c r="N215" s="7">
        <f t="shared" si="155"/>
        <v>13.129999999999999</v>
      </c>
      <c r="O215" s="7">
        <f t="shared" si="156"/>
        <v>12.440000000000001</v>
      </c>
      <c r="P215" s="7">
        <f t="shared" si="157"/>
        <v>6.5649999999999995</v>
      </c>
      <c r="Q215" s="7">
        <f t="shared" si="158"/>
        <v>6.2200000000000006</v>
      </c>
      <c r="R215" s="7">
        <f t="shared" si="159"/>
        <v>72.685053999999994</v>
      </c>
      <c r="S215" s="7" t="str">
        <f t="shared" si="160"/>
        <v/>
      </c>
      <c r="T215" s="7">
        <f t="shared" ref="T215" si="162">IF(C216="DNA",R215*PI()-S216,R215*PI())</f>
        <v>218.79873167217738</v>
      </c>
    </row>
    <row r="216" spans="1:20" x14ac:dyDescent="0.25">
      <c r="A216" s="4">
        <v>1138</v>
      </c>
      <c r="B216" s="4" t="s">
        <v>64</v>
      </c>
      <c r="C216" s="4" t="s">
        <v>2</v>
      </c>
      <c r="D216" s="4">
        <v>70</v>
      </c>
      <c r="E216" s="4">
        <v>180</v>
      </c>
      <c r="F216" s="7">
        <v>0.54</v>
      </c>
      <c r="G216" s="5">
        <f t="shared" si="153"/>
        <v>270</v>
      </c>
      <c r="H216" s="7">
        <v>4.76</v>
      </c>
      <c r="I216" s="7">
        <v>9.91</v>
      </c>
      <c r="J216" s="7"/>
      <c r="K216" s="5" t="str">
        <f t="shared" si="154"/>
        <v/>
      </c>
      <c r="L216" s="7"/>
      <c r="M216" s="7"/>
      <c r="N216" s="7">
        <f t="shared" si="155"/>
        <v>5.15</v>
      </c>
      <c r="O216" s="7">
        <f t="shared" si="156"/>
        <v>0</v>
      </c>
      <c r="P216" s="7">
        <f t="shared" si="157"/>
        <v>2.5750000000000002</v>
      </c>
      <c r="Q216" s="7">
        <f t="shared" si="158"/>
        <v>0</v>
      </c>
      <c r="R216" s="7" t="str">
        <f t="shared" si="159"/>
        <v/>
      </c>
      <c r="S216" s="7">
        <f t="shared" si="160"/>
        <v>9.5481000000000016</v>
      </c>
      <c r="T216" s="7"/>
    </row>
    <row r="217" spans="1:20" x14ac:dyDescent="0.25">
      <c r="A217" s="4">
        <v>139</v>
      </c>
      <c r="B217" s="4" t="s">
        <v>64</v>
      </c>
      <c r="C217" s="4" t="s">
        <v>4</v>
      </c>
      <c r="D217" s="4">
        <v>80</v>
      </c>
      <c r="E217" s="4">
        <v>120</v>
      </c>
      <c r="F217" s="7">
        <v>2.1800000000000002</v>
      </c>
      <c r="G217" s="5">
        <f t="shared" si="153"/>
        <v>1090</v>
      </c>
      <c r="H217" s="7">
        <v>7.93</v>
      </c>
      <c r="I217" s="7">
        <v>18.47</v>
      </c>
      <c r="J217" s="7">
        <v>2.1800000000000002</v>
      </c>
      <c r="K217" s="5">
        <f t="shared" si="154"/>
        <v>1090</v>
      </c>
      <c r="L217" s="7">
        <v>12.76</v>
      </c>
      <c r="M217" s="7">
        <v>23.64</v>
      </c>
      <c r="N217" s="7">
        <f t="shared" si="155"/>
        <v>10.54</v>
      </c>
      <c r="O217" s="7">
        <f t="shared" si="156"/>
        <v>10.88</v>
      </c>
      <c r="P217" s="7">
        <f t="shared" si="157"/>
        <v>5.27</v>
      </c>
      <c r="Q217" s="7">
        <f t="shared" si="158"/>
        <v>5.44</v>
      </c>
      <c r="R217" s="7">
        <f t="shared" si="159"/>
        <v>62.497984000000002</v>
      </c>
      <c r="S217" s="7" t="str">
        <f t="shared" si="160"/>
        <v/>
      </c>
      <c r="T217" s="7">
        <f t="shared" ref="T217" si="163">IF(C218="DNA",R217*PI()-S218,R217*PI())</f>
        <v>178.09116406523913</v>
      </c>
    </row>
    <row r="218" spans="1:20" x14ac:dyDescent="0.25">
      <c r="A218" s="4">
        <v>1139</v>
      </c>
      <c r="B218" s="4" t="s">
        <v>64</v>
      </c>
      <c r="C218" s="4" t="s">
        <v>2</v>
      </c>
      <c r="D218" s="4">
        <v>90</v>
      </c>
      <c r="E218" s="4">
        <v>140</v>
      </c>
      <c r="F218" s="7">
        <v>0.65</v>
      </c>
      <c r="G218" s="5">
        <f t="shared" si="153"/>
        <v>325</v>
      </c>
      <c r="H218" s="7">
        <v>2.38</v>
      </c>
      <c r="I218" s="7">
        <v>8.8699999999999992</v>
      </c>
      <c r="J218" s="7"/>
      <c r="K218" s="5" t="str">
        <f t="shared" si="154"/>
        <v/>
      </c>
      <c r="L218" s="7"/>
      <c r="M218" s="7"/>
      <c r="N218" s="7">
        <f t="shared" si="155"/>
        <v>6.4899999999999993</v>
      </c>
      <c r="O218" s="7">
        <f t="shared" si="156"/>
        <v>0</v>
      </c>
      <c r="P218" s="7">
        <f t="shared" si="157"/>
        <v>3.2449999999999997</v>
      </c>
      <c r="Q218" s="7">
        <f t="shared" si="158"/>
        <v>0</v>
      </c>
      <c r="R218" s="7" t="str">
        <f t="shared" si="159"/>
        <v/>
      </c>
      <c r="S218" s="7">
        <f t="shared" si="160"/>
        <v>18.252043333333329</v>
      </c>
      <c r="T218" s="7"/>
    </row>
    <row r="219" spans="1:20" x14ac:dyDescent="0.25">
      <c r="A219" s="4">
        <v>140</v>
      </c>
      <c r="B219" s="4" t="s">
        <v>64</v>
      </c>
      <c r="C219" s="4" t="s">
        <v>4</v>
      </c>
      <c r="D219" s="4">
        <v>270</v>
      </c>
      <c r="E219" s="4">
        <v>60</v>
      </c>
      <c r="F219" s="7">
        <v>1.38</v>
      </c>
      <c r="G219" s="5">
        <f t="shared" si="153"/>
        <v>690</v>
      </c>
      <c r="H219" s="7">
        <v>9.7100000000000009</v>
      </c>
      <c r="I219" s="7">
        <v>23.38</v>
      </c>
      <c r="J219" s="7">
        <v>1.37</v>
      </c>
      <c r="K219" s="5">
        <f t="shared" si="154"/>
        <v>685</v>
      </c>
      <c r="L219" s="7">
        <v>11.61</v>
      </c>
      <c r="M219" s="7">
        <v>19</v>
      </c>
      <c r="N219" s="7">
        <f t="shared" si="155"/>
        <v>13.669999999999998</v>
      </c>
      <c r="O219" s="7">
        <f t="shared" si="156"/>
        <v>7.3900000000000006</v>
      </c>
      <c r="P219" s="7">
        <f t="shared" si="157"/>
        <v>6.8349999999999991</v>
      </c>
      <c r="Q219" s="7">
        <f t="shared" si="158"/>
        <v>3.6950000000000003</v>
      </c>
      <c r="R219" s="7">
        <f t="shared" si="159"/>
        <v>34.852348499999998</v>
      </c>
      <c r="S219" s="7" t="str">
        <f t="shared" si="160"/>
        <v/>
      </c>
      <c r="T219" s="7">
        <f t="shared" ref="T219" si="164">IF(C220="DNA",R219*PI()-S220,R219*PI())</f>
        <v>101.56721000795123</v>
      </c>
    </row>
    <row r="220" spans="1:20" x14ac:dyDescent="0.25">
      <c r="A220" s="4">
        <v>1140</v>
      </c>
      <c r="B220" s="4" t="s">
        <v>64</v>
      </c>
      <c r="C220" s="4" t="s">
        <v>2</v>
      </c>
      <c r="D220" s="4">
        <v>260</v>
      </c>
      <c r="E220" s="4">
        <v>60</v>
      </c>
      <c r="F220" s="7">
        <v>0.42</v>
      </c>
      <c r="G220" s="5">
        <f t="shared" si="153"/>
        <v>210</v>
      </c>
      <c r="H220" s="7">
        <v>5.21</v>
      </c>
      <c r="I220" s="7">
        <v>10.53</v>
      </c>
      <c r="J220" s="7"/>
      <c r="K220" s="5" t="str">
        <f t="shared" si="154"/>
        <v/>
      </c>
      <c r="L220" s="7"/>
      <c r="M220" s="7"/>
      <c r="N220" s="7">
        <f t="shared" si="155"/>
        <v>5.3199999999999994</v>
      </c>
      <c r="O220" s="7">
        <f t="shared" si="156"/>
        <v>0</v>
      </c>
      <c r="P220" s="7">
        <f t="shared" si="157"/>
        <v>2.6599999999999997</v>
      </c>
      <c r="Q220" s="7">
        <f t="shared" si="158"/>
        <v>0</v>
      </c>
      <c r="R220" s="7" t="str">
        <f t="shared" si="159"/>
        <v/>
      </c>
      <c r="S220" s="7">
        <f t="shared" si="160"/>
        <v>7.9246719999999984</v>
      </c>
      <c r="T220" s="7"/>
    </row>
    <row r="221" spans="1:20" x14ac:dyDescent="0.25">
      <c r="A221" s="4">
        <v>141</v>
      </c>
      <c r="B221" s="4" t="s">
        <v>64</v>
      </c>
      <c r="C221" s="4" t="s">
        <v>4</v>
      </c>
      <c r="D221" s="4">
        <v>310</v>
      </c>
      <c r="E221" s="4">
        <v>100</v>
      </c>
      <c r="F221" s="7">
        <v>1.5</v>
      </c>
      <c r="G221" s="5">
        <f t="shared" si="153"/>
        <v>750</v>
      </c>
      <c r="H221" s="7">
        <v>8.86</v>
      </c>
      <c r="I221" s="7">
        <v>20.97</v>
      </c>
      <c r="J221" s="7">
        <v>1.5</v>
      </c>
      <c r="K221" s="5">
        <f t="shared" si="154"/>
        <v>750</v>
      </c>
      <c r="L221" s="7">
        <v>17.07</v>
      </c>
      <c r="M221" s="7">
        <v>27.54</v>
      </c>
      <c r="N221" s="7">
        <f t="shared" si="155"/>
        <v>12.11</v>
      </c>
      <c r="O221" s="7">
        <f t="shared" si="156"/>
        <v>10.469999999999999</v>
      </c>
      <c r="P221" s="7">
        <f t="shared" si="157"/>
        <v>6.0549999999999997</v>
      </c>
      <c r="Q221" s="7">
        <f t="shared" si="158"/>
        <v>5.2349999999999994</v>
      </c>
      <c r="R221" s="7">
        <f t="shared" si="159"/>
        <v>47.54688749999999</v>
      </c>
      <c r="S221" s="7" t="str">
        <f t="shared" si="160"/>
        <v/>
      </c>
      <c r="T221" s="7">
        <f t="shared" ref="T221" si="165">IF(C222="DNA",R221*PI()-S222,R221*PI())</f>
        <v>141.226235137727</v>
      </c>
    </row>
    <row r="222" spans="1:20" x14ac:dyDescent="0.25">
      <c r="A222" s="4">
        <v>1141</v>
      </c>
      <c r="B222" s="4" t="s">
        <v>64</v>
      </c>
      <c r="C222" s="4" t="s">
        <v>2</v>
      </c>
      <c r="D222" s="4">
        <v>300</v>
      </c>
      <c r="E222" s="4">
        <v>80</v>
      </c>
      <c r="F222" s="7">
        <v>0.44</v>
      </c>
      <c r="G222" s="5">
        <f t="shared" si="153"/>
        <v>220</v>
      </c>
      <c r="H222" s="7">
        <v>3.62</v>
      </c>
      <c r="I222" s="7">
        <v>8.89</v>
      </c>
      <c r="J222" s="7"/>
      <c r="K222" s="5" t="str">
        <f t="shared" si="154"/>
        <v/>
      </c>
      <c r="L222" s="7"/>
      <c r="M222" s="7"/>
      <c r="N222" s="7">
        <f t="shared" si="155"/>
        <v>5.2700000000000005</v>
      </c>
      <c r="O222" s="7">
        <f t="shared" si="156"/>
        <v>0</v>
      </c>
      <c r="P222" s="7">
        <f t="shared" si="157"/>
        <v>2.6350000000000002</v>
      </c>
      <c r="Q222" s="7">
        <f t="shared" si="158"/>
        <v>0</v>
      </c>
      <c r="R222" s="7" t="str">
        <f t="shared" si="159"/>
        <v/>
      </c>
      <c r="S222" s="7">
        <f t="shared" si="160"/>
        <v>8.1467173333333349</v>
      </c>
      <c r="T222" s="7"/>
    </row>
    <row r="223" spans="1:20" x14ac:dyDescent="0.25">
      <c r="A223" s="4">
        <v>142</v>
      </c>
      <c r="B223" s="4" t="s">
        <v>65</v>
      </c>
      <c r="C223" s="4" t="s">
        <v>4</v>
      </c>
      <c r="D223" s="4">
        <v>70</v>
      </c>
      <c r="E223" s="4">
        <v>870</v>
      </c>
      <c r="F223" s="7">
        <v>1.41</v>
      </c>
      <c r="G223" s="5">
        <f t="shared" si="153"/>
        <v>705</v>
      </c>
      <c r="H223" s="7">
        <v>7.91</v>
      </c>
      <c r="I223" s="7">
        <v>17.04</v>
      </c>
      <c r="J223" s="7">
        <v>1.41</v>
      </c>
      <c r="K223" s="5">
        <f t="shared" si="154"/>
        <v>705</v>
      </c>
      <c r="L223" s="7">
        <v>12.55</v>
      </c>
      <c r="M223" s="7">
        <v>23.32</v>
      </c>
      <c r="N223" s="7">
        <f t="shared" si="155"/>
        <v>9.129999999999999</v>
      </c>
      <c r="O223" s="7">
        <f t="shared" si="156"/>
        <v>10.77</v>
      </c>
      <c r="P223" s="7">
        <f t="shared" si="157"/>
        <v>4.5649999999999995</v>
      </c>
      <c r="Q223" s="7">
        <f t="shared" si="158"/>
        <v>5.3849999999999998</v>
      </c>
      <c r="R223" s="7">
        <f t="shared" si="159"/>
        <v>34.661360249999994</v>
      </c>
      <c r="S223" s="7" t="str">
        <f t="shared" si="160"/>
        <v/>
      </c>
      <c r="T223" s="7">
        <f t="shared" ref="T223" si="166">IF(C224="DNA",R223*PI()-S224,R223*PI())</f>
        <v>86.199508724829258</v>
      </c>
    </row>
    <row r="224" spans="1:20" x14ac:dyDescent="0.25">
      <c r="A224" s="4">
        <v>1142</v>
      </c>
      <c r="B224" s="4" t="s">
        <v>65</v>
      </c>
      <c r="C224" s="4" t="s">
        <v>2</v>
      </c>
      <c r="D224" s="4">
        <v>70</v>
      </c>
      <c r="E224" s="4">
        <v>850</v>
      </c>
      <c r="F224" s="7">
        <v>0.61</v>
      </c>
      <c r="G224" s="5">
        <f t="shared" si="153"/>
        <v>305</v>
      </c>
      <c r="H224" s="7">
        <v>7.57</v>
      </c>
      <c r="I224" s="7">
        <v>15.04</v>
      </c>
      <c r="J224" s="7"/>
      <c r="K224" s="5" t="str">
        <f t="shared" si="154"/>
        <v/>
      </c>
      <c r="L224" s="7"/>
      <c r="M224" s="7"/>
      <c r="N224" s="7">
        <f t="shared" si="155"/>
        <v>7.4699999999999989</v>
      </c>
      <c r="O224" s="7">
        <f t="shared" si="156"/>
        <v>0</v>
      </c>
      <c r="P224" s="7">
        <f t="shared" si="157"/>
        <v>3.7349999999999994</v>
      </c>
      <c r="Q224" s="7">
        <f t="shared" si="158"/>
        <v>0</v>
      </c>
      <c r="R224" s="7" t="str">
        <f t="shared" si="159"/>
        <v/>
      </c>
      <c r="S224" s="7">
        <f t="shared" si="160"/>
        <v>22.692365999999993</v>
      </c>
      <c r="T224" s="7"/>
    </row>
    <row r="225" spans="1:20" x14ac:dyDescent="0.25">
      <c r="A225" s="4">
        <v>143</v>
      </c>
      <c r="B225" s="4" t="s">
        <v>65</v>
      </c>
      <c r="C225" s="4" t="s">
        <v>4</v>
      </c>
      <c r="D225" s="4">
        <v>850</v>
      </c>
      <c r="E225" s="4">
        <v>480</v>
      </c>
      <c r="F225" s="7">
        <v>1.55</v>
      </c>
      <c r="G225" s="5">
        <f t="shared" si="153"/>
        <v>775</v>
      </c>
      <c r="H225" s="7">
        <v>13.94</v>
      </c>
      <c r="I225" s="7">
        <v>23.47</v>
      </c>
      <c r="J225" s="7">
        <v>1.55</v>
      </c>
      <c r="K225" s="5">
        <f t="shared" si="154"/>
        <v>775</v>
      </c>
      <c r="L225" s="7">
        <v>16.14</v>
      </c>
      <c r="M225" s="7">
        <v>24.38</v>
      </c>
      <c r="N225" s="7">
        <f t="shared" si="155"/>
        <v>9.5299999999999994</v>
      </c>
      <c r="O225" s="7">
        <f t="shared" si="156"/>
        <v>8.2399999999999984</v>
      </c>
      <c r="P225" s="7">
        <f t="shared" si="157"/>
        <v>4.7649999999999997</v>
      </c>
      <c r="Q225" s="7">
        <f t="shared" si="158"/>
        <v>4.1199999999999992</v>
      </c>
      <c r="R225" s="7">
        <f t="shared" si="159"/>
        <v>30.429289999999995</v>
      </c>
      <c r="S225" s="7" t="str">
        <f t="shared" si="160"/>
        <v/>
      </c>
      <c r="T225" s="7">
        <f t="shared" ref="T225" si="167">IF(C226="DNA",R225*PI()-S226,R225*PI())</f>
        <v>84.83163391795334</v>
      </c>
    </row>
    <row r="226" spans="1:20" x14ac:dyDescent="0.25">
      <c r="A226" s="4">
        <v>1143</v>
      </c>
      <c r="B226" s="4" t="s">
        <v>65</v>
      </c>
      <c r="C226" s="4" t="s">
        <v>2</v>
      </c>
      <c r="D226" s="4">
        <v>850</v>
      </c>
      <c r="E226" s="4">
        <v>500</v>
      </c>
      <c r="F226" s="7">
        <v>0.48</v>
      </c>
      <c r="G226" s="5">
        <f t="shared" si="153"/>
        <v>240</v>
      </c>
      <c r="H226" s="7">
        <v>7.9</v>
      </c>
      <c r="I226" s="7">
        <v>13.7</v>
      </c>
      <c r="J226" s="7"/>
      <c r="K226" s="5" t="str">
        <f t="shared" si="154"/>
        <v/>
      </c>
      <c r="L226" s="7"/>
      <c r="M226" s="7"/>
      <c r="N226" s="7">
        <f t="shared" si="155"/>
        <v>5.7999999999999989</v>
      </c>
      <c r="O226" s="7">
        <f t="shared" si="156"/>
        <v>0</v>
      </c>
      <c r="P226" s="7">
        <f t="shared" si="157"/>
        <v>2.8999999999999995</v>
      </c>
      <c r="Q226" s="7">
        <f t="shared" si="158"/>
        <v>0</v>
      </c>
      <c r="R226" s="7" t="str">
        <f t="shared" si="159"/>
        <v/>
      </c>
      <c r="S226" s="7">
        <f t="shared" si="160"/>
        <v>10.764799999999994</v>
      </c>
      <c r="T226" s="7"/>
    </row>
    <row r="227" spans="1:20" x14ac:dyDescent="0.25">
      <c r="A227" s="4">
        <v>144</v>
      </c>
      <c r="B227" s="4" t="s">
        <v>65</v>
      </c>
      <c r="C227" s="4" t="s">
        <v>4</v>
      </c>
      <c r="D227" s="4">
        <v>350</v>
      </c>
      <c r="E227" s="4">
        <v>820</v>
      </c>
      <c r="F227" s="7">
        <v>1.36</v>
      </c>
      <c r="G227" s="5">
        <f t="shared" si="153"/>
        <v>680</v>
      </c>
      <c r="H227" s="7">
        <v>13.81</v>
      </c>
      <c r="I227" s="7">
        <v>24.43</v>
      </c>
      <c r="J227" s="7">
        <v>1.36</v>
      </c>
      <c r="K227" s="5">
        <f t="shared" si="154"/>
        <v>680</v>
      </c>
      <c r="L227" s="7">
        <v>7.43</v>
      </c>
      <c r="M227" s="7">
        <v>15.38</v>
      </c>
      <c r="N227" s="7">
        <f t="shared" si="155"/>
        <v>10.62</v>
      </c>
      <c r="O227" s="7">
        <f t="shared" si="156"/>
        <v>7.9500000000000011</v>
      </c>
      <c r="P227" s="7">
        <f t="shared" si="157"/>
        <v>5.31</v>
      </c>
      <c r="Q227" s="7">
        <f t="shared" si="158"/>
        <v>3.9750000000000005</v>
      </c>
      <c r="R227" s="7">
        <f t="shared" si="159"/>
        <v>28.705860000000001</v>
      </c>
      <c r="S227" s="7" t="str">
        <f t="shared" si="160"/>
        <v/>
      </c>
      <c r="T227" s="7">
        <f t="shared" ref="T227" si="168">IF(C228="DNA",R227*PI()-S228,R227*PI())</f>
        <v>83.146317557643769</v>
      </c>
    </row>
    <row r="228" spans="1:20" x14ac:dyDescent="0.25">
      <c r="A228" s="4">
        <v>1144</v>
      </c>
      <c r="B228" s="4" t="s">
        <v>65</v>
      </c>
      <c r="C228" s="4" t="s">
        <v>2</v>
      </c>
      <c r="D228" s="4">
        <v>370</v>
      </c>
      <c r="E228" s="4">
        <v>810</v>
      </c>
      <c r="F228" s="7">
        <v>0.38</v>
      </c>
      <c r="G228" s="5">
        <f t="shared" si="153"/>
        <v>190</v>
      </c>
      <c r="H228" s="7">
        <v>3.53</v>
      </c>
      <c r="I228" s="7">
        <v>8.8000000000000007</v>
      </c>
      <c r="J228" s="7"/>
      <c r="K228" s="5" t="str">
        <f t="shared" si="154"/>
        <v/>
      </c>
      <c r="L228" s="7"/>
      <c r="M228" s="7"/>
      <c r="N228" s="7">
        <f t="shared" si="155"/>
        <v>5.2700000000000014</v>
      </c>
      <c r="O228" s="7">
        <f t="shared" si="156"/>
        <v>0</v>
      </c>
      <c r="P228" s="7">
        <f t="shared" si="157"/>
        <v>2.6350000000000007</v>
      </c>
      <c r="Q228" s="7">
        <f t="shared" si="158"/>
        <v>0</v>
      </c>
      <c r="R228" s="7" t="str">
        <f t="shared" si="159"/>
        <v/>
      </c>
      <c r="S228" s="7">
        <f t="shared" si="160"/>
        <v>7.0358013333333371</v>
      </c>
      <c r="T228" s="7"/>
    </row>
    <row r="229" spans="1:20" x14ac:dyDescent="0.25">
      <c r="A229" s="4">
        <v>145</v>
      </c>
      <c r="B229" s="4" t="s">
        <v>65</v>
      </c>
      <c r="C229" s="4" t="s">
        <v>4</v>
      </c>
      <c r="D229" s="4">
        <v>170</v>
      </c>
      <c r="E229" s="4">
        <v>610</v>
      </c>
      <c r="F229" s="7">
        <v>1.33</v>
      </c>
      <c r="G229" s="5">
        <f t="shared" si="153"/>
        <v>665</v>
      </c>
      <c r="H229" s="7">
        <v>10.91</v>
      </c>
      <c r="I229" s="7">
        <v>18.97</v>
      </c>
      <c r="J229" s="7">
        <v>1.33</v>
      </c>
      <c r="K229" s="5">
        <f t="shared" si="154"/>
        <v>665</v>
      </c>
      <c r="L229" s="7">
        <v>12.81</v>
      </c>
      <c r="M229" s="7">
        <v>22.88</v>
      </c>
      <c r="N229" s="7">
        <f t="shared" si="155"/>
        <v>8.0599999999999987</v>
      </c>
      <c r="O229" s="7">
        <f t="shared" si="156"/>
        <v>10.069999999999999</v>
      </c>
      <c r="P229" s="7">
        <f t="shared" si="157"/>
        <v>4.0299999999999994</v>
      </c>
      <c r="Q229" s="7">
        <f t="shared" si="158"/>
        <v>5.0349999999999993</v>
      </c>
      <c r="R229" s="7">
        <f t="shared" si="159"/>
        <v>26.987096499999993</v>
      </c>
      <c r="S229" s="7" t="str">
        <f t="shared" si="160"/>
        <v/>
      </c>
      <c r="T229" s="7">
        <f t="shared" ref="T229" si="169">IF(C230="DNA",R229*PI()-S230,R229*PI())</f>
        <v>77.13600277278546</v>
      </c>
    </row>
    <row r="230" spans="1:20" x14ac:dyDescent="0.25">
      <c r="A230" s="4">
        <v>1145</v>
      </c>
      <c r="B230" s="4" t="s">
        <v>65</v>
      </c>
      <c r="C230" s="4" t="s">
        <v>2</v>
      </c>
      <c r="D230" s="4">
        <v>160</v>
      </c>
      <c r="E230" s="4">
        <v>600</v>
      </c>
      <c r="F230" s="7">
        <v>0.47</v>
      </c>
      <c r="G230" s="5">
        <f t="shared" si="153"/>
        <v>235</v>
      </c>
      <c r="H230" s="7">
        <v>5.97</v>
      </c>
      <c r="I230" s="7">
        <v>10.91</v>
      </c>
      <c r="J230" s="7"/>
      <c r="K230" s="5" t="str">
        <f t="shared" si="154"/>
        <v/>
      </c>
      <c r="L230" s="7"/>
      <c r="M230" s="7"/>
      <c r="N230" s="7">
        <f t="shared" si="155"/>
        <v>4.9400000000000004</v>
      </c>
      <c r="O230" s="7">
        <f t="shared" si="156"/>
        <v>0</v>
      </c>
      <c r="P230" s="7">
        <f t="shared" si="157"/>
        <v>2.4700000000000002</v>
      </c>
      <c r="Q230" s="7">
        <f t="shared" si="158"/>
        <v>0</v>
      </c>
      <c r="R230" s="7" t="str">
        <f t="shared" si="159"/>
        <v/>
      </c>
      <c r="S230" s="7">
        <f t="shared" si="160"/>
        <v>7.6464613333333329</v>
      </c>
      <c r="T230" s="7"/>
    </row>
    <row r="231" spans="1:20" x14ac:dyDescent="0.25">
      <c r="A231" s="4">
        <v>146</v>
      </c>
      <c r="B231" s="4" t="s">
        <v>65</v>
      </c>
      <c r="C231" s="4" t="s">
        <v>4</v>
      </c>
      <c r="D231" s="4">
        <v>80</v>
      </c>
      <c r="E231" s="4">
        <v>430</v>
      </c>
      <c r="F231" s="7">
        <v>1.41</v>
      </c>
      <c r="G231" s="5">
        <f t="shared" si="153"/>
        <v>705</v>
      </c>
      <c r="H231" s="7">
        <v>7.34</v>
      </c>
      <c r="I231" s="7">
        <v>16.079999999999998</v>
      </c>
      <c r="J231" s="7">
        <v>1.4</v>
      </c>
      <c r="K231" s="5">
        <f t="shared" si="154"/>
        <v>700</v>
      </c>
      <c r="L231" s="7">
        <v>9.09</v>
      </c>
      <c r="M231" s="7">
        <v>17.350000000000001</v>
      </c>
      <c r="N231" s="7">
        <f t="shared" si="155"/>
        <v>8.7399999999999984</v>
      </c>
      <c r="O231" s="7">
        <f t="shared" si="156"/>
        <v>8.2600000000000016</v>
      </c>
      <c r="P231" s="7">
        <f t="shared" si="157"/>
        <v>4.3699999999999992</v>
      </c>
      <c r="Q231" s="7">
        <f t="shared" si="158"/>
        <v>4.1300000000000008</v>
      </c>
      <c r="R231" s="7">
        <f t="shared" si="159"/>
        <v>25.447821000000001</v>
      </c>
      <c r="S231" s="7" t="str">
        <f t="shared" si="160"/>
        <v/>
      </c>
      <c r="T231" s="7">
        <f t="shared" ref="T231" si="170">IF(C232="DNA",R231*PI()-S232,R231*PI())</f>
        <v>66.712799503468077</v>
      </c>
    </row>
    <row r="232" spans="1:20" x14ac:dyDescent="0.25">
      <c r="A232" s="4">
        <v>1146</v>
      </c>
      <c r="B232" s="4" t="s">
        <v>65</v>
      </c>
      <c r="C232" s="4" t="s">
        <v>2</v>
      </c>
      <c r="D232" s="4">
        <v>100</v>
      </c>
      <c r="E232" s="4">
        <v>440</v>
      </c>
      <c r="F232" s="7">
        <v>0.53</v>
      </c>
      <c r="G232" s="5">
        <f t="shared" si="153"/>
        <v>265</v>
      </c>
      <c r="H232" s="7">
        <v>3.4</v>
      </c>
      <c r="I232" s="7">
        <v>9.52</v>
      </c>
      <c r="J232" s="7"/>
      <c r="K232" s="5" t="str">
        <f t="shared" si="154"/>
        <v/>
      </c>
      <c r="L232" s="7"/>
      <c r="M232" s="7"/>
      <c r="N232" s="7">
        <f t="shared" si="155"/>
        <v>6.1199999999999992</v>
      </c>
      <c r="O232" s="7">
        <f t="shared" si="156"/>
        <v>0</v>
      </c>
      <c r="P232" s="7">
        <f t="shared" si="157"/>
        <v>3.0599999999999996</v>
      </c>
      <c r="Q232" s="7">
        <f t="shared" si="158"/>
        <v>0</v>
      </c>
      <c r="R232" s="7" t="str">
        <f t="shared" si="159"/>
        <v/>
      </c>
      <c r="S232" s="7">
        <f t="shared" si="160"/>
        <v>13.233887999999997</v>
      </c>
      <c r="T232" s="7"/>
    </row>
    <row r="233" spans="1:20" x14ac:dyDescent="0.25">
      <c r="A233" s="4">
        <v>147</v>
      </c>
      <c r="B233" s="4" t="s">
        <v>65</v>
      </c>
      <c r="C233" s="4" t="s">
        <v>4</v>
      </c>
      <c r="D233" s="4">
        <v>650</v>
      </c>
      <c r="E233" s="4">
        <v>180</v>
      </c>
      <c r="F233" s="7">
        <v>1.4</v>
      </c>
      <c r="G233" s="5">
        <f t="shared" si="153"/>
        <v>700</v>
      </c>
      <c r="H233" s="7">
        <v>9.5500000000000007</v>
      </c>
      <c r="I233" s="7">
        <v>18.920000000000002</v>
      </c>
      <c r="J233" s="7">
        <v>1.4</v>
      </c>
      <c r="K233" s="5">
        <f t="shared" si="154"/>
        <v>700</v>
      </c>
      <c r="L233" s="7">
        <v>13.52</v>
      </c>
      <c r="M233" s="7">
        <v>20.64</v>
      </c>
      <c r="N233" s="7">
        <f t="shared" si="155"/>
        <v>9.370000000000001</v>
      </c>
      <c r="O233" s="7">
        <f t="shared" si="156"/>
        <v>7.120000000000001</v>
      </c>
      <c r="P233" s="7">
        <f t="shared" si="157"/>
        <v>4.6850000000000005</v>
      </c>
      <c r="Q233" s="7">
        <f t="shared" si="158"/>
        <v>3.5600000000000005</v>
      </c>
      <c r="R233" s="7">
        <f t="shared" si="159"/>
        <v>23.350040000000003</v>
      </c>
      <c r="S233" s="7" t="str">
        <f t="shared" si="160"/>
        <v/>
      </c>
      <c r="T233" s="7">
        <f t="shared" ref="T233" si="171">IF(C234="DNA",R233*PI()-S234,R233*PI())</f>
        <v>61.613882125027821</v>
      </c>
    </row>
    <row r="234" spans="1:20" x14ac:dyDescent="0.25">
      <c r="A234" s="4">
        <v>1147</v>
      </c>
      <c r="B234" s="4" t="s">
        <v>65</v>
      </c>
      <c r="C234" s="4" t="s">
        <v>2</v>
      </c>
      <c r="D234" s="4">
        <v>640</v>
      </c>
      <c r="E234" s="4">
        <v>170</v>
      </c>
      <c r="F234" s="7">
        <v>0.52</v>
      </c>
      <c r="G234" s="5">
        <f t="shared" si="153"/>
        <v>260</v>
      </c>
      <c r="H234" s="7">
        <v>7.26</v>
      </c>
      <c r="I234" s="7">
        <v>13.08</v>
      </c>
      <c r="J234" s="7"/>
      <c r="K234" s="5" t="str">
        <f t="shared" si="154"/>
        <v/>
      </c>
      <c r="L234" s="7"/>
      <c r="M234" s="7"/>
      <c r="N234" s="7">
        <f t="shared" si="155"/>
        <v>5.82</v>
      </c>
      <c r="O234" s="7">
        <f t="shared" si="156"/>
        <v>0</v>
      </c>
      <c r="P234" s="7">
        <f t="shared" si="157"/>
        <v>2.91</v>
      </c>
      <c r="Q234" s="7">
        <f t="shared" si="158"/>
        <v>0</v>
      </c>
      <c r="R234" s="7" t="str">
        <f t="shared" si="159"/>
        <v/>
      </c>
      <c r="S234" s="7">
        <f t="shared" si="160"/>
        <v>11.742432000000001</v>
      </c>
      <c r="T234" s="7"/>
    </row>
    <row r="235" spans="1:20" x14ac:dyDescent="0.25">
      <c r="A235" s="4">
        <v>148</v>
      </c>
      <c r="B235" s="4" t="s">
        <v>65</v>
      </c>
      <c r="C235" s="4" t="s">
        <v>4</v>
      </c>
      <c r="D235" s="4">
        <v>280</v>
      </c>
      <c r="E235" s="4">
        <v>280</v>
      </c>
      <c r="F235" s="7">
        <v>1.3</v>
      </c>
      <c r="G235" s="5">
        <f t="shared" si="153"/>
        <v>650</v>
      </c>
      <c r="H235" s="7">
        <v>20.21</v>
      </c>
      <c r="I235" s="7">
        <v>35.07</v>
      </c>
      <c r="J235" s="7">
        <v>1.28</v>
      </c>
      <c r="K235" s="5">
        <f t="shared" si="154"/>
        <v>640</v>
      </c>
      <c r="L235" s="7">
        <v>7.14</v>
      </c>
      <c r="M235" s="7">
        <v>18.96</v>
      </c>
      <c r="N235" s="7">
        <f t="shared" si="155"/>
        <v>14.86</v>
      </c>
      <c r="O235" s="7">
        <f t="shared" si="156"/>
        <v>11.82</v>
      </c>
      <c r="P235" s="7">
        <f t="shared" si="157"/>
        <v>7.43</v>
      </c>
      <c r="Q235" s="7">
        <f t="shared" si="158"/>
        <v>5.91</v>
      </c>
      <c r="R235" s="7">
        <f t="shared" si="159"/>
        <v>57.084690000000009</v>
      </c>
      <c r="S235" s="7" t="str">
        <f t="shared" si="160"/>
        <v/>
      </c>
      <c r="T235" s="7">
        <f t="shared" ref="T235" si="172">IF(C236="DNA",R235*PI()-S236,R235*PI())</f>
        <v>167.81086673645075</v>
      </c>
    </row>
    <row r="236" spans="1:20" x14ac:dyDescent="0.25">
      <c r="A236" s="4">
        <v>1148</v>
      </c>
      <c r="B236" s="4" t="s">
        <v>65</v>
      </c>
      <c r="C236" s="4" t="s">
        <v>2</v>
      </c>
      <c r="D236" s="4">
        <v>260</v>
      </c>
      <c r="E236" s="4">
        <v>270</v>
      </c>
      <c r="F236" s="7">
        <v>0.49</v>
      </c>
      <c r="G236" s="5">
        <f t="shared" si="153"/>
        <v>245</v>
      </c>
      <c r="H236" s="7">
        <v>3.02</v>
      </c>
      <c r="I236" s="7">
        <v>8.9600000000000009</v>
      </c>
      <c r="J236" s="7"/>
      <c r="K236" s="5" t="str">
        <f t="shared" si="154"/>
        <v/>
      </c>
      <c r="L236" s="7"/>
      <c r="M236" s="7"/>
      <c r="N236" s="7">
        <f t="shared" si="155"/>
        <v>5.9400000000000013</v>
      </c>
      <c r="O236" s="7">
        <f t="shared" si="156"/>
        <v>0</v>
      </c>
      <c r="P236" s="7">
        <f t="shared" si="157"/>
        <v>2.9700000000000006</v>
      </c>
      <c r="Q236" s="7">
        <f t="shared" si="158"/>
        <v>0</v>
      </c>
      <c r="R236" s="7" t="str">
        <f t="shared" si="159"/>
        <v/>
      </c>
      <c r="S236" s="7">
        <f t="shared" si="160"/>
        <v>11.525976000000004</v>
      </c>
      <c r="T236" s="7"/>
    </row>
    <row r="237" spans="1:20" x14ac:dyDescent="0.25">
      <c r="A237" s="4">
        <v>149</v>
      </c>
      <c r="B237" s="4" t="s">
        <v>65</v>
      </c>
      <c r="C237" s="4" t="s">
        <v>4</v>
      </c>
      <c r="D237" s="4">
        <v>180</v>
      </c>
      <c r="E237" s="4">
        <v>210</v>
      </c>
      <c r="F237" s="7">
        <v>1.24</v>
      </c>
      <c r="G237" s="5">
        <f t="shared" si="153"/>
        <v>620</v>
      </c>
      <c r="H237" s="7">
        <v>18.38</v>
      </c>
      <c r="I237" s="7">
        <v>31.15</v>
      </c>
      <c r="J237" s="7">
        <v>1.23</v>
      </c>
      <c r="K237" s="5">
        <f t="shared" si="154"/>
        <v>615</v>
      </c>
      <c r="L237" s="7">
        <v>5.83</v>
      </c>
      <c r="M237" s="7">
        <v>14.02</v>
      </c>
      <c r="N237" s="7">
        <f t="shared" si="155"/>
        <v>12.77</v>
      </c>
      <c r="O237" s="7">
        <f t="shared" si="156"/>
        <v>8.19</v>
      </c>
      <c r="P237" s="7">
        <f t="shared" si="157"/>
        <v>6.3849999999999998</v>
      </c>
      <c r="Q237" s="7">
        <f t="shared" si="158"/>
        <v>4.0949999999999998</v>
      </c>
      <c r="R237" s="7">
        <f t="shared" si="159"/>
        <v>32.421752999999995</v>
      </c>
      <c r="S237" s="7" t="str">
        <f t="shared" si="160"/>
        <v/>
      </c>
      <c r="T237" s="7">
        <f t="shared" ref="T237" si="173">IF(C238="DNA",R237*PI()-S238,R237*PI())</f>
        <v>93.770941041302819</v>
      </c>
    </row>
    <row r="238" spans="1:20" x14ac:dyDescent="0.25">
      <c r="A238" s="4">
        <v>1149</v>
      </c>
      <c r="B238" s="4" t="s">
        <v>65</v>
      </c>
      <c r="C238" s="4" t="s">
        <v>2</v>
      </c>
      <c r="D238" s="4">
        <v>160</v>
      </c>
      <c r="E238" s="4">
        <v>210</v>
      </c>
      <c r="F238" s="7">
        <v>0.44</v>
      </c>
      <c r="G238" s="5">
        <f t="shared" si="153"/>
        <v>220</v>
      </c>
      <c r="H238" s="7">
        <v>5.15</v>
      </c>
      <c r="I238" s="7">
        <v>10.4</v>
      </c>
      <c r="J238" s="7"/>
      <c r="K238" s="5" t="str">
        <f t="shared" si="154"/>
        <v/>
      </c>
      <c r="L238" s="7"/>
      <c r="M238" s="7"/>
      <c r="N238" s="7">
        <f t="shared" si="155"/>
        <v>5.25</v>
      </c>
      <c r="O238" s="7">
        <f t="shared" si="156"/>
        <v>0</v>
      </c>
      <c r="P238" s="7">
        <f t="shared" si="157"/>
        <v>2.625</v>
      </c>
      <c r="Q238" s="7">
        <f t="shared" si="158"/>
        <v>0</v>
      </c>
      <c r="R238" s="7" t="str">
        <f t="shared" si="159"/>
        <v/>
      </c>
      <c r="S238" s="7">
        <f t="shared" si="160"/>
        <v>8.0850000000000009</v>
      </c>
      <c r="T238" s="7"/>
    </row>
    <row r="239" spans="1:20" x14ac:dyDescent="0.25">
      <c r="A239" s="4">
        <v>150</v>
      </c>
      <c r="B239" s="4" t="s">
        <v>65</v>
      </c>
      <c r="C239" s="4" t="s">
        <v>4</v>
      </c>
      <c r="D239" s="4">
        <v>530</v>
      </c>
      <c r="E239" s="4">
        <v>720</v>
      </c>
      <c r="F239" s="7">
        <v>1.54</v>
      </c>
      <c r="G239" s="5">
        <f t="shared" si="153"/>
        <v>770</v>
      </c>
      <c r="H239" s="7">
        <v>11.54</v>
      </c>
      <c r="I239" s="7">
        <v>19.66</v>
      </c>
      <c r="J239" s="7">
        <v>1.53</v>
      </c>
      <c r="K239" s="5">
        <f t="shared" si="154"/>
        <v>765</v>
      </c>
      <c r="L239" s="7">
        <v>13.2</v>
      </c>
      <c r="M239" s="7">
        <v>20.399999999999999</v>
      </c>
      <c r="N239" s="7">
        <f t="shared" si="155"/>
        <v>8.120000000000001</v>
      </c>
      <c r="O239" s="7">
        <f t="shared" si="156"/>
        <v>7.1999999999999993</v>
      </c>
      <c r="P239" s="7">
        <f t="shared" si="157"/>
        <v>4.0600000000000005</v>
      </c>
      <c r="Q239" s="7">
        <f t="shared" si="158"/>
        <v>3.5999999999999996</v>
      </c>
      <c r="R239" s="7">
        <f t="shared" si="159"/>
        <v>22.50864</v>
      </c>
      <c r="S239" s="7" t="str">
        <f t="shared" si="160"/>
        <v/>
      </c>
      <c r="T239" s="7">
        <f t="shared" ref="T239" si="174">IF(C240="DNA",R239*PI()-S240,R239*PI())</f>
        <v>63.228886066297363</v>
      </c>
    </row>
    <row r="240" spans="1:20" x14ac:dyDescent="0.25">
      <c r="A240" s="4">
        <v>1150</v>
      </c>
      <c r="B240" s="4" t="s">
        <v>65</v>
      </c>
      <c r="C240" s="4" t="s">
        <v>2</v>
      </c>
      <c r="D240" s="4">
        <v>520</v>
      </c>
      <c r="E240" s="4">
        <v>710</v>
      </c>
      <c r="F240" s="7">
        <v>0.42</v>
      </c>
      <c r="G240" s="5">
        <f t="shared" si="153"/>
        <v>210</v>
      </c>
      <c r="H240" s="7">
        <v>5.55</v>
      </c>
      <c r="I240" s="7">
        <v>10.72</v>
      </c>
      <c r="J240" s="7"/>
      <c r="K240" s="5" t="str">
        <f t="shared" si="154"/>
        <v/>
      </c>
      <c r="L240" s="7"/>
      <c r="M240" s="7"/>
      <c r="N240" s="7">
        <f t="shared" si="155"/>
        <v>5.1700000000000008</v>
      </c>
      <c r="O240" s="7">
        <f t="shared" si="156"/>
        <v>0</v>
      </c>
      <c r="P240" s="7">
        <f t="shared" si="157"/>
        <v>2.5850000000000004</v>
      </c>
      <c r="Q240" s="7">
        <f t="shared" si="158"/>
        <v>0</v>
      </c>
      <c r="R240" s="7" t="str">
        <f t="shared" si="159"/>
        <v/>
      </c>
      <c r="S240" s="7">
        <f t="shared" si="160"/>
        <v>7.4840920000000013</v>
      </c>
      <c r="T240" s="7"/>
    </row>
    <row r="241" spans="1:20" x14ac:dyDescent="0.25">
      <c r="A241" s="4">
        <v>151</v>
      </c>
      <c r="B241" s="4" t="s">
        <v>65</v>
      </c>
      <c r="C241" s="4" t="s">
        <v>4</v>
      </c>
      <c r="D241" s="4">
        <v>550</v>
      </c>
      <c r="E241" s="4">
        <v>710</v>
      </c>
      <c r="F241" s="7">
        <v>1.33</v>
      </c>
      <c r="G241" s="5">
        <f t="shared" si="153"/>
        <v>665</v>
      </c>
      <c r="H241" s="7">
        <v>11.14</v>
      </c>
      <c r="I241" s="7">
        <v>24.88</v>
      </c>
      <c r="J241" s="7">
        <v>1.34</v>
      </c>
      <c r="K241" s="5">
        <f t="shared" si="154"/>
        <v>670</v>
      </c>
      <c r="L241" s="7">
        <v>11.47</v>
      </c>
      <c r="M241" s="7">
        <v>19.34</v>
      </c>
      <c r="N241" s="7">
        <f t="shared" si="155"/>
        <v>13.739999999999998</v>
      </c>
      <c r="O241" s="7">
        <f t="shared" si="156"/>
        <v>7.8699999999999992</v>
      </c>
      <c r="P241" s="7">
        <f t="shared" si="157"/>
        <v>6.8699999999999992</v>
      </c>
      <c r="Q241" s="7">
        <f t="shared" si="158"/>
        <v>3.9349999999999996</v>
      </c>
      <c r="R241" s="7">
        <f t="shared" si="159"/>
        <v>35.954488499999997</v>
      </c>
      <c r="S241" s="7" t="str">
        <f t="shared" si="160"/>
        <v/>
      </c>
      <c r="T241" s="7">
        <f t="shared" ref="T241" si="175">IF(C242="DNA",R241*PI()-S242,R241*PI())</f>
        <v>100.19069026851203</v>
      </c>
    </row>
    <row r="242" spans="1:20" x14ac:dyDescent="0.25">
      <c r="A242" s="4">
        <v>1151</v>
      </c>
      <c r="B242" s="4" t="s">
        <v>65</v>
      </c>
      <c r="C242" s="4" t="s">
        <v>2</v>
      </c>
      <c r="D242" s="4">
        <v>540</v>
      </c>
      <c r="E242" s="4">
        <v>710</v>
      </c>
      <c r="F242" s="7">
        <v>0.55000000000000004</v>
      </c>
      <c r="G242" s="5">
        <f t="shared" si="153"/>
        <v>275</v>
      </c>
      <c r="H242" s="7">
        <v>2.95</v>
      </c>
      <c r="I242" s="7">
        <v>8.85</v>
      </c>
      <c r="J242" s="7"/>
      <c r="K242" s="5" t="str">
        <f t="shared" si="154"/>
        <v/>
      </c>
      <c r="L242" s="7"/>
      <c r="M242" s="7"/>
      <c r="N242" s="7">
        <f t="shared" si="155"/>
        <v>5.8999999999999995</v>
      </c>
      <c r="O242" s="7">
        <f t="shared" si="156"/>
        <v>0</v>
      </c>
      <c r="P242" s="7">
        <f t="shared" si="157"/>
        <v>2.9499999999999997</v>
      </c>
      <c r="Q242" s="7">
        <f t="shared" si="158"/>
        <v>0</v>
      </c>
      <c r="R242" s="7" t="str">
        <f t="shared" si="159"/>
        <v/>
      </c>
      <c r="S242" s="7">
        <f t="shared" si="160"/>
        <v>12.763666666666666</v>
      </c>
      <c r="T242" s="7"/>
    </row>
    <row r="243" spans="1:20" x14ac:dyDescent="0.25">
      <c r="A243" s="28">
        <v>152</v>
      </c>
      <c r="B243" s="28" t="s">
        <v>66</v>
      </c>
      <c r="C243" s="28" t="s">
        <v>4</v>
      </c>
      <c r="D243" s="28">
        <v>560</v>
      </c>
      <c r="E243" s="28">
        <v>410</v>
      </c>
      <c r="F243" s="29">
        <v>2.0499999999999998</v>
      </c>
      <c r="G243" s="30">
        <f t="shared" si="153"/>
        <v>1025</v>
      </c>
      <c r="H243" s="29">
        <v>19.670000000000002</v>
      </c>
      <c r="I243" s="29">
        <v>31.39</v>
      </c>
      <c r="J243" s="29">
        <v>2.0499999999999998</v>
      </c>
      <c r="K243" s="30">
        <f t="shared" si="154"/>
        <v>1025</v>
      </c>
      <c r="L243" s="29">
        <v>14.19</v>
      </c>
      <c r="M243" s="29">
        <v>25.84</v>
      </c>
      <c r="N243" s="29">
        <f t="shared" si="155"/>
        <v>11.719999999999999</v>
      </c>
      <c r="O243" s="29">
        <f t="shared" si="156"/>
        <v>11.65</v>
      </c>
      <c r="P243" s="29">
        <f t="shared" si="157"/>
        <v>5.8599999999999994</v>
      </c>
      <c r="Q243" s="29">
        <f t="shared" si="158"/>
        <v>5.8250000000000002</v>
      </c>
      <c r="R243" s="29">
        <f t="shared" si="159"/>
        <v>69.975724999999997</v>
      </c>
      <c r="S243" s="29" t="str">
        <f t="shared" si="160"/>
        <v/>
      </c>
      <c r="T243" s="29">
        <f t="shared" ref="T243" si="176">IF(C244="DNA",R243*PI()-S244,R243*PI())</f>
        <v>194.18419158961964</v>
      </c>
    </row>
    <row r="244" spans="1:20" x14ac:dyDescent="0.25">
      <c r="A244" s="28">
        <v>1152</v>
      </c>
      <c r="B244" s="28" t="s">
        <v>66</v>
      </c>
      <c r="C244" s="28" t="s">
        <v>2</v>
      </c>
      <c r="D244" s="28">
        <v>570</v>
      </c>
      <c r="E244" s="28">
        <v>420</v>
      </c>
      <c r="F244" s="29">
        <v>0.73</v>
      </c>
      <c r="G244" s="30">
        <f t="shared" si="153"/>
        <v>365</v>
      </c>
      <c r="H244" s="29">
        <v>3.36</v>
      </c>
      <c r="I244" s="29">
        <v>10.62</v>
      </c>
      <c r="J244" s="29"/>
      <c r="K244" s="30" t="str">
        <f t="shared" si="154"/>
        <v/>
      </c>
      <c r="L244" s="29"/>
      <c r="M244" s="29"/>
      <c r="N244" s="29">
        <f t="shared" si="155"/>
        <v>7.26</v>
      </c>
      <c r="O244" s="29">
        <f t="shared" si="156"/>
        <v>0</v>
      </c>
      <c r="P244" s="29">
        <f t="shared" si="157"/>
        <v>3.63</v>
      </c>
      <c r="Q244" s="29">
        <f t="shared" si="158"/>
        <v>0</v>
      </c>
      <c r="R244" s="29" t="str">
        <f t="shared" si="159"/>
        <v/>
      </c>
      <c r="S244" s="29">
        <f t="shared" si="160"/>
        <v>25.651031999999997</v>
      </c>
      <c r="T244" s="29"/>
    </row>
    <row r="245" spans="1:20" x14ac:dyDescent="0.25">
      <c r="A245" s="28">
        <v>153</v>
      </c>
      <c r="B245" s="28" t="s">
        <v>66</v>
      </c>
      <c r="C245" s="28" t="s">
        <v>4</v>
      </c>
      <c r="D245" s="28">
        <v>420</v>
      </c>
      <c r="E245" s="28">
        <v>650</v>
      </c>
      <c r="F245" s="29">
        <v>1.61</v>
      </c>
      <c r="G245" s="30">
        <f t="shared" si="153"/>
        <v>805</v>
      </c>
      <c r="H245" s="29">
        <v>12.23</v>
      </c>
      <c r="I245" s="29">
        <v>30.46</v>
      </c>
      <c r="J245" s="29">
        <v>1.59</v>
      </c>
      <c r="K245" s="30">
        <f t="shared" si="154"/>
        <v>795</v>
      </c>
      <c r="L245" s="29">
        <v>10.1</v>
      </c>
      <c r="M245" s="29">
        <v>20.92</v>
      </c>
      <c r="N245" s="29">
        <f t="shared" si="155"/>
        <v>18.23</v>
      </c>
      <c r="O245" s="29">
        <f t="shared" si="156"/>
        <v>10.820000000000002</v>
      </c>
      <c r="P245" s="29">
        <f t="shared" si="157"/>
        <v>9.1150000000000002</v>
      </c>
      <c r="Q245" s="29">
        <f t="shared" si="158"/>
        <v>5.410000000000001</v>
      </c>
      <c r="R245" s="29">
        <f t="shared" si="159"/>
        <v>79.392561500000014</v>
      </c>
      <c r="S245" s="29" t="str">
        <f t="shared" si="160"/>
        <v/>
      </c>
      <c r="T245" s="29">
        <f t="shared" ref="T245" si="177">IF(C246="DNA",R245*PI()-S246,R245*PI())</f>
        <v>234.78905062474257</v>
      </c>
    </row>
    <row r="246" spans="1:20" x14ac:dyDescent="0.25">
      <c r="A246" s="28">
        <v>1153</v>
      </c>
      <c r="B246" s="28" t="s">
        <v>66</v>
      </c>
      <c r="C246" s="28" t="s">
        <v>2</v>
      </c>
      <c r="D246" s="28">
        <v>430</v>
      </c>
      <c r="E246" s="28">
        <v>660</v>
      </c>
      <c r="F246" s="29">
        <v>0.56000000000000005</v>
      </c>
      <c r="G246" s="30">
        <f t="shared" si="153"/>
        <v>280</v>
      </c>
      <c r="H246" s="29">
        <v>2.41</v>
      </c>
      <c r="I246" s="29">
        <v>8.67</v>
      </c>
      <c r="J246" s="29"/>
      <c r="K246" s="30" t="str">
        <f t="shared" si="154"/>
        <v/>
      </c>
      <c r="L246" s="29"/>
      <c r="M246" s="29"/>
      <c r="N246" s="29">
        <f t="shared" si="155"/>
        <v>6.26</v>
      </c>
      <c r="O246" s="29">
        <f t="shared" si="156"/>
        <v>0</v>
      </c>
      <c r="P246" s="29">
        <f t="shared" si="157"/>
        <v>3.13</v>
      </c>
      <c r="Q246" s="29">
        <f t="shared" si="158"/>
        <v>0</v>
      </c>
      <c r="R246" s="29" t="str">
        <f t="shared" si="159"/>
        <v/>
      </c>
      <c r="S246" s="29">
        <f t="shared" si="160"/>
        <v>14.630037333333332</v>
      </c>
      <c r="T246" s="29"/>
    </row>
    <row r="247" spans="1:20" x14ac:dyDescent="0.25">
      <c r="A247" s="28">
        <v>154</v>
      </c>
      <c r="B247" s="28" t="s">
        <v>66</v>
      </c>
      <c r="C247" s="28" t="s">
        <v>4</v>
      </c>
      <c r="D247" s="28">
        <v>550</v>
      </c>
      <c r="E247" s="28">
        <v>570</v>
      </c>
      <c r="F247" s="29">
        <v>2.06</v>
      </c>
      <c r="G247" s="30">
        <f t="shared" si="153"/>
        <v>1030</v>
      </c>
      <c r="H247" s="29">
        <v>15.2</v>
      </c>
      <c r="I247" s="29">
        <v>27.27</v>
      </c>
      <c r="J247" s="29">
        <v>2.0699999999999998</v>
      </c>
      <c r="K247" s="30">
        <f t="shared" si="154"/>
        <v>1035</v>
      </c>
      <c r="L247" s="29">
        <v>18.98</v>
      </c>
      <c r="M247" s="29">
        <v>28.44</v>
      </c>
      <c r="N247" s="29">
        <f t="shared" si="155"/>
        <v>12.07</v>
      </c>
      <c r="O247" s="29">
        <f t="shared" si="156"/>
        <v>9.4600000000000009</v>
      </c>
      <c r="P247" s="29">
        <f t="shared" si="157"/>
        <v>6.0350000000000001</v>
      </c>
      <c r="Q247" s="29">
        <f t="shared" si="158"/>
        <v>4.7300000000000004</v>
      </c>
      <c r="R247" s="29">
        <f t="shared" si="159"/>
        <v>58.803833000000004</v>
      </c>
      <c r="S247" s="29" t="str">
        <f t="shared" si="160"/>
        <v/>
      </c>
      <c r="T247" s="29">
        <f t="shared" ref="T247" si="178">IF(C248="DNA",R247*PI()-S248,R247*PI())</f>
        <v>167.53448975572104</v>
      </c>
    </row>
    <row r="248" spans="1:20" x14ac:dyDescent="0.25">
      <c r="A248" s="28">
        <v>1154</v>
      </c>
      <c r="B248" s="28" t="s">
        <v>66</v>
      </c>
      <c r="C248" s="28" t="s">
        <v>2</v>
      </c>
      <c r="D248" s="28">
        <v>550</v>
      </c>
      <c r="E248" s="28">
        <v>580</v>
      </c>
      <c r="F248" s="29">
        <v>0.63</v>
      </c>
      <c r="G248" s="30">
        <f t="shared" si="153"/>
        <v>315</v>
      </c>
      <c r="H248" s="29">
        <v>6.71</v>
      </c>
      <c r="I248" s="29">
        <v>13.11</v>
      </c>
      <c r="J248" s="29"/>
      <c r="K248" s="30" t="str">
        <f t="shared" si="154"/>
        <v/>
      </c>
      <c r="L248" s="29"/>
      <c r="M248" s="29"/>
      <c r="N248" s="29">
        <f t="shared" si="155"/>
        <v>6.3999999999999995</v>
      </c>
      <c r="O248" s="29">
        <f t="shared" si="156"/>
        <v>0</v>
      </c>
      <c r="P248" s="29">
        <f t="shared" si="157"/>
        <v>3.1999999999999997</v>
      </c>
      <c r="Q248" s="29">
        <f t="shared" si="158"/>
        <v>0</v>
      </c>
      <c r="R248" s="29" t="str">
        <f t="shared" si="159"/>
        <v/>
      </c>
      <c r="S248" s="29">
        <f t="shared" si="160"/>
        <v>17.203199999999995</v>
      </c>
      <c r="T248" s="29"/>
    </row>
    <row r="249" spans="1:20" x14ac:dyDescent="0.25">
      <c r="A249" s="28">
        <v>155</v>
      </c>
      <c r="B249" s="28" t="s">
        <v>66</v>
      </c>
      <c r="C249" s="28" t="s">
        <v>4</v>
      </c>
      <c r="D249" s="28">
        <v>470</v>
      </c>
      <c r="E249" s="28">
        <v>550</v>
      </c>
      <c r="F249" s="29">
        <v>1.77</v>
      </c>
      <c r="G249" s="30">
        <f t="shared" si="153"/>
        <v>885</v>
      </c>
      <c r="H249" s="29">
        <v>27.84</v>
      </c>
      <c r="I249" s="29">
        <v>38.78</v>
      </c>
      <c r="J249" s="29">
        <v>1.77</v>
      </c>
      <c r="K249" s="30">
        <f t="shared" si="154"/>
        <v>885</v>
      </c>
      <c r="L249" s="29">
        <v>11.45</v>
      </c>
      <c r="M249" s="29">
        <v>21.28</v>
      </c>
      <c r="N249" s="29">
        <f t="shared" si="155"/>
        <v>10.940000000000001</v>
      </c>
      <c r="O249" s="29">
        <f t="shared" si="156"/>
        <v>9.8300000000000018</v>
      </c>
      <c r="P249" s="29">
        <f t="shared" si="157"/>
        <v>5.4700000000000006</v>
      </c>
      <c r="Q249" s="29">
        <f t="shared" si="158"/>
        <v>4.9150000000000009</v>
      </c>
      <c r="R249" s="29">
        <f t="shared" si="159"/>
        <v>47.58653850000001</v>
      </c>
      <c r="S249" s="29" t="str">
        <f t="shared" si="160"/>
        <v/>
      </c>
      <c r="T249" s="29">
        <f t="shared" ref="T249" si="179">IF(C250="DNA",R249*PI()-S250,R249*PI())</f>
        <v>124.38708042803457</v>
      </c>
    </row>
    <row r="250" spans="1:20" x14ac:dyDescent="0.25">
      <c r="A250" s="28">
        <v>1155</v>
      </c>
      <c r="B250" s="28" t="s">
        <v>66</v>
      </c>
      <c r="C250" s="28" t="s">
        <v>2</v>
      </c>
      <c r="D250" s="28">
        <v>450</v>
      </c>
      <c r="E250" s="28">
        <v>560</v>
      </c>
      <c r="F250" s="29">
        <v>0.59</v>
      </c>
      <c r="G250" s="30">
        <f t="shared" si="153"/>
        <v>295</v>
      </c>
      <c r="H250" s="29">
        <v>5.08</v>
      </c>
      <c r="I250" s="29">
        <v>13.07</v>
      </c>
      <c r="J250" s="29"/>
      <c r="K250" s="30" t="str">
        <f t="shared" si="154"/>
        <v/>
      </c>
      <c r="L250" s="29"/>
      <c r="M250" s="29"/>
      <c r="N250" s="29">
        <f t="shared" si="155"/>
        <v>7.99</v>
      </c>
      <c r="O250" s="29">
        <f t="shared" si="156"/>
        <v>0</v>
      </c>
      <c r="P250" s="29">
        <f t="shared" si="157"/>
        <v>3.9950000000000001</v>
      </c>
      <c r="Q250" s="29">
        <f t="shared" si="158"/>
        <v>0</v>
      </c>
      <c r="R250" s="29" t="str">
        <f t="shared" si="159"/>
        <v/>
      </c>
      <c r="S250" s="29">
        <f t="shared" si="160"/>
        <v>25.110439333333336</v>
      </c>
      <c r="T250" s="29"/>
    </row>
    <row r="251" spans="1:20" x14ac:dyDescent="0.25">
      <c r="A251" s="17">
        <v>171</v>
      </c>
      <c r="B251" s="17" t="s">
        <v>64</v>
      </c>
      <c r="C251" s="17" t="s">
        <v>7</v>
      </c>
      <c r="D251" s="17">
        <v>60</v>
      </c>
      <c r="E251" s="17">
        <v>10</v>
      </c>
      <c r="F251" s="17">
        <v>1.3</v>
      </c>
      <c r="G251" s="24">
        <f t="shared" ref="G251:G294" si="180">F251*500</f>
        <v>650</v>
      </c>
      <c r="H251" s="17">
        <v>7.62</v>
      </c>
      <c r="I251" s="17">
        <v>17.920000000000002</v>
      </c>
      <c r="J251" s="17">
        <v>1.29</v>
      </c>
      <c r="K251" s="24">
        <f t="shared" ref="K251:K301" si="181">IF(J251&gt;0,J251/2*1000,"")</f>
        <v>645</v>
      </c>
      <c r="L251" s="18">
        <v>6.81</v>
      </c>
      <c r="M251" s="18">
        <v>16.68</v>
      </c>
      <c r="N251" s="18">
        <f t="shared" ref="N251" si="182">I251-H251</f>
        <v>10.3</v>
      </c>
      <c r="O251" s="18">
        <f t="shared" ref="O251" si="183">M251-L251</f>
        <v>9.870000000000001</v>
      </c>
      <c r="P251" s="18">
        <f t="shared" ref="P251" si="184">N251/2</f>
        <v>5.15</v>
      </c>
      <c r="Q251" s="18">
        <f t="shared" ref="Q251" si="185">O251/2</f>
        <v>4.9350000000000005</v>
      </c>
      <c r="R251" s="18">
        <f t="shared" ref="R251:R294" si="186">IF(OR(C251="DNA",C251="None"),"",F251*P251*Q251)</f>
        <v>33.039825000000008</v>
      </c>
      <c r="S251" s="18" t="str">
        <f t="shared" ref="S251:S294" si="187">IF(C251="DNA",2/3*N251^2*F251,"")</f>
        <v/>
      </c>
      <c r="T251" s="18">
        <f t="shared" ref="T251" si="188">IF(C252="DNA",R251*PI()-S252,R251*PI())</f>
        <v>103.79767149589242</v>
      </c>
    </row>
    <row r="252" spans="1:20" x14ac:dyDescent="0.25">
      <c r="A252" s="17">
        <v>1171</v>
      </c>
      <c r="B252" s="17" t="s">
        <v>64</v>
      </c>
      <c r="C252" s="17" t="s">
        <v>8</v>
      </c>
      <c r="D252" s="17"/>
      <c r="E252" s="17"/>
      <c r="F252" s="17"/>
      <c r="G252" s="17">
        <f t="shared" si="180"/>
        <v>0</v>
      </c>
      <c r="H252" s="17"/>
      <c r="I252" s="17"/>
      <c r="J252" s="17"/>
      <c r="K252" s="17" t="str">
        <f t="shared" si="181"/>
        <v/>
      </c>
      <c r="L252" s="17"/>
      <c r="M252" s="17"/>
      <c r="N252" s="17">
        <f t="shared" ref="N252:N278" si="189">I252-H252</f>
        <v>0</v>
      </c>
      <c r="O252" s="17">
        <f t="shared" ref="O252:O278" si="190">M252-L252</f>
        <v>0</v>
      </c>
      <c r="P252" s="17">
        <f t="shared" ref="P252:P278" si="191">N252/2</f>
        <v>0</v>
      </c>
      <c r="Q252" s="17">
        <f t="shared" ref="Q252:Q278" si="192">O252/2</f>
        <v>0</v>
      </c>
      <c r="R252" s="17" t="str">
        <f t="shared" si="186"/>
        <v/>
      </c>
      <c r="S252" s="17" t="str">
        <f t="shared" si="187"/>
        <v/>
      </c>
      <c r="T252" s="17"/>
    </row>
    <row r="253" spans="1:20" x14ac:dyDescent="0.25">
      <c r="A253" s="17">
        <v>172</v>
      </c>
      <c r="B253" s="17" t="s">
        <v>64</v>
      </c>
      <c r="C253" s="17" t="s">
        <v>7</v>
      </c>
      <c r="D253" s="17">
        <v>440</v>
      </c>
      <c r="E253" s="17">
        <v>60</v>
      </c>
      <c r="F253" s="17">
        <v>1.71</v>
      </c>
      <c r="G253" s="24">
        <f t="shared" si="180"/>
        <v>855</v>
      </c>
      <c r="H253" s="17">
        <v>9.5399999999999991</v>
      </c>
      <c r="I253" s="17">
        <v>20.85</v>
      </c>
      <c r="J253" s="17">
        <v>1.7</v>
      </c>
      <c r="K253" s="24">
        <f t="shared" si="181"/>
        <v>850</v>
      </c>
      <c r="L253" s="18">
        <v>7.09</v>
      </c>
      <c r="M253" s="18">
        <v>15.51</v>
      </c>
      <c r="N253" s="18">
        <f t="shared" si="189"/>
        <v>11.310000000000002</v>
      </c>
      <c r="O253" s="18">
        <f t="shared" si="190"/>
        <v>8.42</v>
      </c>
      <c r="P253" s="18">
        <f t="shared" si="191"/>
        <v>5.6550000000000011</v>
      </c>
      <c r="Q253" s="18">
        <f t="shared" si="192"/>
        <v>4.21</v>
      </c>
      <c r="R253" s="18">
        <f t="shared" si="186"/>
        <v>40.710910500000004</v>
      </c>
      <c r="S253" s="18" t="str">
        <f t="shared" si="187"/>
        <v/>
      </c>
      <c r="T253" s="18">
        <f t="shared" ref="T253" si="193">IF(C254="DNA",R253*PI()-S254,R253*PI())</f>
        <v>127.89709734775158</v>
      </c>
    </row>
    <row r="254" spans="1:20" x14ac:dyDescent="0.25">
      <c r="A254" s="17">
        <v>1172</v>
      </c>
      <c r="B254" s="17" t="s">
        <v>64</v>
      </c>
      <c r="C254" s="17" t="s">
        <v>8</v>
      </c>
      <c r="D254" s="17"/>
      <c r="E254" s="17"/>
      <c r="F254" s="17"/>
      <c r="G254" s="17">
        <f t="shared" si="180"/>
        <v>0</v>
      </c>
      <c r="H254" s="17"/>
      <c r="I254" s="17"/>
      <c r="J254" s="17"/>
      <c r="K254" s="17" t="str">
        <f t="shared" si="181"/>
        <v/>
      </c>
      <c r="L254" s="17"/>
      <c r="M254" s="17"/>
      <c r="N254" s="17">
        <f t="shared" si="189"/>
        <v>0</v>
      </c>
      <c r="O254" s="17">
        <f t="shared" si="190"/>
        <v>0</v>
      </c>
      <c r="P254" s="17">
        <f t="shared" si="191"/>
        <v>0</v>
      </c>
      <c r="Q254" s="17">
        <f t="shared" si="192"/>
        <v>0</v>
      </c>
      <c r="R254" s="17" t="str">
        <f t="shared" si="186"/>
        <v/>
      </c>
      <c r="S254" s="17" t="str">
        <f t="shared" si="187"/>
        <v/>
      </c>
      <c r="T254" s="17"/>
    </row>
    <row r="255" spans="1:20" x14ac:dyDescent="0.25">
      <c r="A255" s="17">
        <v>173</v>
      </c>
      <c r="B255" s="17" t="s">
        <v>64</v>
      </c>
      <c r="C255" s="17" t="s">
        <v>7</v>
      </c>
      <c r="D255" s="17">
        <v>380</v>
      </c>
      <c r="E255" s="17">
        <v>190</v>
      </c>
      <c r="F255" s="17">
        <v>1.59</v>
      </c>
      <c r="G255" s="24">
        <f t="shared" si="180"/>
        <v>795</v>
      </c>
      <c r="H255" s="17">
        <v>7.76</v>
      </c>
      <c r="I255" s="17">
        <v>15.11</v>
      </c>
      <c r="J255" s="17">
        <v>1.59</v>
      </c>
      <c r="K255" s="24">
        <f t="shared" si="181"/>
        <v>795</v>
      </c>
      <c r="L255" s="18">
        <v>10.039999999999999</v>
      </c>
      <c r="M255" s="18">
        <v>19.68</v>
      </c>
      <c r="N255" s="18">
        <f t="shared" si="189"/>
        <v>7.35</v>
      </c>
      <c r="O255" s="18">
        <f t="shared" si="190"/>
        <v>9.64</v>
      </c>
      <c r="P255" s="18">
        <f t="shared" si="191"/>
        <v>3.6749999999999998</v>
      </c>
      <c r="Q255" s="18">
        <f t="shared" si="192"/>
        <v>4.82</v>
      </c>
      <c r="R255" s="18">
        <f t="shared" si="186"/>
        <v>28.164465000000003</v>
      </c>
      <c r="S255" s="18" t="str">
        <f t="shared" si="187"/>
        <v/>
      </c>
      <c r="T255" s="18">
        <f t="shared" ref="T255" si="194">IF(C256="DNA",R255*PI()-S256,R255*PI())</f>
        <v>88.481276336286868</v>
      </c>
    </row>
    <row r="256" spans="1:20" x14ac:dyDescent="0.25">
      <c r="A256" s="17">
        <v>1173</v>
      </c>
      <c r="B256" s="17" t="s">
        <v>64</v>
      </c>
      <c r="C256" s="17" t="s">
        <v>8</v>
      </c>
      <c r="D256" s="17"/>
      <c r="E256" s="17"/>
      <c r="F256" s="17"/>
      <c r="G256" s="17">
        <f t="shared" si="180"/>
        <v>0</v>
      </c>
      <c r="H256" s="17"/>
      <c r="I256" s="17"/>
      <c r="J256" s="17"/>
      <c r="K256" s="17" t="str">
        <f t="shared" si="181"/>
        <v/>
      </c>
      <c r="L256" s="17"/>
      <c r="M256" s="17"/>
      <c r="N256" s="17">
        <f t="shared" si="189"/>
        <v>0</v>
      </c>
      <c r="O256" s="17">
        <f t="shared" si="190"/>
        <v>0</v>
      </c>
      <c r="P256" s="17">
        <f t="shared" si="191"/>
        <v>0</v>
      </c>
      <c r="Q256" s="17">
        <f t="shared" si="192"/>
        <v>0</v>
      </c>
      <c r="R256" s="17" t="str">
        <f t="shared" si="186"/>
        <v/>
      </c>
      <c r="S256" s="17" t="str">
        <f t="shared" si="187"/>
        <v/>
      </c>
      <c r="T256" s="17"/>
    </row>
    <row r="257" spans="1:20" x14ac:dyDescent="0.25">
      <c r="A257" s="17">
        <v>174</v>
      </c>
      <c r="B257" s="17" t="s">
        <v>64</v>
      </c>
      <c r="C257" s="17" t="s">
        <v>7</v>
      </c>
      <c r="D257" s="17">
        <v>850</v>
      </c>
      <c r="E257" s="17">
        <v>260</v>
      </c>
      <c r="F257" s="17">
        <v>1.52</v>
      </c>
      <c r="G257" s="24">
        <f t="shared" si="180"/>
        <v>760</v>
      </c>
      <c r="H257" s="17">
        <v>13.49</v>
      </c>
      <c r="I257" s="17">
        <v>23.95</v>
      </c>
      <c r="J257" s="17">
        <v>1.53</v>
      </c>
      <c r="K257" s="24">
        <f t="shared" si="181"/>
        <v>765</v>
      </c>
      <c r="L257" s="18">
        <v>18.57</v>
      </c>
      <c r="M257" s="18">
        <v>26.89</v>
      </c>
      <c r="N257" s="18">
        <f t="shared" si="189"/>
        <v>10.459999999999999</v>
      </c>
      <c r="O257" s="18">
        <f t="shared" si="190"/>
        <v>8.32</v>
      </c>
      <c r="P257" s="18">
        <f t="shared" si="191"/>
        <v>5.2299999999999995</v>
      </c>
      <c r="Q257" s="18">
        <f t="shared" si="192"/>
        <v>4.16</v>
      </c>
      <c r="R257" s="18">
        <f t="shared" si="186"/>
        <v>33.070335999999998</v>
      </c>
      <c r="S257" s="18" t="str">
        <f t="shared" si="187"/>
        <v/>
      </c>
      <c r="T257" s="18">
        <f t="shared" ref="T257" si="195">IF(C258="DNA",R257*PI()-S258,R257*PI())</f>
        <v>103.89352462934606</v>
      </c>
    </row>
    <row r="258" spans="1:20" x14ac:dyDescent="0.25">
      <c r="A258" s="17">
        <v>1174</v>
      </c>
      <c r="B258" s="17" t="s">
        <v>64</v>
      </c>
      <c r="C258" s="17" t="s">
        <v>8</v>
      </c>
      <c r="D258" s="17"/>
      <c r="E258" s="17"/>
      <c r="F258" s="17"/>
      <c r="G258" s="17">
        <f t="shared" si="180"/>
        <v>0</v>
      </c>
      <c r="H258" s="17"/>
      <c r="I258" s="17"/>
      <c r="J258" s="17"/>
      <c r="K258" s="17" t="str">
        <f t="shared" si="181"/>
        <v/>
      </c>
      <c r="L258" s="17"/>
      <c r="M258" s="17"/>
      <c r="N258" s="17">
        <f t="shared" si="189"/>
        <v>0</v>
      </c>
      <c r="O258" s="17">
        <f t="shared" si="190"/>
        <v>0</v>
      </c>
      <c r="P258" s="17">
        <f t="shared" si="191"/>
        <v>0</v>
      </c>
      <c r="Q258" s="17">
        <f t="shared" si="192"/>
        <v>0</v>
      </c>
      <c r="R258" s="17" t="str">
        <f t="shared" si="186"/>
        <v/>
      </c>
      <c r="S258" s="17" t="str">
        <f t="shared" si="187"/>
        <v/>
      </c>
      <c r="T258" s="17"/>
    </row>
    <row r="259" spans="1:20" x14ac:dyDescent="0.25">
      <c r="A259" s="17">
        <v>175</v>
      </c>
      <c r="B259" s="17" t="s">
        <v>64</v>
      </c>
      <c r="C259" s="17" t="s">
        <v>7</v>
      </c>
      <c r="D259" s="17">
        <v>760</v>
      </c>
      <c r="E259" s="17">
        <v>450</v>
      </c>
      <c r="F259" s="17">
        <v>1.89</v>
      </c>
      <c r="G259" s="24">
        <f t="shared" si="180"/>
        <v>945</v>
      </c>
      <c r="H259" s="17">
        <v>8.82</v>
      </c>
      <c r="I259" s="17">
        <v>20.49</v>
      </c>
      <c r="J259" s="17">
        <v>1.88</v>
      </c>
      <c r="K259" s="24">
        <f t="shared" si="181"/>
        <v>940</v>
      </c>
      <c r="L259" s="18">
        <v>9.1999999999999993</v>
      </c>
      <c r="M259" s="18">
        <v>18.260000000000002</v>
      </c>
      <c r="N259" s="18">
        <f t="shared" si="189"/>
        <v>11.669999999999998</v>
      </c>
      <c r="O259" s="18">
        <f t="shared" si="190"/>
        <v>9.0600000000000023</v>
      </c>
      <c r="P259" s="18">
        <f t="shared" si="191"/>
        <v>5.8349999999999991</v>
      </c>
      <c r="Q259" s="18">
        <f t="shared" si="192"/>
        <v>4.5300000000000011</v>
      </c>
      <c r="R259" s="18">
        <f t="shared" si="186"/>
        <v>49.957519500000004</v>
      </c>
      <c r="S259" s="18" t="str">
        <f t="shared" si="187"/>
        <v/>
      </c>
      <c r="T259" s="18">
        <f t="shared" ref="T259" si="196">IF(C260="DNA",R259*PI()-S260,R259*PI())</f>
        <v>156.94617625276885</v>
      </c>
    </row>
    <row r="260" spans="1:20" x14ac:dyDescent="0.25">
      <c r="A260" s="17">
        <v>1175</v>
      </c>
      <c r="B260" s="17" t="s">
        <v>64</v>
      </c>
      <c r="C260" s="17" t="s">
        <v>8</v>
      </c>
      <c r="D260" s="17"/>
      <c r="E260" s="17"/>
      <c r="F260" s="17"/>
      <c r="G260" s="17">
        <f t="shared" si="180"/>
        <v>0</v>
      </c>
      <c r="H260" s="17"/>
      <c r="I260" s="17"/>
      <c r="J260" s="17"/>
      <c r="K260" s="17" t="str">
        <f t="shared" si="181"/>
        <v/>
      </c>
      <c r="L260" s="17"/>
      <c r="M260" s="17"/>
      <c r="N260" s="17">
        <f t="shared" si="189"/>
        <v>0</v>
      </c>
      <c r="O260" s="17">
        <f t="shared" si="190"/>
        <v>0</v>
      </c>
      <c r="P260" s="17">
        <f t="shared" si="191"/>
        <v>0</v>
      </c>
      <c r="Q260" s="17">
        <f t="shared" si="192"/>
        <v>0</v>
      </c>
      <c r="R260" s="17" t="str">
        <f t="shared" si="186"/>
        <v/>
      </c>
      <c r="S260" s="17" t="str">
        <f t="shared" si="187"/>
        <v/>
      </c>
      <c r="T260" s="17"/>
    </row>
    <row r="261" spans="1:20" x14ac:dyDescent="0.25">
      <c r="A261" s="17">
        <v>176</v>
      </c>
      <c r="B261" s="17" t="s">
        <v>64</v>
      </c>
      <c r="C261" s="17" t="s">
        <v>7</v>
      </c>
      <c r="D261" s="17">
        <v>760</v>
      </c>
      <c r="E261" s="17">
        <v>420</v>
      </c>
      <c r="F261" s="17">
        <v>1.3</v>
      </c>
      <c r="G261" s="24">
        <f t="shared" si="180"/>
        <v>650</v>
      </c>
      <c r="H261" s="17">
        <v>9.27</v>
      </c>
      <c r="I261" s="17">
        <v>21.03</v>
      </c>
      <c r="J261" s="17">
        <v>1.3</v>
      </c>
      <c r="K261" s="24">
        <f t="shared" si="181"/>
        <v>650</v>
      </c>
      <c r="L261" s="18">
        <v>10.65</v>
      </c>
      <c r="M261" s="18">
        <v>19.649999999999999</v>
      </c>
      <c r="N261" s="18">
        <f t="shared" si="189"/>
        <v>11.760000000000002</v>
      </c>
      <c r="O261" s="18">
        <f t="shared" si="190"/>
        <v>8.9999999999999982</v>
      </c>
      <c r="P261" s="18">
        <f t="shared" si="191"/>
        <v>5.8800000000000008</v>
      </c>
      <c r="Q261" s="18">
        <f t="shared" si="192"/>
        <v>4.4999999999999991</v>
      </c>
      <c r="R261" s="18">
        <f t="shared" si="186"/>
        <v>34.397999999999996</v>
      </c>
      <c r="S261" s="18" t="str">
        <f t="shared" si="187"/>
        <v/>
      </c>
      <c r="T261" s="18">
        <f t="shared" ref="T261" si="197">IF(C262="DNA",R261*PI()-S262,R261*PI())</f>
        <v>108.06450409818169</v>
      </c>
    </row>
    <row r="262" spans="1:20" x14ac:dyDescent="0.25">
      <c r="A262" s="17">
        <v>1176</v>
      </c>
      <c r="B262" s="17" t="s">
        <v>64</v>
      </c>
      <c r="C262" s="17" t="s">
        <v>8</v>
      </c>
      <c r="D262" s="17"/>
      <c r="E262" s="17"/>
      <c r="F262" s="17"/>
      <c r="G262" s="17">
        <f t="shared" si="180"/>
        <v>0</v>
      </c>
      <c r="H262" s="17"/>
      <c r="I262" s="17"/>
      <c r="J262" s="17"/>
      <c r="K262" s="17" t="str">
        <f t="shared" si="181"/>
        <v/>
      </c>
      <c r="L262" s="17"/>
      <c r="M262" s="17"/>
      <c r="N262" s="17">
        <f t="shared" si="189"/>
        <v>0</v>
      </c>
      <c r="O262" s="17">
        <f t="shared" si="190"/>
        <v>0</v>
      </c>
      <c r="P262" s="17">
        <f t="shared" si="191"/>
        <v>0</v>
      </c>
      <c r="Q262" s="17">
        <f t="shared" si="192"/>
        <v>0</v>
      </c>
      <c r="R262" s="17" t="str">
        <f t="shared" si="186"/>
        <v/>
      </c>
      <c r="S262" s="17" t="str">
        <f t="shared" si="187"/>
        <v/>
      </c>
      <c r="T262" s="17"/>
    </row>
    <row r="263" spans="1:20" x14ac:dyDescent="0.25">
      <c r="A263" s="25">
        <v>177</v>
      </c>
      <c r="B263" s="25" t="s">
        <v>65</v>
      </c>
      <c r="C263" s="25" t="s">
        <v>7</v>
      </c>
      <c r="D263" s="25">
        <v>100</v>
      </c>
      <c r="E263" s="25">
        <v>650</v>
      </c>
      <c r="F263" s="25">
        <v>2.42</v>
      </c>
      <c r="G263" s="26">
        <f t="shared" si="180"/>
        <v>1210</v>
      </c>
      <c r="H263" s="25">
        <v>7.47</v>
      </c>
      <c r="I263" s="25">
        <v>17.43</v>
      </c>
      <c r="J263" s="25">
        <v>2.4300000000000002</v>
      </c>
      <c r="K263" s="26">
        <f t="shared" si="181"/>
        <v>1215</v>
      </c>
      <c r="L263" s="27">
        <v>10.81</v>
      </c>
      <c r="M263" s="27">
        <v>20.23</v>
      </c>
      <c r="N263" s="27">
        <f t="shared" si="189"/>
        <v>9.9600000000000009</v>
      </c>
      <c r="O263" s="27">
        <f t="shared" si="190"/>
        <v>9.42</v>
      </c>
      <c r="P263" s="27">
        <f t="shared" si="191"/>
        <v>4.9800000000000004</v>
      </c>
      <c r="Q263" s="27">
        <f t="shared" si="192"/>
        <v>4.71</v>
      </c>
      <c r="R263" s="27">
        <f t="shared" si="186"/>
        <v>56.763036</v>
      </c>
      <c r="S263" s="27" t="str">
        <f t="shared" si="187"/>
        <v/>
      </c>
      <c r="T263" s="27">
        <f t="shared" ref="T263" si="198">IF(C264="DNA",R263*PI()-S264,R263*PI())</f>
        <v>178.32633689305297</v>
      </c>
    </row>
    <row r="264" spans="1:20" x14ac:dyDescent="0.25">
      <c r="A264" s="25">
        <v>1177</v>
      </c>
      <c r="B264" s="25" t="s">
        <v>64</v>
      </c>
      <c r="C264" s="25" t="s">
        <v>8</v>
      </c>
      <c r="D264" s="25"/>
      <c r="E264" s="25"/>
      <c r="F264" s="25"/>
      <c r="G264" s="25">
        <f t="shared" si="180"/>
        <v>0</v>
      </c>
      <c r="H264" s="25"/>
      <c r="I264" s="25"/>
      <c r="J264" s="25"/>
      <c r="K264" s="25" t="str">
        <f t="shared" si="181"/>
        <v/>
      </c>
      <c r="L264" s="25"/>
      <c r="M264" s="25"/>
      <c r="N264" s="25">
        <f t="shared" si="189"/>
        <v>0</v>
      </c>
      <c r="O264" s="25">
        <f t="shared" si="190"/>
        <v>0</v>
      </c>
      <c r="P264" s="25">
        <f t="shared" si="191"/>
        <v>0</v>
      </c>
      <c r="Q264" s="25">
        <f t="shared" si="192"/>
        <v>0</v>
      </c>
      <c r="R264" s="25" t="str">
        <f t="shared" si="186"/>
        <v/>
      </c>
      <c r="S264" s="25" t="str">
        <f t="shared" si="187"/>
        <v/>
      </c>
      <c r="T264" s="25"/>
    </row>
    <row r="265" spans="1:20" x14ac:dyDescent="0.25">
      <c r="A265" s="25">
        <v>178</v>
      </c>
      <c r="B265" s="25" t="s">
        <v>65</v>
      </c>
      <c r="C265" s="25" t="s">
        <v>7</v>
      </c>
      <c r="D265" s="25">
        <v>320</v>
      </c>
      <c r="E265" s="25">
        <v>300</v>
      </c>
      <c r="F265" s="25">
        <v>1.27</v>
      </c>
      <c r="G265" s="26">
        <f t="shared" si="180"/>
        <v>635</v>
      </c>
      <c r="H265" s="25">
        <v>9.4600000000000009</v>
      </c>
      <c r="I265" s="25">
        <v>17.04</v>
      </c>
      <c r="J265" s="25">
        <v>1.28</v>
      </c>
      <c r="K265" s="26">
        <f t="shared" si="181"/>
        <v>640</v>
      </c>
      <c r="L265" s="27">
        <v>8.4600000000000009</v>
      </c>
      <c r="M265" s="27">
        <v>16.38</v>
      </c>
      <c r="N265" s="27">
        <f t="shared" si="189"/>
        <v>7.5799999999999983</v>
      </c>
      <c r="O265" s="27">
        <f t="shared" si="190"/>
        <v>7.9199999999999982</v>
      </c>
      <c r="P265" s="27">
        <f t="shared" si="191"/>
        <v>3.7899999999999991</v>
      </c>
      <c r="Q265" s="27">
        <f t="shared" si="192"/>
        <v>3.9599999999999991</v>
      </c>
      <c r="R265" s="27">
        <f t="shared" si="186"/>
        <v>19.060667999999993</v>
      </c>
      <c r="S265" s="27" t="str">
        <f t="shared" si="187"/>
        <v/>
      </c>
      <c r="T265" s="27">
        <f t="shared" ref="T265" si="199">IF(C266="DNA",R265*PI()-S266,R265*PI())</f>
        <v>59.880854561314031</v>
      </c>
    </row>
    <row r="266" spans="1:20" x14ac:dyDescent="0.25">
      <c r="A266" s="25">
        <v>1178</v>
      </c>
      <c r="B266" s="25" t="s">
        <v>64</v>
      </c>
      <c r="C266" s="25" t="s">
        <v>8</v>
      </c>
      <c r="D266" s="25"/>
      <c r="E266" s="25"/>
      <c r="F266" s="25"/>
      <c r="G266" s="25">
        <f t="shared" si="180"/>
        <v>0</v>
      </c>
      <c r="H266" s="25"/>
      <c r="I266" s="25"/>
      <c r="J266" s="25"/>
      <c r="K266" s="25" t="str">
        <f t="shared" si="181"/>
        <v/>
      </c>
      <c r="L266" s="25"/>
      <c r="M266" s="25"/>
      <c r="N266" s="25">
        <f t="shared" si="189"/>
        <v>0</v>
      </c>
      <c r="O266" s="25">
        <f t="shared" si="190"/>
        <v>0</v>
      </c>
      <c r="P266" s="25">
        <f t="shared" si="191"/>
        <v>0</v>
      </c>
      <c r="Q266" s="25">
        <f t="shared" si="192"/>
        <v>0</v>
      </c>
      <c r="R266" s="25" t="str">
        <f t="shared" si="186"/>
        <v/>
      </c>
      <c r="S266" s="25" t="str">
        <f t="shared" si="187"/>
        <v/>
      </c>
      <c r="T266" s="25"/>
    </row>
    <row r="267" spans="1:20" x14ac:dyDescent="0.25">
      <c r="A267" s="25">
        <v>179</v>
      </c>
      <c r="B267" s="25" t="s">
        <v>65</v>
      </c>
      <c r="C267" s="25" t="s">
        <v>7</v>
      </c>
      <c r="D267" s="25">
        <v>720</v>
      </c>
      <c r="E267" s="25">
        <v>100</v>
      </c>
      <c r="F267" s="25">
        <v>2.31</v>
      </c>
      <c r="G267" s="26">
        <f t="shared" si="180"/>
        <v>1155</v>
      </c>
      <c r="H267" s="25">
        <v>5.46</v>
      </c>
      <c r="I267" s="25">
        <v>14.66</v>
      </c>
      <c r="J267" s="25">
        <v>2.31</v>
      </c>
      <c r="K267" s="26">
        <f t="shared" si="181"/>
        <v>1155</v>
      </c>
      <c r="L267" s="27">
        <v>9.3000000000000007</v>
      </c>
      <c r="M267" s="27">
        <v>17.78</v>
      </c>
      <c r="N267" s="27">
        <f t="shared" si="189"/>
        <v>9.1999999999999993</v>
      </c>
      <c r="O267" s="27">
        <f t="shared" si="190"/>
        <v>8.48</v>
      </c>
      <c r="P267" s="27">
        <f t="shared" si="191"/>
        <v>4.5999999999999996</v>
      </c>
      <c r="Q267" s="27">
        <f t="shared" si="192"/>
        <v>4.24</v>
      </c>
      <c r="R267" s="27">
        <f t="shared" si="186"/>
        <v>45.05424</v>
      </c>
      <c r="S267" s="27" t="str">
        <f t="shared" si="187"/>
        <v/>
      </c>
      <c r="T267" s="27">
        <f t="shared" ref="T267" si="200">IF(C268="DNA",R267*PI()-S268,R267*PI())</f>
        <v>141.5420693970714</v>
      </c>
    </row>
    <row r="268" spans="1:20" x14ac:dyDescent="0.25">
      <c r="A268" s="25">
        <v>1179</v>
      </c>
      <c r="B268" s="25" t="s">
        <v>64</v>
      </c>
      <c r="C268" s="25" t="s">
        <v>8</v>
      </c>
      <c r="D268" s="25"/>
      <c r="E268" s="25"/>
      <c r="F268" s="25"/>
      <c r="G268" s="25">
        <f t="shared" si="180"/>
        <v>0</v>
      </c>
      <c r="H268" s="25"/>
      <c r="I268" s="25"/>
      <c r="J268" s="25"/>
      <c r="K268" s="25" t="str">
        <f t="shared" si="181"/>
        <v/>
      </c>
      <c r="L268" s="25"/>
      <c r="M268" s="25"/>
      <c r="N268" s="25">
        <f t="shared" si="189"/>
        <v>0</v>
      </c>
      <c r="O268" s="25">
        <f t="shared" si="190"/>
        <v>0</v>
      </c>
      <c r="P268" s="25">
        <f t="shared" si="191"/>
        <v>0</v>
      </c>
      <c r="Q268" s="25">
        <f t="shared" si="192"/>
        <v>0</v>
      </c>
      <c r="R268" s="25" t="str">
        <f t="shared" si="186"/>
        <v/>
      </c>
      <c r="S268" s="25" t="str">
        <f t="shared" si="187"/>
        <v/>
      </c>
      <c r="T268" s="25"/>
    </row>
    <row r="269" spans="1:20" x14ac:dyDescent="0.25">
      <c r="A269" s="25">
        <v>180</v>
      </c>
      <c r="B269" s="25" t="s">
        <v>65</v>
      </c>
      <c r="C269" s="25" t="s">
        <v>7</v>
      </c>
      <c r="D269" s="25">
        <v>790</v>
      </c>
      <c r="E269" s="25">
        <v>100</v>
      </c>
      <c r="F269" s="25">
        <v>1.96</v>
      </c>
      <c r="G269" s="26">
        <f t="shared" si="180"/>
        <v>980</v>
      </c>
      <c r="H269" s="25">
        <v>6.74</v>
      </c>
      <c r="I269" s="25">
        <v>15.51</v>
      </c>
      <c r="J269" s="25">
        <v>1.95</v>
      </c>
      <c r="K269" s="26">
        <f t="shared" si="181"/>
        <v>975</v>
      </c>
      <c r="L269" s="27">
        <v>8.9</v>
      </c>
      <c r="M269" s="27">
        <v>16.46</v>
      </c>
      <c r="N269" s="27">
        <f t="shared" si="189"/>
        <v>8.77</v>
      </c>
      <c r="O269" s="27">
        <f t="shared" si="190"/>
        <v>7.5600000000000005</v>
      </c>
      <c r="P269" s="27">
        <f t="shared" si="191"/>
        <v>4.3849999999999998</v>
      </c>
      <c r="Q269" s="27">
        <f t="shared" si="192"/>
        <v>3.7800000000000002</v>
      </c>
      <c r="R269" s="27">
        <f t="shared" si="186"/>
        <v>32.487588000000002</v>
      </c>
      <c r="S269" s="27" t="str">
        <f t="shared" si="187"/>
        <v/>
      </c>
      <c r="T269" s="27">
        <f t="shared" ref="T269" si="201">IF(C270="DNA",R269*PI()-S270,R269*PI())</f>
        <v>102.06276779365193</v>
      </c>
    </row>
    <row r="270" spans="1:20" x14ac:dyDescent="0.25">
      <c r="A270" s="25">
        <v>1180</v>
      </c>
      <c r="B270" s="25" t="s">
        <v>64</v>
      </c>
      <c r="C270" s="25" t="s">
        <v>8</v>
      </c>
      <c r="D270" s="25"/>
      <c r="E270" s="25"/>
      <c r="F270" s="25"/>
      <c r="G270" s="25">
        <f t="shared" si="180"/>
        <v>0</v>
      </c>
      <c r="H270" s="25"/>
      <c r="I270" s="25"/>
      <c r="J270" s="25"/>
      <c r="K270" s="25" t="str">
        <f t="shared" si="181"/>
        <v/>
      </c>
      <c r="L270" s="25"/>
      <c r="M270" s="25"/>
      <c r="N270" s="25">
        <f t="shared" si="189"/>
        <v>0</v>
      </c>
      <c r="O270" s="25">
        <f t="shared" si="190"/>
        <v>0</v>
      </c>
      <c r="P270" s="25">
        <f t="shared" si="191"/>
        <v>0</v>
      </c>
      <c r="Q270" s="25">
        <f t="shared" si="192"/>
        <v>0</v>
      </c>
      <c r="R270" s="25" t="str">
        <f t="shared" si="186"/>
        <v/>
      </c>
      <c r="S270" s="25" t="str">
        <f t="shared" si="187"/>
        <v/>
      </c>
      <c r="T270" s="25"/>
    </row>
    <row r="271" spans="1:20" x14ac:dyDescent="0.25">
      <c r="A271" s="25">
        <v>181</v>
      </c>
      <c r="B271" s="25" t="s">
        <v>65</v>
      </c>
      <c r="C271" s="25" t="s">
        <v>7</v>
      </c>
      <c r="D271" s="25">
        <v>870</v>
      </c>
      <c r="E271" s="25">
        <v>210</v>
      </c>
      <c r="F271" s="25">
        <v>1.23</v>
      </c>
      <c r="G271" s="26">
        <f t="shared" si="180"/>
        <v>615</v>
      </c>
      <c r="H271" s="25">
        <v>14.56</v>
      </c>
      <c r="I271" s="25">
        <v>22.97</v>
      </c>
      <c r="J271" s="25">
        <v>1.23</v>
      </c>
      <c r="K271" s="26">
        <f t="shared" si="181"/>
        <v>615</v>
      </c>
      <c r="L271" s="27">
        <v>9.7799999999999994</v>
      </c>
      <c r="M271" s="27">
        <v>17.3</v>
      </c>
      <c r="N271" s="27">
        <f t="shared" si="189"/>
        <v>8.4099999999999984</v>
      </c>
      <c r="O271" s="27">
        <f t="shared" si="190"/>
        <v>7.5200000000000014</v>
      </c>
      <c r="P271" s="27">
        <f t="shared" si="191"/>
        <v>4.2049999999999992</v>
      </c>
      <c r="Q271" s="27">
        <f t="shared" si="192"/>
        <v>3.7600000000000007</v>
      </c>
      <c r="R271" s="27">
        <f t="shared" si="186"/>
        <v>19.447284</v>
      </c>
      <c r="S271" s="27" t="str">
        <f t="shared" si="187"/>
        <v/>
      </c>
      <c r="T271" s="27">
        <f t="shared" ref="T271" si="202">IF(C272="DNA",R271*PI()-S272,R271*PI())</f>
        <v>61.095444546674322</v>
      </c>
    </row>
    <row r="272" spans="1:20" x14ac:dyDescent="0.25">
      <c r="A272" s="25">
        <v>1181</v>
      </c>
      <c r="B272" s="25" t="s">
        <v>64</v>
      </c>
      <c r="C272" s="25" t="s">
        <v>8</v>
      </c>
      <c r="D272" s="25"/>
      <c r="E272" s="25"/>
      <c r="F272" s="25"/>
      <c r="G272" s="25">
        <f t="shared" si="180"/>
        <v>0</v>
      </c>
      <c r="H272" s="25"/>
      <c r="I272" s="25"/>
      <c r="J272" s="25"/>
      <c r="K272" s="25" t="str">
        <f t="shared" si="181"/>
        <v/>
      </c>
      <c r="L272" s="25"/>
      <c r="M272" s="25"/>
      <c r="N272" s="25">
        <f t="shared" si="189"/>
        <v>0</v>
      </c>
      <c r="O272" s="25">
        <f t="shared" si="190"/>
        <v>0</v>
      </c>
      <c r="P272" s="25">
        <f t="shared" si="191"/>
        <v>0</v>
      </c>
      <c r="Q272" s="25">
        <f t="shared" si="192"/>
        <v>0</v>
      </c>
      <c r="R272" s="25" t="str">
        <f t="shared" si="186"/>
        <v/>
      </c>
      <c r="S272" s="25" t="str">
        <f t="shared" si="187"/>
        <v/>
      </c>
      <c r="T272" s="25"/>
    </row>
    <row r="273" spans="1:20" x14ac:dyDescent="0.25">
      <c r="A273" s="25">
        <v>182</v>
      </c>
      <c r="B273" s="25" t="s">
        <v>65</v>
      </c>
      <c r="C273" s="25" t="s">
        <v>7</v>
      </c>
      <c r="D273" s="25">
        <v>680</v>
      </c>
      <c r="E273" s="25">
        <v>500</v>
      </c>
      <c r="F273" s="25">
        <v>1.79</v>
      </c>
      <c r="G273" s="26">
        <f t="shared" si="180"/>
        <v>895</v>
      </c>
      <c r="H273" s="25">
        <v>5.21</v>
      </c>
      <c r="I273" s="25">
        <v>13.28</v>
      </c>
      <c r="J273" s="25">
        <v>1.79</v>
      </c>
      <c r="K273" s="26">
        <f t="shared" si="181"/>
        <v>895</v>
      </c>
      <c r="L273" s="27">
        <v>6.9</v>
      </c>
      <c r="M273" s="27">
        <v>14.79</v>
      </c>
      <c r="N273" s="27">
        <f t="shared" si="189"/>
        <v>8.07</v>
      </c>
      <c r="O273" s="27">
        <f t="shared" si="190"/>
        <v>7.8899999999999988</v>
      </c>
      <c r="P273" s="27">
        <f t="shared" si="191"/>
        <v>4.0350000000000001</v>
      </c>
      <c r="Q273" s="27">
        <f t="shared" si="192"/>
        <v>3.9449999999999994</v>
      </c>
      <c r="R273" s="27">
        <f t="shared" si="186"/>
        <v>28.493354249999999</v>
      </c>
      <c r="S273" s="27" t="str">
        <f t="shared" si="187"/>
        <v/>
      </c>
      <c r="T273" s="27">
        <f t="shared" ref="T273" si="203">IF(C274="DNA",R273*PI()-S274,R273*PI())</f>
        <v>89.514512387931504</v>
      </c>
    </row>
    <row r="274" spans="1:20" x14ac:dyDescent="0.25">
      <c r="A274" s="25">
        <v>1182</v>
      </c>
      <c r="B274" s="25" t="s">
        <v>64</v>
      </c>
      <c r="C274" s="25" t="s">
        <v>8</v>
      </c>
      <c r="D274" s="25"/>
      <c r="E274" s="25"/>
      <c r="F274" s="25"/>
      <c r="G274" s="25">
        <f t="shared" si="180"/>
        <v>0</v>
      </c>
      <c r="H274" s="25"/>
      <c r="I274" s="25"/>
      <c r="J274" s="25"/>
      <c r="K274" s="25" t="str">
        <f t="shared" si="181"/>
        <v/>
      </c>
      <c r="L274" s="25"/>
      <c r="M274" s="25"/>
      <c r="N274" s="25">
        <f t="shared" si="189"/>
        <v>0</v>
      </c>
      <c r="O274" s="25">
        <f t="shared" si="190"/>
        <v>0</v>
      </c>
      <c r="P274" s="25">
        <f t="shared" si="191"/>
        <v>0</v>
      </c>
      <c r="Q274" s="25">
        <f t="shared" si="192"/>
        <v>0</v>
      </c>
      <c r="R274" s="25" t="str">
        <f t="shared" si="186"/>
        <v/>
      </c>
      <c r="S274" s="25" t="str">
        <f t="shared" si="187"/>
        <v/>
      </c>
      <c r="T274" s="25"/>
    </row>
    <row r="275" spans="1:20" x14ac:dyDescent="0.25">
      <c r="A275" s="25">
        <v>183</v>
      </c>
      <c r="B275" s="25" t="s">
        <v>65</v>
      </c>
      <c r="C275" s="25" t="s">
        <v>7</v>
      </c>
      <c r="D275" s="25">
        <v>640</v>
      </c>
      <c r="E275" s="25">
        <v>460</v>
      </c>
      <c r="F275" s="25">
        <v>1.34</v>
      </c>
      <c r="G275" s="26">
        <f t="shared" si="180"/>
        <v>670</v>
      </c>
      <c r="H275" s="25">
        <v>7.25</v>
      </c>
      <c r="I275" s="25">
        <v>16.510000000000002</v>
      </c>
      <c r="J275" s="25">
        <v>1.34</v>
      </c>
      <c r="K275" s="26">
        <f t="shared" si="181"/>
        <v>670</v>
      </c>
      <c r="L275" s="27">
        <v>4.96</v>
      </c>
      <c r="M275" s="27">
        <v>12.97</v>
      </c>
      <c r="N275" s="27">
        <f t="shared" si="189"/>
        <v>9.2600000000000016</v>
      </c>
      <c r="O275" s="27">
        <f t="shared" si="190"/>
        <v>8.0100000000000016</v>
      </c>
      <c r="P275" s="27">
        <f t="shared" si="191"/>
        <v>4.6300000000000008</v>
      </c>
      <c r="Q275" s="27">
        <f t="shared" si="192"/>
        <v>4.0050000000000008</v>
      </c>
      <c r="R275" s="27">
        <f t="shared" si="186"/>
        <v>24.84782100000001</v>
      </c>
      <c r="S275" s="27" t="str">
        <f t="shared" si="187"/>
        <v/>
      </c>
      <c r="T275" s="27">
        <f t="shared" ref="T275" si="204">IF(C276="DNA",R275*PI()-S276,R275*PI())</f>
        <v>78.061731911314226</v>
      </c>
    </row>
    <row r="276" spans="1:20" x14ac:dyDescent="0.25">
      <c r="A276" s="25">
        <v>1183</v>
      </c>
      <c r="B276" s="25" t="s">
        <v>64</v>
      </c>
      <c r="C276" s="25" t="s">
        <v>8</v>
      </c>
      <c r="D276" s="25"/>
      <c r="E276" s="25"/>
      <c r="F276" s="25"/>
      <c r="G276" s="25">
        <f t="shared" si="180"/>
        <v>0</v>
      </c>
      <c r="H276" s="25"/>
      <c r="I276" s="25"/>
      <c r="J276" s="25"/>
      <c r="K276" s="25" t="str">
        <f t="shared" si="181"/>
        <v/>
      </c>
      <c r="L276" s="25"/>
      <c r="M276" s="25"/>
      <c r="N276" s="25">
        <f t="shared" si="189"/>
        <v>0</v>
      </c>
      <c r="O276" s="25">
        <f t="shared" si="190"/>
        <v>0</v>
      </c>
      <c r="P276" s="25">
        <f t="shared" si="191"/>
        <v>0</v>
      </c>
      <c r="Q276" s="25">
        <f t="shared" si="192"/>
        <v>0</v>
      </c>
      <c r="R276" s="25" t="str">
        <f t="shared" si="186"/>
        <v/>
      </c>
      <c r="S276" s="25" t="str">
        <f t="shared" si="187"/>
        <v/>
      </c>
      <c r="T276" s="25"/>
    </row>
    <row r="277" spans="1:20" x14ac:dyDescent="0.25">
      <c r="A277" s="25">
        <v>184</v>
      </c>
      <c r="B277" s="25" t="s">
        <v>65</v>
      </c>
      <c r="C277" s="25" t="s">
        <v>7</v>
      </c>
      <c r="D277" s="25">
        <v>510</v>
      </c>
      <c r="E277" s="25">
        <v>640</v>
      </c>
      <c r="F277" s="25">
        <v>1.31</v>
      </c>
      <c r="G277" s="26">
        <f t="shared" si="180"/>
        <v>655</v>
      </c>
      <c r="H277" s="25">
        <v>9.2799999999999994</v>
      </c>
      <c r="I277" s="25">
        <v>16.440000000000001</v>
      </c>
      <c r="J277" s="25">
        <v>1.31</v>
      </c>
      <c r="K277" s="26">
        <f t="shared" si="181"/>
        <v>655</v>
      </c>
      <c r="L277" s="27">
        <v>6.78</v>
      </c>
      <c r="M277" s="27">
        <v>13.34</v>
      </c>
      <c r="N277" s="27">
        <f t="shared" si="189"/>
        <v>7.1600000000000019</v>
      </c>
      <c r="O277" s="27">
        <f t="shared" si="190"/>
        <v>6.56</v>
      </c>
      <c r="P277" s="27">
        <f t="shared" si="191"/>
        <v>3.580000000000001</v>
      </c>
      <c r="Q277" s="27">
        <f t="shared" si="192"/>
        <v>3.28</v>
      </c>
      <c r="R277" s="27">
        <f t="shared" si="186"/>
        <v>15.382544000000005</v>
      </c>
      <c r="S277" s="27" t="str">
        <f t="shared" si="187"/>
        <v/>
      </c>
      <c r="T277" s="27">
        <f t="shared" ref="T277" si="205">IF(C278="DNA",R277*PI()-S278,R277*PI())</f>
        <v>48.325687223921769</v>
      </c>
    </row>
    <row r="278" spans="1:20" x14ac:dyDescent="0.25">
      <c r="A278" s="25">
        <v>1184</v>
      </c>
      <c r="B278" s="25" t="s">
        <v>64</v>
      </c>
      <c r="C278" s="25" t="s">
        <v>8</v>
      </c>
      <c r="D278" s="25"/>
      <c r="E278" s="25"/>
      <c r="F278" s="25"/>
      <c r="G278" s="25">
        <f t="shared" si="180"/>
        <v>0</v>
      </c>
      <c r="H278" s="25"/>
      <c r="I278" s="25"/>
      <c r="J278" s="25"/>
      <c r="K278" s="25" t="str">
        <f t="shared" si="181"/>
        <v/>
      </c>
      <c r="L278" s="25"/>
      <c r="M278" s="25"/>
      <c r="N278" s="25">
        <f t="shared" si="189"/>
        <v>0</v>
      </c>
      <c r="O278" s="25">
        <f t="shared" si="190"/>
        <v>0</v>
      </c>
      <c r="P278" s="25">
        <f t="shared" si="191"/>
        <v>0</v>
      </c>
      <c r="Q278" s="25">
        <f t="shared" si="192"/>
        <v>0</v>
      </c>
      <c r="R278" s="25" t="str">
        <f t="shared" si="186"/>
        <v/>
      </c>
      <c r="S278" s="25" t="str">
        <f t="shared" si="187"/>
        <v/>
      </c>
      <c r="T278" s="25"/>
    </row>
    <row r="279" spans="1:20" x14ac:dyDescent="0.25">
      <c r="A279" s="25">
        <v>185</v>
      </c>
      <c r="B279" s="25" t="s">
        <v>65</v>
      </c>
      <c r="C279" s="25" t="s">
        <v>7</v>
      </c>
      <c r="D279" s="25">
        <v>690</v>
      </c>
      <c r="E279" s="25">
        <v>740</v>
      </c>
      <c r="F279" s="25">
        <v>1.18</v>
      </c>
      <c r="G279" s="26">
        <f t="shared" si="180"/>
        <v>590</v>
      </c>
      <c r="H279" s="25">
        <v>7.42</v>
      </c>
      <c r="I279" s="25">
        <v>16.329999999999998</v>
      </c>
      <c r="J279" s="25">
        <v>1.18</v>
      </c>
      <c r="K279" s="26">
        <f t="shared" si="181"/>
        <v>590</v>
      </c>
      <c r="L279" s="27">
        <v>7.47</v>
      </c>
      <c r="M279" s="27">
        <v>15.09</v>
      </c>
      <c r="N279" s="27">
        <f t="shared" ref="N279:N280" si="206">I279-H279</f>
        <v>8.9099999999999984</v>
      </c>
      <c r="O279" s="27">
        <f t="shared" ref="O279:O280" si="207">M279-L279</f>
        <v>7.62</v>
      </c>
      <c r="P279" s="27">
        <f t="shared" ref="P279:P280" si="208">N279/2</f>
        <v>4.4549999999999992</v>
      </c>
      <c r="Q279" s="27">
        <f t="shared" ref="Q279:Q280" si="209">O279/2</f>
        <v>3.81</v>
      </c>
      <c r="R279" s="27">
        <f t="shared" si="186"/>
        <v>20.028788999999996</v>
      </c>
      <c r="S279" s="27" t="str">
        <f t="shared" si="187"/>
        <v/>
      </c>
      <c r="T279" s="27">
        <f t="shared" ref="T279" si="210">IF(C280="DNA",R279*PI()-S280,R279*PI())</f>
        <v>62.922296382700047</v>
      </c>
    </row>
    <row r="280" spans="1:20" x14ac:dyDescent="0.25">
      <c r="A280" s="25">
        <v>1185</v>
      </c>
      <c r="B280" s="25" t="s">
        <v>64</v>
      </c>
      <c r="C280" s="25" t="s">
        <v>8</v>
      </c>
      <c r="D280" s="25"/>
      <c r="E280" s="25"/>
      <c r="F280" s="25"/>
      <c r="G280" s="25">
        <f t="shared" si="180"/>
        <v>0</v>
      </c>
      <c r="H280" s="25"/>
      <c r="I280" s="25"/>
      <c r="J280" s="25"/>
      <c r="K280" s="25" t="str">
        <f t="shared" si="181"/>
        <v/>
      </c>
      <c r="L280" s="25"/>
      <c r="M280" s="25"/>
      <c r="N280" s="25">
        <f t="shared" si="206"/>
        <v>0</v>
      </c>
      <c r="O280" s="25">
        <f t="shared" si="207"/>
        <v>0</v>
      </c>
      <c r="P280" s="25">
        <f t="shared" si="208"/>
        <v>0</v>
      </c>
      <c r="Q280" s="25">
        <f t="shared" si="209"/>
        <v>0</v>
      </c>
      <c r="R280" s="25" t="str">
        <f t="shared" si="186"/>
        <v/>
      </c>
      <c r="S280" s="25" t="str">
        <f t="shared" si="187"/>
        <v/>
      </c>
      <c r="T280" s="25"/>
    </row>
    <row r="281" spans="1:20" x14ac:dyDescent="0.25">
      <c r="A281" s="25">
        <v>186</v>
      </c>
      <c r="B281" s="25" t="s">
        <v>65</v>
      </c>
      <c r="C281" s="25" t="s">
        <v>7</v>
      </c>
      <c r="D281" s="25">
        <v>40</v>
      </c>
      <c r="E281" s="25">
        <v>480</v>
      </c>
      <c r="F281" s="25">
        <v>1.27</v>
      </c>
      <c r="G281" s="26">
        <f t="shared" si="180"/>
        <v>635</v>
      </c>
      <c r="H281" s="25">
        <v>7.54</v>
      </c>
      <c r="I281" s="25">
        <v>17.61</v>
      </c>
      <c r="J281" s="25">
        <v>1.25</v>
      </c>
      <c r="K281" s="26">
        <f t="shared" si="181"/>
        <v>625</v>
      </c>
      <c r="L281" s="27">
        <v>10.81</v>
      </c>
      <c r="M281" s="27">
        <v>18.87</v>
      </c>
      <c r="N281" s="27">
        <f t="shared" ref="N281:N304" si="211">I281-H281</f>
        <v>10.07</v>
      </c>
      <c r="O281" s="27">
        <f t="shared" ref="O281:O304" si="212">M281-L281</f>
        <v>8.06</v>
      </c>
      <c r="P281" s="27">
        <f t="shared" ref="P281:P304" si="213">N281/2</f>
        <v>5.0350000000000001</v>
      </c>
      <c r="Q281" s="27">
        <f t="shared" ref="Q281:Q304" si="214">O281/2</f>
        <v>4.03</v>
      </c>
      <c r="R281" s="27">
        <f t="shared" si="186"/>
        <v>25.769633500000001</v>
      </c>
      <c r="S281" s="27" t="str">
        <f t="shared" si="187"/>
        <v/>
      </c>
      <c r="T281" s="27">
        <f t="shared" ref="T281" si="215">IF(C282="DNA",R281*PI()-S282,R281*PI())</f>
        <v>80.957691289301437</v>
      </c>
    </row>
    <row r="282" spans="1:20" x14ac:dyDescent="0.25">
      <c r="A282" s="25">
        <v>1186</v>
      </c>
      <c r="B282" s="25" t="s">
        <v>64</v>
      </c>
      <c r="C282" s="25" t="s">
        <v>8</v>
      </c>
      <c r="D282" s="25"/>
      <c r="E282" s="25"/>
      <c r="F282" s="25"/>
      <c r="G282" s="25">
        <f t="shared" si="180"/>
        <v>0</v>
      </c>
      <c r="H282" s="25"/>
      <c r="I282" s="25"/>
      <c r="J282" s="25"/>
      <c r="K282" s="25" t="str">
        <f t="shared" si="181"/>
        <v/>
      </c>
      <c r="L282" s="25"/>
      <c r="M282" s="25"/>
      <c r="N282" s="25">
        <f t="shared" si="211"/>
        <v>0</v>
      </c>
      <c r="O282" s="25">
        <f t="shared" si="212"/>
        <v>0</v>
      </c>
      <c r="P282" s="25">
        <f t="shared" si="213"/>
        <v>0</v>
      </c>
      <c r="Q282" s="25">
        <f t="shared" si="214"/>
        <v>0</v>
      </c>
      <c r="R282" s="25" t="str">
        <f t="shared" si="186"/>
        <v/>
      </c>
      <c r="S282" s="25" t="str">
        <f t="shared" si="187"/>
        <v/>
      </c>
      <c r="T282" s="25"/>
    </row>
    <row r="283" spans="1:20" x14ac:dyDescent="0.25">
      <c r="A283" s="25">
        <v>187</v>
      </c>
      <c r="B283" s="25" t="s">
        <v>65</v>
      </c>
      <c r="C283" s="25" t="s">
        <v>7</v>
      </c>
      <c r="D283" s="25">
        <v>160</v>
      </c>
      <c r="E283" s="25">
        <v>690</v>
      </c>
      <c r="F283" s="25">
        <v>1.5</v>
      </c>
      <c r="G283" s="26">
        <f t="shared" si="180"/>
        <v>750</v>
      </c>
      <c r="H283" s="25">
        <v>6.93</v>
      </c>
      <c r="I283" s="25">
        <v>14.41</v>
      </c>
      <c r="J283" s="25">
        <v>1.5</v>
      </c>
      <c r="K283" s="26">
        <f t="shared" si="181"/>
        <v>750</v>
      </c>
      <c r="L283" s="27">
        <v>16.78</v>
      </c>
      <c r="M283" s="27">
        <v>25.36</v>
      </c>
      <c r="N283" s="27">
        <f t="shared" si="211"/>
        <v>7.48</v>
      </c>
      <c r="O283" s="27">
        <f t="shared" si="212"/>
        <v>8.5799999999999983</v>
      </c>
      <c r="P283" s="27">
        <f t="shared" si="213"/>
        <v>3.74</v>
      </c>
      <c r="Q283" s="27">
        <f t="shared" si="214"/>
        <v>4.2899999999999991</v>
      </c>
      <c r="R283" s="27">
        <f t="shared" si="186"/>
        <v>24.066899999999997</v>
      </c>
      <c r="S283" s="27" t="str">
        <f t="shared" si="187"/>
        <v/>
      </c>
      <c r="T283" s="27">
        <f t="shared" ref="T283" si="216">IF(C284="DNA",R283*PI()-S284,R283*PI())</f>
        <v>75.608396234680185</v>
      </c>
    </row>
    <row r="284" spans="1:20" x14ac:dyDescent="0.25">
      <c r="A284" s="25">
        <v>1187</v>
      </c>
      <c r="B284" s="25" t="s">
        <v>64</v>
      </c>
      <c r="C284" s="25" t="s">
        <v>8</v>
      </c>
      <c r="D284" s="25"/>
      <c r="E284" s="25"/>
      <c r="F284" s="25"/>
      <c r="G284" s="25">
        <f t="shared" si="180"/>
        <v>0</v>
      </c>
      <c r="H284" s="25"/>
      <c r="I284" s="25"/>
      <c r="J284" s="25"/>
      <c r="K284" s="25" t="str">
        <f t="shared" si="181"/>
        <v/>
      </c>
      <c r="L284" s="25"/>
      <c r="M284" s="25"/>
      <c r="N284" s="25">
        <f t="shared" si="211"/>
        <v>0</v>
      </c>
      <c r="O284" s="25">
        <f t="shared" si="212"/>
        <v>0</v>
      </c>
      <c r="P284" s="25">
        <f t="shared" si="213"/>
        <v>0</v>
      </c>
      <c r="Q284" s="25">
        <f t="shared" si="214"/>
        <v>0</v>
      </c>
      <c r="R284" s="25" t="str">
        <f t="shared" si="186"/>
        <v/>
      </c>
      <c r="S284" s="25" t="str">
        <f t="shared" si="187"/>
        <v/>
      </c>
      <c r="T284" s="25"/>
    </row>
    <row r="285" spans="1:20" x14ac:dyDescent="0.25">
      <c r="A285" s="25">
        <v>188</v>
      </c>
      <c r="B285" s="25" t="s">
        <v>65</v>
      </c>
      <c r="C285" s="25" t="s">
        <v>7</v>
      </c>
      <c r="D285" s="25">
        <v>830</v>
      </c>
      <c r="E285" s="25">
        <v>960</v>
      </c>
      <c r="F285" s="25">
        <v>1.46</v>
      </c>
      <c r="G285" s="26">
        <f t="shared" si="180"/>
        <v>730</v>
      </c>
      <c r="H285" s="25">
        <v>6.64</v>
      </c>
      <c r="I285" s="25">
        <v>16.350000000000001</v>
      </c>
      <c r="J285" s="25">
        <v>1.46</v>
      </c>
      <c r="K285" s="26">
        <f t="shared" si="181"/>
        <v>730</v>
      </c>
      <c r="L285" s="27">
        <v>5.94</v>
      </c>
      <c r="M285" s="27">
        <v>15.01</v>
      </c>
      <c r="N285" s="27">
        <f t="shared" si="211"/>
        <v>9.7100000000000009</v>
      </c>
      <c r="O285" s="27">
        <f t="shared" si="212"/>
        <v>9.07</v>
      </c>
      <c r="P285" s="27">
        <f t="shared" si="213"/>
        <v>4.8550000000000004</v>
      </c>
      <c r="Q285" s="27">
        <f t="shared" si="214"/>
        <v>4.5350000000000001</v>
      </c>
      <c r="R285" s="27">
        <f t="shared" si="186"/>
        <v>32.145440499999999</v>
      </c>
      <c r="S285" s="27" t="str">
        <f t="shared" si="187"/>
        <v/>
      </c>
      <c r="T285" s="27">
        <f t="shared" ref="T285" si="217">IF(C286="DNA",R285*PI()-S286,R285*PI())</f>
        <v>100.9878797212078</v>
      </c>
    </row>
    <row r="286" spans="1:20" x14ac:dyDescent="0.25">
      <c r="A286" s="25">
        <v>1188</v>
      </c>
      <c r="B286" s="25" t="s">
        <v>64</v>
      </c>
      <c r="C286" s="25" t="s">
        <v>8</v>
      </c>
      <c r="D286" s="25"/>
      <c r="E286" s="25"/>
      <c r="F286" s="25"/>
      <c r="G286" s="25">
        <f t="shared" si="180"/>
        <v>0</v>
      </c>
      <c r="H286" s="25"/>
      <c r="I286" s="25"/>
      <c r="J286" s="25"/>
      <c r="K286" s="25" t="str">
        <f t="shared" si="181"/>
        <v/>
      </c>
      <c r="L286" s="25"/>
      <c r="M286" s="25"/>
      <c r="N286" s="25">
        <f t="shared" si="211"/>
        <v>0</v>
      </c>
      <c r="O286" s="25">
        <f t="shared" si="212"/>
        <v>0</v>
      </c>
      <c r="P286" s="25">
        <f t="shared" si="213"/>
        <v>0</v>
      </c>
      <c r="Q286" s="25">
        <f t="shared" si="214"/>
        <v>0</v>
      </c>
      <c r="R286" s="25" t="str">
        <f t="shared" si="186"/>
        <v/>
      </c>
      <c r="S286" s="25" t="str">
        <f t="shared" si="187"/>
        <v/>
      </c>
      <c r="T286" s="25"/>
    </row>
    <row r="287" spans="1:20" x14ac:dyDescent="0.25">
      <c r="A287" s="25">
        <v>189</v>
      </c>
      <c r="B287" s="25" t="s">
        <v>65</v>
      </c>
      <c r="C287" s="25" t="s">
        <v>7</v>
      </c>
      <c r="D287" s="25">
        <v>790</v>
      </c>
      <c r="E287" s="25">
        <v>540</v>
      </c>
      <c r="F287" s="25">
        <v>2.46</v>
      </c>
      <c r="G287" s="26">
        <f t="shared" si="180"/>
        <v>1230</v>
      </c>
      <c r="H287" s="25">
        <v>7.15</v>
      </c>
      <c r="I287" s="25">
        <v>17.100000000000001</v>
      </c>
      <c r="J287" s="25">
        <v>2.46</v>
      </c>
      <c r="K287" s="26">
        <f t="shared" si="181"/>
        <v>1230</v>
      </c>
      <c r="L287" s="27">
        <v>7.18</v>
      </c>
      <c r="M287" s="27">
        <v>16.440000000000001</v>
      </c>
      <c r="N287" s="27">
        <f t="shared" si="211"/>
        <v>9.9500000000000011</v>
      </c>
      <c r="O287" s="27">
        <f t="shared" si="212"/>
        <v>9.2600000000000016</v>
      </c>
      <c r="P287" s="27">
        <f t="shared" si="213"/>
        <v>4.9750000000000005</v>
      </c>
      <c r="Q287" s="27">
        <f t="shared" si="214"/>
        <v>4.6300000000000008</v>
      </c>
      <c r="R287" s="27">
        <f t="shared" si="186"/>
        <v>56.664255000000018</v>
      </c>
      <c r="S287" s="27" t="str">
        <f t="shared" si="187"/>
        <v/>
      </c>
      <c r="T287" s="27">
        <f t="shared" ref="T287" si="218">IF(C288="DNA",R287*PI()-S288,R287*PI())</f>
        <v>178.01600722913875</v>
      </c>
    </row>
    <row r="288" spans="1:20" x14ac:dyDescent="0.25">
      <c r="A288" s="25">
        <v>1189</v>
      </c>
      <c r="B288" s="25" t="s">
        <v>64</v>
      </c>
      <c r="C288" s="25" t="s">
        <v>8</v>
      </c>
      <c r="D288" s="25"/>
      <c r="E288" s="25"/>
      <c r="F288" s="25"/>
      <c r="G288" s="25">
        <f t="shared" si="180"/>
        <v>0</v>
      </c>
      <c r="H288" s="25"/>
      <c r="I288" s="25"/>
      <c r="J288" s="25"/>
      <c r="K288" s="25" t="str">
        <f t="shared" si="181"/>
        <v/>
      </c>
      <c r="L288" s="25"/>
      <c r="M288" s="25"/>
      <c r="N288" s="25">
        <f t="shared" si="211"/>
        <v>0</v>
      </c>
      <c r="O288" s="25">
        <f t="shared" si="212"/>
        <v>0</v>
      </c>
      <c r="P288" s="25">
        <f t="shared" si="213"/>
        <v>0</v>
      </c>
      <c r="Q288" s="25">
        <f t="shared" si="214"/>
        <v>0</v>
      </c>
      <c r="R288" s="25" t="str">
        <f t="shared" si="186"/>
        <v/>
      </c>
      <c r="S288" s="25" t="str">
        <f t="shared" si="187"/>
        <v/>
      </c>
      <c r="T288" s="25"/>
    </row>
    <row r="289" spans="1:20" x14ac:dyDescent="0.25">
      <c r="A289" s="25">
        <v>190</v>
      </c>
      <c r="B289" s="25" t="s">
        <v>65</v>
      </c>
      <c r="C289" s="25" t="s">
        <v>7</v>
      </c>
      <c r="D289" s="25">
        <v>380</v>
      </c>
      <c r="E289" s="25">
        <v>470</v>
      </c>
      <c r="F289" s="25">
        <v>1.18</v>
      </c>
      <c r="G289" s="26">
        <f t="shared" si="180"/>
        <v>590</v>
      </c>
      <c r="H289" s="25">
        <v>3.82</v>
      </c>
      <c r="I289" s="25">
        <v>12.98</v>
      </c>
      <c r="J289" s="25">
        <v>1.18</v>
      </c>
      <c r="K289" s="26">
        <f t="shared" si="181"/>
        <v>590</v>
      </c>
      <c r="L289" s="27">
        <v>6.55</v>
      </c>
      <c r="M289" s="27">
        <v>13.43</v>
      </c>
      <c r="N289" s="27">
        <f t="shared" si="211"/>
        <v>9.16</v>
      </c>
      <c r="O289" s="27">
        <f t="shared" si="212"/>
        <v>6.88</v>
      </c>
      <c r="P289" s="27">
        <f t="shared" si="213"/>
        <v>4.58</v>
      </c>
      <c r="Q289" s="27">
        <f t="shared" si="214"/>
        <v>3.44</v>
      </c>
      <c r="R289" s="27">
        <f t="shared" si="186"/>
        <v>18.591135999999999</v>
      </c>
      <c r="S289" s="27" t="str">
        <f t="shared" si="187"/>
        <v/>
      </c>
      <c r="T289" s="27">
        <f t="shared" ref="T289" si="219">IF(C290="DNA",R289*PI()-S290,R289*PI())</f>
        <v>58.405776279488727</v>
      </c>
    </row>
    <row r="290" spans="1:20" x14ac:dyDescent="0.25">
      <c r="A290" s="25">
        <v>1190</v>
      </c>
      <c r="B290" s="25" t="s">
        <v>64</v>
      </c>
      <c r="C290" s="25" t="s">
        <v>8</v>
      </c>
      <c r="D290" s="25"/>
      <c r="E290" s="25"/>
      <c r="F290" s="25"/>
      <c r="G290" s="25">
        <f t="shared" si="180"/>
        <v>0</v>
      </c>
      <c r="H290" s="25"/>
      <c r="I290" s="25"/>
      <c r="J290" s="25"/>
      <c r="K290" s="25" t="str">
        <f t="shared" si="181"/>
        <v/>
      </c>
      <c r="L290" s="25"/>
      <c r="M290" s="25"/>
      <c r="N290" s="25">
        <f t="shared" si="211"/>
        <v>0</v>
      </c>
      <c r="O290" s="25">
        <f t="shared" si="212"/>
        <v>0</v>
      </c>
      <c r="P290" s="25">
        <f t="shared" si="213"/>
        <v>0</v>
      </c>
      <c r="Q290" s="25">
        <f t="shared" si="214"/>
        <v>0</v>
      </c>
      <c r="R290" s="25" t="str">
        <f t="shared" si="186"/>
        <v/>
      </c>
      <c r="S290" s="25" t="str">
        <f t="shared" si="187"/>
        <v/>
      </c>
      <c r="T290" s="25"/>
    </row>
    <row r="291" spans="1:20" x14ac:dyDescent="0.25">
      <c r="A291" s="25">
        <v>191</v>
      </c>
      <c r="B291" s="25" t="s">
        <v>65</v>
      </c>
      <c r="C291" s="25" t="s">
        <v>7</v>
      </c>
      <c r="D291" s="25">
        <v>740</v>
      </c>
      <c r="E291" s="25">
        <v>290</v>
      </c>
      <c r="F291" s="25">
        <v>1.26</v>
      </c>
      <c r="G291" s="26">
        <f t="shared" si="180"/>
        <v>630</v>
      </c>
      <c r="H291" s="25">
        <v>6.66</v>
      </c>
      <c r="I291" s="25">
        <v>14.69</v>
      </c>
      <c r="J291" s="25">
        <v>1.26</v>
      </c>
      <c r="K291" s="26">
        <f t="shared" si="181"/>
        <v>630</v>
      </c>
      <c r="L291" s="27">
        <v>8.33</v>
      </c>
      <c r="M291" s="27">
        <v>16.149999999999999</v>
      </c>
      <c r="N291" s="27">
        <f t="shared" si="211"/>
        <v>8.0299999999999994</v>
      </c>
      <c r="O291" s="27">
        <f t="shared" si="212"/>
        <v>7.8199999999999985</v>
      </c>
      <c r="P291" s="27">
        <f t="shared" si="213"/>
        <v>4.0149999999999997</v>
      </c>
      <c r="Q291" s="27">
        <f t="shared" si="214"/>
        <v>3.9099999999999993</v>
      </c>
      <c r="R291" s="27">
        <f t="shared" si="186"/>
        <v>19.780298999999996</v>
      </c>
      <c r="S291" s="27" t="str">
        <f t="shared" si="187"/>
        <v/>
      </c>
      <c r="T291" s="27">
        <f t="shared" ref="T291" si="220">IF(C292="DNA",R291*PI()-S292,R291*PI())</f>
        <v>62.141642024209517</v>
      </c>
    </row>
    <row r="292" spans="1:20" x14ac:dyDescent="0.25">
      <c r="A292" s="25">
        <v>1191</v>
      </c>
      <c r="B292" s="25" t="s">
        <v>64</v>
      </c>
      <c r="C292" s="25" t="s">
        <v>8</v>
      </c>
      <c r="D292" s="25"/>
      <c r="E292" s="25"/>
      <c r="F292" s="25"/>
      <c r="G292" s="25">
        <f t="shared" si="180"/>
        <v>0</v>
      </c>
      <c r="H292" s="25"/>
      <c r="I292" s="25"/>
      <c r="J292" s="25"/>
      <c r="K292" s="25" t="str">
        <f t="shared" si="181"/>
        <v/>
      </c>
      <c r="L292" s="25"/>
      <c r="M292" s="25"/>
      <c r="N292" s="25">
        <f t="shared" si="211"/>
        <v>0</v>
      </c>
      <c r="O292" s="25">
        <f t="shared" si="212"/>
        <v>0</v>
      </c>
      <c r="P292" s="25">
        <f t="shared" si="213"/>
        <v>0</v>
      </c>
      <c r="Q292" s="25">
        <f t="shared" si="214"/>
        <v>0</v>
      </c>
      <c r="R292" s="25" t="str">
        <f t="shared" si="186"/>
        <v/>
      </c>
      <c r="S292" s="25" t="str">
        <f t="shared" si="187"/>
        <v/>
      </c>
      <c r="T292" s="25"/>
    </row>
    <row r="293" spans="1:20" x14ac:dyDescent="0.25">
      <c r="A293" s="25">
        <v>192</v>
      </c>
      <c r="B293" s="25" t="s">
        <v>65</v>
      </c>
      <c r="C293" s="25" t="s">
        <v>7</v>
      </c>
      <c r="D293" s="25">
        <v>390</v>
      </c>
      <c r="E293" s="25">
        <v>230</v>
      </c>
      <c r="F293" s="25">
        <v>1.31</v>
      </c>
      <c r="G293" s="26">
        <f t="shared" si="180"/>
        <v>655</v>
      </c>
      <c r="H293" s="25">
        <v>6.81</v>
      </c>
      <c r="I293" s="25">
        <v>16.32</v>
      </c>
      <c r="J293" s="25">
        <v>1.31</v>
      </c>
      <c r="K293" s="26">
        <f t="shared" si="181"/>
        <v>655</v>
      </c>
      <c r="L293" s="27">
        <v>8.9</v>
      </c>
      <c r="M293" s="27">
        <v>15.75</v>
      </c>
      <c r="N293" s="27">
        <f t="shared" si="211"/>
        <v>9.5100000000000016</v>
      </c>
      <c r="O293" s="27">
        <f t="shared" si="212"/>
        <v>6.85</v>
      </c>
      <c r="P293" s="27">
        <f t="shared" si="213"/>
        <v>4.7550000000000008</v>
      </c>
      <c r="Q293" s="27">
        <f t="shared" si="214"/>
        <v>3.4249999999999998</v>
      </c>
      <c r="R293" s="27">
        <f t="shared" si="186"/>
        <v>21.334496250000001</v>
      </c>
      <c r="S293" s="27" t="str">
        <f t="shared" si="187"/>
        <v/>
      </c>
      <c r="T293" s="27">
        <f t="shared" ref="T293" si="221">IF(C294="DNA",R293*PI()-S294,R293*PI())</f>
        <v>67.024296687038998</v>
      </c>
    </row>
    <row r="294" spans="1:20" x14ac:dyDescent="0.25">
      <c r="A294" s="25">
        <v>1192</v>
      </c>
      <c r="B294" s="25" t="s">
        <v>64</v>
      </c>
      <c r="C294" s="25" t="s">
        <v>8</v>
      </c>
      <c r="D294" s="25"/>
      <c r="E294" s="25"/>
      <c r="F294" s="25"/>
      <c r="G294" s="25">
        <f t="shared" si="180"/>
        <v>0</v>
      </c>
      <c r="H294" s="25"/>
      <c r="I294" s="25"/>
      <c r="J294" s="25"/>
      <c r="K294" s="25" t="str">
        <f t="shared" si="181"/>
        <v/>
      </c>
      <c r="L294" s="25"/>
      <c r="M294" s="25"/>
      <c r="N294" s="25">
        <f t="shared" si="211"/>
        <v>0</v>
      </c>
      <c r="O294" s="25">
        <f t="shared" si="212"/>
        <v>0</v>
      </c>
      <c r="P294" s="25">
        <f t="shared" si="213"/>
        <v>0</v>
      </c>
      <c r="Q294" s="25">
        <f t="shared" si="214"/>
        <v>0</v>
      </c>
      <c r="R294" s="25" t="str">
        <f t="shared" si="186"/>
        <v/>
      </c>
      <c r="S294" s="25" t="str">
        <f t="shared" si="187"/>
        <v/>
      </c>
      <c r="T294" s="25"/>
    </row>
    <row r="295" spans="1:20" x14ac:dyDescent="0.25">
      <c r="A295" s="25">
        <v>193</v>
      </c>
      <c r="B295" s="25" t="s">
        <v>65</v>
      </c>
      <c r="C295" s="25" t="s">
        <v>7</v>
      </c>
      <c r="D295" s="25">
        <v>440</v>
      </c>
      <c r="E295" s="25">
        <v>240</v>
      </c>
      <c r="F295" s="25">
        <v>1.4</v>
      </c>
      <c r="G295" s="26">
        <f t="shared" ref="G295:G326" si="222">F295*500</f>
        <v>700</v>
      </c>
      <c r="H295" s="25">
        <v>4.47</v>
      </c>
      <c r="I295" s="25">
        <v>14.5</v>
      </c>
      <c r="J295" s="25">
        <v>1.4</v>
      </c>
      <c r="K295" s="26">
        <f t="shared" si="181"/>
        <v>700</v>
      </c>
      <c r="L295" s="27">
        <v>4.68</v>
      </c>
      <c r="M295" s="27">
        <v>13.2</v>
      </c>
      <c r="N295" s="27">
        <f t="shared" si="211"/>
        <v>10.030000000000001</v>
      </c>
      <c r="O295" s="27">
        <f t="shared" si="212"/>
        <v>8.52</v>
      </c>
      <c r="P295" s="27">
        <f t="shared" si="213"/>
        <v>5.0150000000000006</v>
      </c>
      <c r="Q295" s="27">
        <f t="shared" si="214"/>
        <v>4.26</v>
      </c>
      <c r="R295" s="27">
        <f t="shared" ref="R295:R303" si="223">IF(OR(C295="DNA",C295="None"),"",F295*P295*Q295)</f>
        <v>29.909459999999999</v>
      </c>
      <c r="S295" s="27" t="str">
        <f t="shared" ref="S295:S326" si="224">IF(C295="DNA",2/3*N295^2*F295,"")</f>
        <v/>
      </c>
      <c r="T295" s="27">
        <f t="shared" ref="T295" si="225">IF(C296="DNA",R295*PI()-S296,R295*PI())</f>
        <v>93.963339808837773</v>
      </c>
    </row>
    <row r="296" spans="1:20" x14ac:dyDescent="0.25">
      <c r="A296" s="25">
        <v>1193</v>
      </c>
      <c r="B296" s="25" t="s">
        <v>64</v>
      </c>
      <c r="C296" s="25" t="s">
        <v>8</v>
      </c>
      <c r="D296" s="25"/>
      <c r="E296" s="25"/>
      <c r="F296" s="25"/>
      <c r="G296" s="25">
        <f t="shared" si="222"/>
        <v>0</v>
      </c>
      <c r="H296" s="25"/>
      <c r="I296" s="25"/>
      <c r="J296" s="25"/>
      <c r="K296" s="25" t="str">
        <f t="shared" si="181"/>
        <v/>
      </c>
      <c r="L296" s="25"/>
      <c r="M296" s="25"/>
      <c r="N296" s="25">
        <f t="shared" si="211"/>
        <v>0</v>
      </c>
      <c r="O296" s="25">
        <f t="shared" si="212"/>
        <v>0</v>
      </c>
      <c r="P296" s="25">
        <f t="shared" si="213"/>
        <v>0</v>
      </c>
      <c r="Q296" s="25">
        <f t="shared" si="214"/>
        <v>0</v>
      </c>
      <c r="R296" s="25" t="str">
        <f t="shared" si="223"/>
        <v/>
      </c>
      <c r="S296" s="25" t="str">
        <f t="shared" si="224"/>
        <v/>
      </c>
      <c r="T296" s="25"/>
    </row>
    <row r="297" spans="1:20" x14ac:dyDescent="0.25">
      <c r="A297" s="25">
        <v>194</v>
      </c>
      <c r="B297" s="25" t="s">
        <v>65</v>
      </c>
      <c r="C297" s="25" t="s">
        <v>7</v>
      </c>
      <c r="D297" s="25">
        <v>290</v>
      </c>
      <c r="E297" s="25">
        <v>720</v>
      </c>
      <c r="F297" s="25">
        <v>1.59</v>
      </c>
      <c r="G297" s="26">
        <f t="shared" si="222"/>
        <v>795</v>
      </c>
      <c r="H297" s="25">
        <v>5.94</v>
      </c>
      <c r="I297" s="25">
        <v>13.27</v>
      </c>
      <c r="J297" s="25">
        <v>1.59</v>
      </c>
      <c r="K297" s="26">
        <f t="shared" si="181"/>
        <v>795</v>
      </c>
      <c r="L297" s="27">
        <v>8.58</v>
      </c>
      <c r="M297" s="27">
        <v>16.399999999999999</v>
      </c>
      <c r="N297" s="27">
        <f t="shared" si="211"/>
        <v>7.3299999999999992</v>
      </c>
      <c r="O297" s="27">
        <f t="shared" si="212"/>
        <v>7.8199999999999985</v>
      </c>
      <c r="P297" s="27">
        <f t="shared" si="213"/>
        <v>3.6649999999999996</v>
      </c>
      <c r="Q297" s="27">
        <f t="shared" si="214"/>
        <v>3.9099999999999993</v>
      </c>
      <c r="R297" s="27">
        <f t="shared" si="223"/>
        <v>22.784938499999996</v>
      </c>
      <c r="S297" s="27" t="str">
        <f t="shared" si="224"/>
        <v/>
      </c>
      <c r="T297" s="27">
        <f t="shared" ref="T297" si="226">IF(C298="DNA",R297*PI()-S298,R297*PI())</f>
        <v>71.580995404095233</v>
      </c>
    </row>
    <row r="298" spans="1:20" x14ac:dyDescent="0.25">
      <c r="A298" s="25">
        <v>1194</v>
      </c>
      <c r="B298" s="25" t="s">
        <v>64</v>
      </c>
      <c r="C298" s="25" t="s">
        <v>8</v>
      </c>
      <c r="D298" s="25"/>
      <c r="E298" s="25"/>
      <c r="F298" s="25"/>
      <c r="G298" s="25">
        <f t="shared" si="222"/>
        <v>0</v>
      </c>
      <c r="H298" s="25"/>
      <c r="I298" s="25"/>
      <c r="J298" s="25"/>
      <c r="K298" s="25" t="str">
        <f t="shared" si="181"/>
        <v/>
      </c>
      <c r="L298" s="25"/>
      <c r="M298" s="25"/>
      <c r="N298" s="25">
        <f t="shared" si="211"/>
        <v>0</v>
      </c>
      <c r="O298" s="25">
        <f t="shared" si="212"/>
        <v>0</v>
      </c>
      <c r="P298" s="25">
        <f t="shared" si="213"/>
        <v>0</v>
      </c>
      <c r="Q298" s="25">
        <f t="shared" si="214"/>
        <v>0</v>
      </c>
      <c r="R298" s="25" t="str">
        <f t="shared" si="223"/>
        <v/>
      </c>
      <c r="S298" s="25" t="str">
        <f t="shared" si="224"/>
        <v/>
      </c>
      <c r="T298" s="25"/>
    </row>
    <row r="299" spans="1:20" x14ac:dyDescent="0.25">
      <c r="A299" s="25">
        <v>195</v>
      </c>
      <c r="B299" s="25" t="s">
        <v>65</v>
      </c>
      <c r="C299" s="25" t="s">
        <v>7</v>
      </c>
      <c r="D299" s="25">
        <v>380</v>
      </c>
      <c r="E299" s="25">
        <v>890</v>
      </c>
      <c r="F299" s="25">
        <v>1.1200000000000001</v>
      </c>
      <c r="G299" s="26">
        <f t="shared" si="222"/>
        <v>560</v>
      </c>
      <c r="H299" s="25">
        <v>5.52</v>
      </c>
      <c r="I299" s="25">
        <v>14.17</v>
      </c>
      <c r="J299" s="25">
        <v>1.1200000000000001</v>
      </c>
      <c r="K299" s="26">
        <f t="shared" si="181"/>
        <v>560</v>
      </c>
      <c r="L299" s="27">
        <v>4.8499999999999996</v>
      </c>
      <c r="M299" s="27">
        <v>12.43</v>
      </c>
      <c r="N299" s="27">
        <f t="shared" si="211"/>
        <v>8.65</v>
      </c>
      <c r="O299" s="27">
        <f t="shared" si="212"/>
        <v>7.58</v>
      </c>
      <c r="P299" s="27">
        <f t="shared" si="213"/>
        <v>4.3250000000000002</v>
      </c>
      <c r="Q299" s="27">
        <f t="shared" si="214"/>
        <v>3.79</v>
      </c>
      <c r="R299" s="27">
        <f t="shared" si="223"/>
        <v>18.35876</v>
      </c>
      <c r="S299" s="27" t="str">
        <f t="shared" si="224"/>
        <v/>
      </c>
      <c r="T299" s="27">
        <f t="shared" ref="T299" si="227">IF(C300="DNA",R299*PI()-S300,R299*PI())</f>
        <v>57.675745545018152</v>
      </c>
    </row>
    <row r="300" spans="1:20" x14ac:dyDescent="0.25">
      <c r="A300" s="25">
        <v>1195</v>
      </c>
      <c r="B300" s="25" t="s">
        <v>64</v>
      </c>
      <c r="C300" s="25" t="s">
        <v>8</v>
      </c>
      <c r="D300" s="25"/>
      <c r="E300" s="25"/>
      <c r="F300" s="25"/>
      <c r="G300" s="25">
        <f t="shared" si="222"/>
        <v>0</v>
      </c>
      <c r="H300" s="25"/>
      <c r="I300" s="25"/>
      <c r="J300" s="25"/>
      <c r="K300" s="25" t="str">
        <f t="shared" si="181"/>
        <v/>
      </c>
      <c r="L300" s="25"/>
      <c r="M300" s="25"/>
      <c r="N300" s="25">
        <f t="shared" si="211"/>
        <v>0</v>
      </c>
      <c r="O300" s="25">
        <f t="shared" si="212"/>
        <v>0</v>
      </c>
      <c r="P300" s="25">
        <f t="shared" si="213"/>
        <v>0</v>
      </c>
      <c r="Q300" s="25">
        <f t="shared" si="214"/>
        <v>0</v>
      </c>
      <c r="R300" s="25" t="str">
        <f t="shared" si="223"/>
        <v/>
      </c>
      <c r="S300" s="25" t="str">
        <f t="shared" si="224"/>
        <v/>
      </c>
      <c r="T300" s="25"/>
    </row>
    <row r="301" spans="1:20" x14ac:dyDescent="0.25">
      <c r="A301" s="25">
        <v>196</v>
      </c>
      <c r="B301" s="25" t="s">
        <v>65</v>
      </c>
      <c r="C301" s="25" t="s">
        <v>7</v>
      </c>
      <c r="D301" s="25">
        <v>810</v>
      </c>
      <c r="E301" s="25">
        <v>120</v>
      </c>
      <c r="F301" s="25">
        <v>1.26</v>
      </c>
      <c r="G301" s="26">
        <f t="shared" si="222"/>
        <v>630</v>
      </c>
      <c r="H301" s="25">
        <v>11.69</v>
      </c>
      <c r="I301" s="25">
        <v>26.59</v>
      </c>
      <c r="J301" s="25">
        <v>1.25</v>
      </c>
      <c r="K301" s="26">
        <f t="shared" si="181"/>
        <v>625</v>
      </c>
      <c r="L301" s="27">
        <v>10.039999999999999</v>
      </c>
      <c r="M301" s="27">
        <v>20.5</v>
      </c>
      <c r="N301" s="27">
        <f t="shared" si="211"/>
        <v>14.9</v>
      </c>
      <c r="O301" s="27">
        <f t="shared" si="212"/>
        <v>10.46</v>
      </c>
      <c r="P301" s="27">
        <f t="shared" si="213"/>
        <v>7.45</v>
      </c>
      <c r="Q301" s="27">
        <f t="shared" si="214"/>
        <v>5.23</v>
      </c>
      <c r="R301" s="27">
        <f t="shared" si="223"/>
        <v>49.094010000000004</v>
      </c>
      <c r="S301" s="27" t="str">
        <f t="shared" si="224"/>
        <v/>
      </c>
      <c r="T301" s="27">
        <f t="shared" ref="T301" si="228">IF(C302="DNA",R301*PI()-S302,R301*PI())</f>
        <v>154.23338115126384</v>
      </c>
    </row>
    <row r="302" spans="1:20" x14ac:dyDescent="0.25">
      <c r="A302" s="25">
        <v>1196</v>
      </c>
      <c r="B302" s="25" t="s">
        <v>64</v>
      </c>
      <c r="C302" s="25" t="s">
        <v>8</v>
      </c>
      <c r="D302" s="25"/>
      <c r="E302" s="25"/>
      <c r="F302" s="25"/>
      <c r="G302" s="25">
        <f t="shared" si="222"/>
        <v>0</v>
      </c>
      <c r="H302" s="25"/>
      <c r="I302" s="25"/>
      <c r="J302" s="25"/>
      <c r="K302" s="25" t="str">
        <f t="shared" ref="K302:K304" si="229">IF(J302&gt;0,J302/2*1000,"")</f>
        <v/>
      </c>
      <c r="L302" s="25"/>
      <c r="M302" s="25"/>
      <c r="N302" s="25">
        <f t="shared" si="211"/>
        <v>0</v>
      </c>
      <c r="O302" s="25">
        <f t="shared" si="212"/>
        <v>0</v>
      </c>
      <c r="P302" s="25">
        <f t="shared" si="213"/>
        <v>0</v>
      </c>
      <c r="Q302" s="25">
        <f t="shared" si="214"/>
        <v>0</v>
      </c>
      <c r="R302" s="25" t="str">
        <f t="shared" si="223"/>
        <v/>
      </c>
      <c r="S302" s="25" t="str">
        <f t="shared" si="224"/>
        <v/>
      </c>
      <c r="T302" s="25"/>
    </row>
    <row r="303" spans="1:20" x14ac:dyDescent="0.25">
      <c r="A303" s="17">
        <v>197</v>
      </c>
      <c r="B303" s="17" t="s">
        <v>64</v>
      </c>
      <c r="C303" s="17" t="s">
        <v>7</v>
      </c>
      <c r="D303" s="17">
        <v>990</v>
      </c>
      <c r="E303" s="17">
        <v>170</v>
      </c>
      <c r="F303" s="17">
        <v>1.72</v>
      </c>
      <c r="G303" s="24">
        <f t="shared" si="222"/>
        <v>860</v>
      </c>
      <c r="H303" s="17">
        <v>6.61</v>
      </c>
      <c r="I303" s="17">
        <v>17.760000000000002</v>
      </c>
      <c r="J303" s="17">
        <v>1.73</v>
      </c>
      <c r="K303" s="24">
        <f t="shared" si="229"/>
        <v>865</v>
      </c>
      <c r="L303" s="18">
        <v>6.13</v>
      </c>
      <c r="M303" s="18">
        <v>14.16</v>
      </c>
      <c r="N303" s="18">
        <f t="shared" si="211"/>
        <v>11.150000000000002</v>
      </c>
      <c r="O303" s="18">
        <f t="shared" si="212"/>
        <v>8.0300000000000011</v>
      </c>
      <c r="P303" s="18">
        <f t="shared" si="213"/>
        <v>5.5750000000000011</v>
      </c>
      <c r="Q303" s="18">
        <f t="shared" si="214"/>
        <v>4.0150000000000006</v>
      </c>
      <c r="R303" s="18">
        <f t="shared" si="223"/>
        <v>38.499835000000012</v>
      </c>
      <c r="S303" s="18" t="str">
        <f t="shared" si="224"/>
        <v/>
      </c>
      <c r="T303" s="18">
        <f t="shared" ref="T303" si="230">IF(C304="DNA",R303*PI()-S304,R303*PI())</f>
        <v>120.95079880041924</v>
      </c>
    </row>
    <row r="304" spans="1:20" x14ac:dyDescent="0.25">
      <c r="A304" s="17">
        <v>1197</v>
      </c>
      <c r="B304" s="17" t="s">
        <v>64</v>
      </c>
      <c r="C304" s="17" t="s">
        <v>8</v>
      </c>
      <c r="D304" s="17"/>
      <c r="E304" s="17"/>
      <c r="F304" s="17"/>
      <c r="G304" s="17">
        <f t="shared" si="222"/>
        <v>0</v>
      </c>
      <c r="H304" s="17"/>
      <c r="I304" s="17"/>
      <c r="J304" s="17"/>
      <c r="K304" s="17" t="str">
        <f t="shared" si="229"/>
        <v/>
      </c>
      <c r="L304" s="17"/>
      <c r="M304" s="17"/>
      <c r="N304" s="17">
        <f t="shared" si="211"/>
        <v>0</v>
      </c>
      <c r="O304" s="17">
        <f t="shared" si="212"/>
        <v>0</v>
      </c>
      <c r="P304" s="17">
        <f t="shared" si="213"/>
        <v>0</v>
      </c>
      <c r="Q304" s="17">
        <f t="shared" si="214"/>
        <v>0</v>
      </c>
      <c r="R304" s="17" t="str">
        <f>IF(OR(C304="DNA",C304="None"),"",F304*P304*Q304)</f>
        <v/>
      </c>
      <c r="S304" s="17" t="str">
        <f t="shared" si="224"/>
        <v/>
      </c>
      <c r="T304" s="17"/>
    </row>
    <row r="305" spans="1:20" x14ac:dyDescent="0.25">
      <c r="A305" s="32">
        <v>198</v>
      </c>
      <c r="B305" s="32" t="s">
        <v>66</v>
      </c>
      <c r="C305" s="32" t="s">
        <v>7</v>
      </c>
      <c r="D305" s="32">
        <v>30</v>
      </c>
      <c r="E305" s="32">
        <v>940</v>
      </c>
      <c r="F305" s="33">
        <v>2.33</v>
      </c>
      <c r="G305" s="34">
        <f t="shared" si="222"/>
        <v>1165</v>
      </c>
      <c r="H305" s="33">
        <v>8.9600000000000009</v>
      </c>
      <c r="I305" s="33">
        <v>20.239999999999998</v>
      </c>
      <c r="J305" s="33">
        <v>2.33</v>
      </c>
      <c r="K305" s="34">
        <f t="shared" ref="K305:K326" si="231">J305*500</f>
        <v>1165</v>
      </c>
      <c r="L305" s="33">
        <v>12.17</v>
      </c>
      <c r="M305" s="33">
        <v>22.34</v>
      </c>
      <c r="N305" s="33">
        <f t="shared" ref="N305:N326" si="232">I305-H305</f>
        <v>11.279999999999998</v>
      </c>
      <c r="O305" s="33">
        <f t="shared" ref="O305:O326" si="233">M305-L305</f>
        <v>10.17</v>
      </c>
      <c r="P305" s="33">
        <f t="shared" ref="P305:P326" si="234">N305/2</f>
        <v>5.6399999999999988</v>
      </c>
      <c r="Q305" s="33">
        <f t="shared" ref="Q305:Q326" si="235">O305/2</f>
        <v>5.085</v>
      </c>
      <c r="R305" s="33">
        <f t="shared" ref="R305:R326" si="236">F305*P305*Q305</f>
        <v>66.823001999999988</v>
      </c>
      <c r="S305" s="33" t="str">
        <f t="shared" si="224"/>
        <v/>
      </c>
      <c r="T305" s="33">
        <f t="shared" ref="T305:T325" si="237">IF(C306="DNA",R305*PI()-S306,R305*PI())</f>
        <v>209.93065217401602</v>
      </c>
    </row>
    <row r="306" spans="1:20" x14ac:dyDescent="0.25">
      <c r="A306" s="32">
        <v>199</v>
      </c>
      <c r="B306" s="32" t="s">
        <v>66</v>
      </c>
      <c r="C306" s="32" t="s">
        <v>7</v>
      </c>
      <c r="D306" s="32">
        <v>170</v>
      </c>
      <c r="E306" s="32">
        <v>805</v>
      </c>
      <c r="F306" s="33">
        <v>1.59</v>
      </c>
      <c r="G306" s="34">
        <f t="shared" si="222"/>
        <v>795</v>
      </c>
      <c r="H306" s="33">
        <v>6.49</v>
      </c>
      <c r="I306" s="33">
        <v>18.82</v>
      </c>
      <c r="J306" s="33">
        <v>1.59</v>
      </c>
      <c r="K306" s="34">
        <f t="shared" si="231"/>
        <v>795</v>
      </c>
      <c r="L306" s="33">
        <v>6.29</v>
      </c>
      <c r="M306" s="33">
        <v>15.84</v>
      </c>
      <c r="N306" s="33">
        <f t="shared" si="232"/>
        <v>12.33</v>
      </c>
      <c r="O306" s="33">
        <f t="shared" si="233"/>
        <v>9.5500000000000007</v>
      </c>
      <c r="P306" s="33">
        <f t="shared" si="234"/>
        <v>6.165</v>
      </c>
      <c r="Q306" s="33">
        <f t="shared" si="235"/>
        <v>4.7750000000000004</v>
      </c>
      <c r="R306" s="33">
        <f t="shared" si="236"/>
        <v>46.806221250000007</v>
      </c>
      <c r="S306" s="33" t="str">
        <f t="shared" si="224"/>
        <v/>
      </c>
      <c r="T306" s="33">
        <f t="shared" si="237"/>
        <v>147.04608082129849</v>
      </c>
    </row>
    <row r="307" spans="1:20" x14ac:dyDescent="0.25">
      <c r="A307" s="32">
        <v>200</v>
      </c>
      <c r="B307" s="32" t="s">
        <v>66</v>
      </c>
      <c r="C307" s="32" t="s">
        <v>7</v>
      </c>
      <c r="D307" s="32">
        <v>190</v>
      </c>
      <c r="E307" s="32">
        <v>780</v>
      </c>
      <c r="F307" s="33">
        <v>1.65</v>
      </c>
      <c r="G307" s="34">
        <f t="shared" si="222"/>
        <v>825</v>
      </c>
      <c r="H307" s="33">
        <v>7.82</v>
      </c>
      <c r="I307" s="33">
        <v>19.420000000000002</v>
      </c>
      <c r="J307" s="33">
        <v>1.65</v>
      </c>
      <c r="K307" s="34">
        <f t="shared" si="231"/>
        <v>825</v>
      </c>
      <c r="L307" s="33">
        <v>8.7899999999999991</v>
      </c>
      <c r="M307" s="33">
        <v>17.850000000000001</v>
      </c>
      <c r="N307" s="33">
        <f t="shared" si="232"/>
        <v>11.600000000000001</v>
      </c>
      <c r="O307" s="33">
        <f t="shared" si="233"/>
        <v>9.0600000000000023</v>
      </c>
      <c r="P307" s="33">
        <f t="shared" si="234"/>
        <v>5.8000000000000007</v>
      </c>
      <c r="Q307" s="33">
        <f t="shared" si="235"/>
        <v>4.5300000000000011</v>
      </c>
      <c r="R307" s="33">
        <f t="shared" si="236"/>
        <v>43.352100000000014</v>
      </c>
      <c r="S307" s="33" t="str">
        <f t="shared" si="224"/>
        <v/>
      </c>
      <c r="T307" s="33">
        <f t="shared" si="237"/>
        <v>136.19463887769012</v>
      </c>
    </row>
    <row r="308" spans="1:20" x14ac:dyDescent="0.25">
      <c r="A308" s="32">
        <v>201</v>
      </c>
      <c r="B308" s="32" t="s">
        <v>66</v>
      </c>
      <c r="C308" s="32" t="s">
        <v>7</v>
      </c>
      <c r="D308" s="32">
        <v>140</v>
      </c>
      <c r="E308" s="32">
        <v>700</v>
      </c>
      <c r="F308" s="33">
        <v>1.91</v>
      </c>
      <c r="G308" s="34">
        <f t="shared" si="222"/>
        <v>955</v>
      </c>
      <c r="H308" s="33">
        <v>11.59</v>
      </c>
      <c r="I308" s="33">
        <v>20.329999999999998</v>
      </c>
      <c r="J308" s="33">
        <v>1.91</v>
      </c>
      <c r="K308" s="34">
        <f t="shared" si="231"/>
        <v>955</v>
      </c>
      <c r="L308" s="33">
        <v>8.57</v>
      </c>
      <c r="M308" s="33">
        <v>17.61</v>
      </c>
      <c r="N308" s="33">
        <f t="shared" si="232"/>
        <v>8.7399999999999984</v>
      </c>
      <c r="O308" s="33">
        <f t="shared" si="233"/>
        <v>9.0399999999999991</v>
      </c>
      <c r="P308" s="33">
        <f t="shared" si="234"/>
        <v>4.3699999999999992</v>
      </c>
      <c r="Q308" s="33">
        <f t="shared" si="235"/>
        <v>4.5199999999999996</v>
      </c>
      <c r="R308" s="33">
        <f t="shared" si="236"/>
        <v>37.727083999999991</v>
      </c>
      <c r="S308" s="33" t="str">
        <f t="shared" si="224"/>
        <v/>
      </c>
      <c r="T308" s="33">
        <f t="shared" si="237"/>
        <v>118.523129935765</v>
      </c>
    </row>
    <row r="309" spans="1:20" x14ac:dyDescent="0.25">
      <c r="A309" s="32">
        <v>202</v>
      </c>
      <c r="B309" s="32" t="s">
        <v>66</v>
      </c>
      <c r="C309" s="32" t="s">
        <v>7</v>
      </c>
      <c r="D309" s="32">
        <v>270</v>
      </c>
      <c r="E309" s="32">
        <v>550</v>
      </c>
      <c r="F309" s="33">
        <v>1.83</v>
      </c>
      <c r="G309" s="34">
        <f t="shared" si="222"/>
        <v>915</v>
      </c>
      <c r="H309" s="33">
        <v>9.34</v>
      </c>
      <c r="I309" s="33">
        <v>20.63</v>
      </c>
      <c r="J309" s="33">
        <v>1.83</v>
      </c>
      <c r="K309" s="34">
        <f t="shared" si="231"/>
        <v>915</v>
      </c>
      <c r="L309" s="33">
        <v>13.54</v>
      </c>
      <c r="M309" s="33">
        <v>22.32</v>
      </c>
      <c r="N309" s="33">
        <f t="shared" si="232"/>
        <v>11.29</v>
      </c>
      <c r="O309" s="33">
        <f t="shared" si="233"/>
        <v>8.7800000000000011</v>
      </c>
      <c r="P309" s="33">
        <f t="shared" si="234"/>
        <v>5.6449999999999996</v>
      </c>
      <c r="Q309" s="33">
        <f t="shared" si="235"/>
        <v>4.3900000000000006</v>
      </c>
      <c r="R309" s="33">
        <f t="shared" si="236"/>
        <v>45.350236500000001</v>
      </c>
      <c r="S309" s="33" t="str">
        <f t="shared" si="224"/>
        <v/>
      </c>
      <c r="T309" s="33">
        <f t="shared" si="237"/>
        <v>142.47196982695971</v>
      </c>
    </row>
    <row r="310" spans="1:20" x14ac:dyDescent="0.25">
      <c r="A310" s="32">
        <v>203</v>
      </c>
      <c r="B310" s="32" t="s">
        <v>66</v>
      </c>
      <c r="C310" s="32" t="s">
        <v>7</v>
      </c>
      <c r="D310" s="32">
        <v>25</v>
      </c>
      <c r="E310" s="32">
        <v>235</v>
      </c>
      <c r="F310" s="33">
        <v>1.5</v>
      </c>
      <c r="G310" s="34">
        <f t="shared" si="222"/>
        <v>750</v>
      </c>
      <c r="H310" s="33">
        <v>8.3000000000000007</v>
      </c>
      <c r="I310" s="33">
        <v>16.57</v>
      </c>
      <c r="J310" s="33">
        <v>1.5</v>
      </c>
      <c r="K310" s="34">
        <f t="shared" si="231"/>
        <v>750</v>
      </c>
      <c r="L310" s="33">
        <v>9.4600000000000009</v>
      </c>
      <c r="M310" s="33">
        <v>17.190000000000001</v>
      </c>
      <c r="N310" s="33">
        <f t="shared" si="232"/>
        <v>8.27</v>
      </c>
      <c r="O310" s="33">
        <f t="shared" si="233"/>
        <v>7.73</v>
      </c>
      <c r="P310" s="33">
        <f t="shared" si="234"/>
        <v>4.1349999999999998</v>
      </c>
      <c r="Q310" s="33">
        <f t="shared" si="235"/>
        <v>3.8650000000000002</v>
      </c>
      <c r="R310" s="33">
        <f t="shared" si="236"/>
        <v>23.972662499999998</v>
      </c>
      <c r="S310" s="33" t="str">
        <f t="shared" si="224"/>
        <v/>
      </c>
      <c r="T310" s="33">
        <f t="shared" si="237"/>
        <v>75.312340396987523</v>
      </c>
    </row>
    <row r="311" spans="1:20" x14ac:dyDescent="0.25">
      <c r="A311" s="32">
        <v>204</v>
      </c>
      <c r="B311" s="32" t="s">
        <v>66</v>
      </c>
      <c r="C311" s="32" t="s">
        <v>7</v>
      </c>
      <c r="D311" s="32">
        <v>390</v>
      </c>
      <c r="E311" s="32">
        <v>140</v>
      </c>
      <c r="F311" s="33">
        <v>1.72</v>
      </c>
      <c r="G311" s="34">
        <f t="shared" si="222"/>
        <v>860</v>
      </c>
      <c r="H311" s="33">
        <v>6.97</v>
      </c>
      <c r="I311" s="33">
        <v>15.74</v>
      </c>
      <c r="J311" s="33">
        <v>1.72</v>
      </c>
      <c r="K311" s="34">
        <f t="shared" si="231"/>
        <v>860</v>
      </c>
      <c r="L311" s="33">
        <v>9.6300000000000008</v>
      </c>
      <c r="M311" s="33">
        <v>16.84</v>
      </c>
      <c r="N311" s="33">
        <f t="shared" si="232"/>
        <v>8.77</v>
      </c>
      <c r="O311" s="33">
        <f t="shared" si="233"/>
        <v>7.2099999999999991</v>
      </c>
      <c r="P311" s="33">
        <f t="shared" si="234"/>
        <v>4.3849999999999998</v>
      </c>
      <c r="Q311" s="33">
        <f t="shared" si="235"/>
        <v>3.6049999999999995</v>
      </c>
      <c r="R311" s="33">
        <f t="shared" si="236"/>
        <v>27.189630999999995</v>
      </c>
      <c r="S311" s="33" t="str">
        <f t="shared" si="224"/>
        <v/>
      </c>
      <c r="T311" s="33">
        <f t="shared" si="237"/>
        <v>85.418745003417285</v>
      </c>
    </row>
    <row r="312" spans="1:20" x14ac:dyDescent="0.25">
      <c r="A312" s="32">
        <v>205</v>
      </c>
      <c r="B312" s="32" t="s">
        <v>66</v>
      </c>
      <c r="C312" s="32" t="s">
        <v>7</v>
      </c>
      <c r="D312" s="32">
        <v>560</v>
      </c>
      <c r="E312" s="32">
        <v>120</v>
      </c>
      <c r="F312" s="33">
        <v>2.14</v>
      </c>
      <c r="G312" s="34">
        <f t="shared" si="222"/>
        <v>1070</v>
      </c>
      <c r="H312" s="33">
        <v>7.21</v>
      </c>
      <c r="I312" s="33">
        <v>18.440000000000001</v>
      </c>
      <c r="J312" s="33">
        <v>2.14</v>
      </c>
      <c r="K312" s="34">
        <f t="shared" si="231"/>
        <v>1070</v>
      </c>
      <c r="L312" s="33">
        <v>6.49</v>
      </c>
      <c r="M312" s="33">
        <v>18.440000000000001</v>
      </c>
      <c r="N312" s="33">
        <f t="shared" si="232"/>
        <v>11.23</v>
      </c>
      <c r="O312" s="33">
        <f t="shared" si="233"/>
        <v>11.950000000000001</v>
      </c>
      <c r="P312" s="33">
        <f t="shared" si="234"/>
        <v>5.6150000000000002</v>
      </c>
      <c r="Q312" s="33">
        <f t="shared" si="235"/>
        <v>5.9750000000000005</v>
      </c>
      <c r="R312" s="33">
        <f t="shared" si="236"/>
        <v>71.796197500000019</v>
      </c>
      <c r="S312" s="33" t="str">
        <f t="shared" si="224"/>
        <v/>
      </c>
      <c r="T312" s="33">
        <f t="shared" si="237"/>
        <v>225.55440662168192</v>
      </c>
    </row>
    <row r="313" spans="1:20" x14ac:dyDescent="0.25">
      <c r="A313" s="32">
        <v>206</v>
      </c>
      <c r="B313" s="32" t="s">
        <v>66</v>
      </c>
      <c r="C313" s="32" t="s">
        <v>7</v>
      </c>
      <c r="D313" s="32">
        <v>530</v>
      </c>
      <c r="E313" s="32">
        <v>265</v>
      </c>
      <c r="F313" s="33">
        <v>1.64</v>
      </c>
      <c r="G313" s="34">
        <f t="shared" si="222"/>
        <v>820</v>
      </c>
      <c r="H313" s="33">
        <v>4.9000000000000004</v>
      </c>
      <c r="I313" s="33">
        <v>14.81</v>
      </c>
      <c r="J313" s="33">
        <v>1.63</v>
      </c>
      <c r="K313" s="34">
        <f t="shared" si="231"/>
        <v>815</v>
      </c>
      <c r="L313" s="33">
        <v>5.8</v>
      </c>
      <c r="M313" s="33">
        <v>13.47</v>
      </c>
      <c r="N313" s="33">
        <f t="shared" si="232"/>
        <v>9.91</v>
      </c>
      <c r="O313" s="33">
        <f t="shared" si="233"/>
        <v>7.6700000000000008</v>
      </c>
      <c r="P313" s="33">
        <f t="shared" si="234"/>
        <v>4.9550000000000001</v>
      </c>
      <c r="Q313" s="33">
        <f t="shared" si="235"/>
        <v>3.8350000000000004</v>
      </c>
      <c r="R313" s="33">
        <f t="shared" si="236"/>
        <v>31.163976999999999</v>
      </c>
      <c r="S313" s="33" t="str">
        <f t="shared" si="224"/>
        <v/>
      </c>
      <c r="T313" s="33">
        <f t="shared" si="237"/>
        <v>97.904521199841284</v>
      </c>
    </row>
    <row r="314" spans="1:20" x14ac:dyDescent="0.25">
      <c r="A314" s="32">
        <v>207</v>
      </c>
      <c r="B314" s="32" t="s">
        <v>66</v>
      </c>
      <c r="C314" s="32" t="s">
        <v>7</v>
      </c>
      <c r="D314" s="32">
        <v>700</v>
      </c>
      <c r="E314" s="32">
        <v>710</v>
      </c>
      <c r="F314" s="33">
        <v>1.73</v>
      </c>
      <c r="G314" s="34">
        <f t="shared" si="222"/>
        <v>865</v>
      </c>
      <c r="H314" s="33">
        <v>8.42</v>
      </c>
      <c r="I314" s="33">
        <v>17.54</v>
      </c>
      <c r="J314" s="33">
        <v>1.73</v>
      </c>
      <c r="K314" s="34">
        <f t="shared" si="231"/>
        <v>865</v>
      </c>
      <c r="L314" s="33">
        <v>5.29</v>
      </c>
      <c r="M314" s="33">
        <v>14.47</v>
      </c>
      <c r="N314" s="33">
        <f t="shared" si="232"/>
        <v>9.1199999999999992</v>
      </c>
      <c r="O314" s="33">
        <f t="shared" si="233"/>
        <v>9.18</v>
      </c>
      <c r="P314" s="33">
        <f t="shared" si="234"/>
        <v>4.5599999999999996</v>
      </c>
      <c r="Q314" s="33">
        <f t="shared" si="235"/>
        <v>4.59</v>
      </c>
      <c r="R314" s="33">
        <f t="shared" si="236"/>
        <v>36.209591999999994</v>
      </c>
      <c r="S314" s="33" t="str">
        <f t="shared" si="224"/>
        <v/>
      </c>
      <c r="T314" s="33">
        <f t="shared" si="237"/>
        <v>113.75578821668373</v>
      </c>
    </row>
    <row r="315" spans="1:20" x14ac:dyDescent="0.25">
      <c r="A315" s="32">
        <v>208</v>
      </c>
      <c r="B315" s="32" t="s">
        <v>66</v>
      </c>
      <c r="C315" s="32" t="s">
        <v>7</v>
      </c>
      <c r="D315" s="32">
        <v>810</v>
      </c>
      <c r="E315" s="32">
        <v>685</v>
      </c>
      <c r="F315" s="33">
        <v>1.55</v>
      </c>
      <c r="G315" s="34">
        <f t="shared" si="222"/>
        <v>775</v>
      </c>
      <c r="H315" s="33">
        <v>6.78</v>
      </c>
      <c r="I315" s="33">
        <v>19.579999999999998</v>
      </c>
      <c r="J315" s="33">
        <v>1.54</v>
      </c>
      <c r="K315" s="34">
        <f t="shared" si="231"/>
        <v>770</v>
      </c>
      <c r="L315" s="33">
        <v>8.5</v>
      </c>
      <c r="M315" s="33">
        <v>17.96</v>
      </c>
      <c r="N315" s="33">
        <f t="shared" si="232"/>
        <v>12.799999999999997</v>
      </c>
      <c r="O315" s="33">
        <f t="shared" si="233"/>
        <v>9.4600000000000009</v>
      </c>
      <c r="P315" s="33">
        <f t="shared" si="234"/>
        <v>6.3999999999999986</v>
      </c>
      <c r="Q315" s="33">
        <f t="shared" si="235"/>
        <v>4.7300000000000004</v>
      </c>
      <c r="R315" s="33">
        <f t="shared" si="236"/>
        <v>46.921599999999998</v>
      </c>
      <c r="S315" s="33" t="str">
        <f t="shared" si="224"/>
        <v/>
      </c>
      <c r="T315" s="33">
        <f t="shared" si="237"/>
        <v>147.40855385467884</v>
      </c>
    </row>
    <row r="316" spans="1:20" x14ac:dyDescent="0.25">
      <c r="A316" s="32">
        <v>209</v>
      </c>
      <c r="B316" s="32" t="s">
        <v>66</v>
      </c>
      <c r="C316" s="32" t="s">
        <v>7</v>
      </c>
      <c r="D316" s="32">
        <v>870</v>
      </c>
      <c r="E316" s="32">
        <v>760</v>
      </c>
      <c r="F316" s="33">
        <v>1.46</v>
      </c>
      <c r="G316" s="34">
        <f t="shared" si="222"/>
        <v>730</v>
      </c>
      <c r="H316" s="33">
        <v>9.1</v>
      </c>
      <c r="I316" s="33">
        <v>19.03</v>
      </c>
      <c r="J316" s="33">
        <v>1.47</v>
      </c>
      <c r="K316" s="34">
        <f t="shared" si="231"/>
        <v>735</v>
      </c>
      <c r="L316" s="33">
        <v>10.35</v>
      </c>
      <c r="M316" s="33">
        <v>21.39</v>
      </c>
      <c r="N316" s="33">
        <f t="shared" si="232"/>
        <v>9.9300000000000015</v>
      </c>
      <c r="O316" s="33">
        <f t="shared" si="233"/>
        <v>11.040000000000001</v>
      </c>
      <c r="P316" s="33">
        <f t="shared" si="234"/>
        <v>4.9650000000000007</v>
      </c>
      <c r="Q316" s="33">
        <f t="shared" si="235"/>
        <v>5.5200000000000005</v>
      </c>
      <c r="R316" s="33">
        <f t="shared" si="236"/>
        <v>40.013928000000007</v>
      </c>
      <c r="S316" s="33" t="str">
        <f t="shared" si="224"/>
        <v/>
      </c>
      <c r="T316" s="33">
        <f t="shared" si="237"/>
        <v>125.70746224607095</v>
      </c>
    </row>
    <row r="317" spans="1:20" x14ac:dyDescent="0.25">
      <c r="A317" s="32">
        <v>210</v>
      </c>
      <c r="B317" s="32" t="s">
        <v>66</v>
      </c>
      <c r="C317" s="32" t="s">
        <v>7</v>
      </c>
      <c r="D317" s="32">
        <v>480</v>
      </c>
      <c r="E317" s="32">
        <v>20</v>
      </c>
      <c r="F317" s="33">
        <v>2.72</v>
      </c>
      <c r="G317" s="34">
        <f t="shared" si="222"/>
        <v>1360</v>
      </c>
      <c r="H317" s="33">
        <v>8.73</v>
      </c>
      <c r="I317" s="33">
        <v>20.16</v>
      </c>
      <c r="J317" s="33">
        <v>2.72</v>
      </c>
      <c r="K317" s="34">
        <f t="shared" si="231"/>
        <v>1360</v>
      </c>
      <c r="L317" s="33">
        <v>12.09</v>
      </c>
      <c r="M317" s="33">
        <v>21.48</v>
      </c>
      <c r="N317" s="33">
        <f t="shared" si="232"/>
        <v>11.43</v>
      </c>
      <c r="O317" s="33">
        <f t="shared" si="233"/>
        <v>9.39</v>
      </c>
      <c r="P317" s="33">
        <f t="shared" si="234"/>
        <v>5.7149999999999999</v>
      </c>
      <c r="Q317" s="33">
        <f t="shared" si="235"/>
        <v>4.6950000000000003</v>
      </c>
      <c r="R317" s="33">
        <f t="shared" si="236"/>
        <v>72.982836000000006</v>
      </c>
      <c r="S317" s="33" t="str">
        <f t="shared" si="224"/>
        <v/>
      </c>
      <c r="T317" s="33">
        <f t="shared" si="237"/>
        <v>229.2823414157487</v>
      </c>
    </row>
    <row r="318" spans="1:20" x14ac:dyDescent="0.25">
      <c r="A318" s="32">
        <v>211</v>
      </c>
      <c r="B318" s="32" t="s">
        <v>66</v>
      </c>
      <c r="C318" s="32" t="s">
        <v>7</v>
      </c>
      <c r="D318" s="32">
        <v>930</v>
      </c>
      <c r="E318" s="32">
        <v>215</v>
      </c>
      <c r="F318" s="33">
        <v>1.36</v>
      </c>
      <c r="G318" s="34">
        <f t="shared" si="222"/>
        <v>680</v>
      </c>
      <c r="H318" s="33">
        <v>7.78</v>
      </c>
      <c r="I318" s="33">
        <v>18.12</v>
      </c>
      <c r="J318" s="33">
        <v>1.37</v>
      </c>
      <c r="K318" s="34">
        <f t="shared" si="231"/>
        <v>685</v>
      </c>
      <c r="L318" s="33">
        <v>8.02</v>
      </c>
      <c r="M318" s="33">
        <v>15.81</v>
      </c>
      <c r="N318" s="33">
        <f t="shared" si="232"/>
        <v>10.34</v>
      </c>
      <c r="O318" s="33">
        <f t="shared" si="233"/>
        <v>7.7900000000000009</v>
      </c>
      <c r="P318" s="33">
        <f t="shared" si="234"/>
        <v>5.17</v>
      </c>
      <c r="Q318" s="33">
        <f t="shared" si="235"/>
        <v>3.8950000000000005</v>
      </c>
      <c r="R318" s="33">
        <f t="shared" si="236"/>
        <v>27.386524000000005</v>
      </c>
      <c r="S318" s="33" t="str">
        <f t="shared" si="224"/>
        <v/>
      </c>
      <c r="T318" s="33">
        <f t="shared" si="237"/>
        <v>86.037302605760573</v>
      </c>
    </row>
    <row r="319" spans="1:20" x14ac:dyDescent="0.25">
      <c r="A319" s="32">
        <v>212</v>
      </c>
      <c r="B319" s="32" t="s">
        <v>66</v>
      </c>
      <c r="C319" s="32" t="s">
        <v>7</v>
      </c>
      <c r="D319" s="32">
        <v>860</v>
      </c>
      <c r="E319" s="32">
        <v>30</v>
      </c>
      <c r="F319" s="33">
        <v>1.99</v>
      </c>
      <c r="G319" s="34">
        <f t="shared" si="222"/>
        <v>995</v>
      </c>
      <c r="H319" s="33">
        <v>8.06</v>
      </c>
      <c r="I319" s="33">
        <v>18.350000000000001</v>
      </c>
      <c r="J319" s="33">
        <v>1.99</v>
      </c>
      <c r="K319" s="34">
        <f t="shared" si="231"/>
        <v>995</v>
      </c>
      <c r="L319" s="33">
        <v>8.14</v>
      </c>
      <c r="M319" s="33">
        <v>17.899999999999999</v>
      </c>
      <c r="N319" s="33">
        <f t="shared" si="232"/>
        <v>10.290000000000001</v>
      </c>
      <c r="O319" s="33">
        <f t="shared" si="233"/>
        <v>9.759999999999998</v>
      </c>
      <c r="P319" s="33">
        <f t="shared" si="234"/>
        <v>5.1450000000000005</v>
      </c>
      <c r="Q319" s="33">
        <f t="shared" si="235"/>
        <v>4.879999999999999</v>
      </c>
      <c r="R319" s="33">
        <f t="shared" si="236"/>
        <v>49.964123999999991</v>
      </c>
      <c r="S319" s="33" t="str">
        <f t="shared" si="224"/>
        <v/>
      </c>
      <c r="T319" s="33">
        <f t="shared" si="237"/>
        <v>156.96692490144943</v>
      </c>
    </row>
    <row r="320" spans="1:20" x14ac:dyDescent="0.25">
      <c r="A320" s="32">
        <v>213</v>
      </c>
      <c r="B320" s="32" t="s">
        <v>66</v>
      </c>
      <c r="C320" s="32" t="s">
        <v>7</v>
      </c>
      <c r="D320" s="32">
        <v>650</v>
      </c>
      <c r="E320" s="32">
        <v>390</v>
      </c>
      <c r="F320" s="33">
        <v>1.98</v>
      </c>
      <c r="G320" s="34">
        <f t="shared" si="222"/>
        <v>990</v>
      </c>
      <c r="H320" s="33">
        <v>7.88</v>
      </c>
      <c r="I320" s="33">
        <v>18.66</v>
      </c>
      <c r="J320" s="33">
        <v>1.99</v>
      </c>
      <c r="K320" s="34">
        <f t="shared" si="231"/>
        <v>995</v>
      </c>
      <c r="L320" s="33">
        <v>10.96</v>
      </c>
      <c r="M320" s="33">
        <v>19.86</v>
      </c>
      <c r="N320" s="33">
        <f t="shared" si="232"/>
        <v>10.780000000000001</v>
      </c>
      <c r="O320" s="33">
        <f t="shared" si="233"/>
        <v>8.8999999999999986</v>
      </c>
      <c r="P320" s="33">
        <f t="shared" si="234"/>
        <v>5.3900000000000006</v>
      </c>
      <c r="Q320" s="33">
        <f t="shared" si="235"/>
        <v>4.4499999999999993</v>
      </c>
      <c r="R320" s="33">
        <f t="shared" si="236"/>
        <v>47.491289999999999</v>
      </c>
      <c r="S320" s="33" t="str">
        <f t="shared" si="224"/>
        <v/>
      </c>
      <c r="T320" s="33">
        <f t="shared" si="237"/>
        <v>149.19828777350241</v>
      </c>
    </row>
    <row r="321" spans="1:20" x14ac:dyDescent="0.25">
      <c r="A321" s="32">
        <v>214</v>
      </c>
      <c r="B321" s="32" t="s">
        <v>66</v>
      </c>
      <c r="C321" s="32" t="s">
        <v>7</v>
      </c>
      <c r="D321" s="32">
        <v>350</v>
      </c>
      <c r="E321" s="32">
        <v>950</v>
      </c>
      <c r="F321" s="33">
        <v>1.74</v>
      </c>
      <c r="G321" s="34">
        <f t="shared" si="222"/>
        <v>870</v>
      </c>
      <c r="H321" s="33">
        <v>11.02</v>
      </c>
      <c r="I321" s="33">
        <v>22.74</v>
      </c>
      <c r="J321" s="33">
        <v>1.74</v>
      </c>
      <c r="K321" s="34">
        <f t="shared" si="231"/>
        <v>870</v>
      </c>
      <c r="L321" s="33">
        <v>6.58</v>
      </c>
      <c r="M321" s="33">
        <v>17.489999999999998</v>
      </c>
      <c r="N321" s="33">
        <f t="shared" si="232"/>
        <v>11.719999999999999</v>
      </c>
      <c r="O321" s="33">
        <f t="shared" si="233"/>
        <v>10.909999999999998</v>
      </c>
      <c r="P321" s="33">
        <f t="shared" si="234"/>
        <v>5.8599999999999994</v>
      </c>
      <c r="Q321" s="33">
        <f t="shared" si="235"/>
        <v>5.4549999999999992</v>
      </c>
      <c r="R321" s="33">
        <f t="shared" si="236"/>
        <v>55.621361999999984</v>
      </c>
      <c r="S321" s="33" t="str">
        <f t="shared" si="224"/>
        <v/>
      </c>
      <c r="T321" s="33">
        <f t="shared" si="237"/>
        <v>174.73966224185844</v>
      </c>
    </row>
    <row r="322" spans="1:20" x14ac:dyDescent="0.25">
      <c r="A322" s="32">
        <v>215</v>
      </c>
      <c r="B322" s="32" t="s">
        <v>66</v>
      </c>
      <c r="C322" s="32" t="s">
        <v>7</v>
      </c>
      <c r="D322" s="32">
        <v>900</v>
      </c>
      <c r="E322" s="32">
        <v>640</v>
      </c>
      <c r="F322" s="33">
        <v>1.9</v>
      </c>
      <c r="G322" s="34">
        <f t="shared" si="222"/>
        <v>950</v>
      </c>
      <c r="H322" s="33">
        <v>5.85</v>
      </c>
      <c r="I322" s="33">
        <v>17.600000000000001</v>
      </c>
      <c r="J322" s="33">
        <v>1.89</v>
      </c>
      <c r="K322" s="34">
        <f t="shared" si="231"/>
        <v>945</v>
      </c>
      <c r="L322" s="33">
        <v>6.35</v>
      </c>
      <c r="M322" s="33">
        <v>13.08</v>
      </c>
      <c r="N322" s="33">
        <f t="shared" si="232"/>
        <v>11.750000000000002</v>
      </c>
      <c r="O322" s="33">
        <f t="shared" si="233"/>
        <v>6.73</v>
      </c>
      <c r="P322" s="33">
        <f t="shared" si="234"/>
        <v>5.8750000000000009</v>
      </c>
      <c r="Q322" s="33">
        <f t="shared" si="235"/>
        <v>3.3650000000000002</v>
      </c>
      <c r="R322" s="33">
        <f t="shared" si="236"/>
        <v>37.561812500000009</v>
      </c>
      <c r="S322" s="33" t="str">
        <f t="shared" si="224"/>
        <v/>
      </c>
      <c r="T322" s="33">
        <f t="shared" si="237"/>
        <v>118.00391420551729</v>
      </c>
    </row>
    <row r="323" spans="1:20" x14ac:dyDescent="0.25">
      <c r="A323" s="32">
        <v>216</v>
      </c>
      <c r="B323" s="32" t="s">
        <v>66</v>
      </c>
      <c r="C323" s="32" t="s">
        <v>7</v>
      </c>
      <c r="D323" s="32">
        <v>955</v>
      </c>
      <c r="E323" s="32">
        <v>370</v>
      </c>
      <c r="F323" s="33">
        <v>1.79</v>
      </c>
      <c r="G323" s="34">
        <f t="shared" si="222"/>
        <v>895</v>
      </c>
      <c r="H323" s="33">
        <v>8.17</v>
      </c>
      <c r="I323" s="33">
        <v>18.739999999999998</v>
      </c>
      <c r="J323" s="33">
        <v>1.79</v>
      </c>
      <c r="K323" s="34">
        <f t="shared" si="231"/>
        <v>895</v>
      </c>
      <c r="L323" s="33">
        <v>6.89</v>
      </c>
      <c r="M323" s="33">
        <v>15.23</v>
      </c>
      <c r="N323" s="33">
        <f t="shared" si="232"/>
        <v>10.569999999999999</v>
      </c>
      <c r="O323" s="33">
        <f t="shared" si="233"/>
        <v>8.34</v>
      </c>
      <c r="P323" s="33">
        <f t="shared" si="234"/>
        <v>5.2849999999999993</v>
      </c>
      <c r="Q323" s="33">
        <f t="shared" si="235"/>
        <v>4.17</v>
      </c>
      <c r="R323" s="33">
        <f t="shared" si="236"/>
        <v>39.448825499999991</v>
      </c>
      <c r="S323" s="33" t="str">
        <f t="shared" si="224"/>
        <v/>
      </c>
      <c r="T323" s="33">
        <f t="shared" si="237"/>
        <v>123.93214038354567</v>
      </c>
    </row>
    <row r="324" spans="1:20" x14ac:dyDescent="0.25">
      <c r="A324" s="32">
        <v>217</v>
      </c>
      <c r="B324" s="32" t="s">
        <v>66</v>
      </c>
      <c r="C324" s="32" t="s">
        <v>7</v>
      </c>
      <c r="D324" s="32">
        <v>675</v>
      </c>
      <c r="E324" s="32">
        <v>65</v>
      </c>
      <c r="F324" s="33">
        <v>1.81</v>
      </c>
      <c r="G324" s="34">
        <f t="shared" si="222"/>
        <v>905</v>
      </c>
      <c r="H324" s="33">
        <v>8.6199999999999992</v>
      </c>
      <c r="I324" s="33">
        <v>21.2</v>
      </c>
      <c r="J324" s="33">
        <v>1.8</v>
      </c>
      <c r="K324" s="34">
        <f t="shared" si="231"/>
        <v>900</v>
      </c>
      <c r="L324" s="33">
        <v>5.88</v>
      </c>
      <c r="M324" s="33">
        <v>13.53</v>
      </c>
      <c r="N324" s="33">
        <f t="shared" si="232"/>
        <v>12.58</v>
      </c>
      <c r="O324" s="33">
        <f t="shared" si="233"/>
        <v>7.6499999999999995</v>
      </c>
      <c r="P324" s="33">
        <f t="shared" si="234"/>
        <v>6.29</v>
      </c>
      <c r="Q324" s="33">
        <f t="shared" si="235"/>
        <v>3.8249999999999997</v>
      </c>
      <c r="R324" s="33">
        <f t="shared" si="236"/>
        <v>43.547242499999996</v>
      </c>
      <c r="S324" s="33" t="str">
        <f t="shared" si="224"/>
        <v/>
      </c>
      <c r="T324" s="33">
        <f t="shared" si="237"/>
        <v>136.8076971220932</v>
      </c>
    </row>
    <row r="325" spans="1:20" x14ac:dyDescent="0.25">
      <c r="A325" s="32">
        <v>218</v>
      </c>
      <c r="B325" s="32" t="s">
        <v>66</v>
      </c>
      <c r="C325" s="32" t="s">
        <v>7</v>
      </c>
      <c r="D325" s="32">
        <v>380</v>
      </c>
      <c r="E325" s="32">
        <v>550</v>
      </c>
      <c r="F325" s="33">
        <v>1.8</v>
      </c>
      <c r="G325" s="34">
        <f t="shared" si="222"/>
        <v>900</v>
      </c>
      <c r="H325" s="33">
        <v>8.99</v>
      </c>
      <c r="I325" s="33">
        <v>19.989999999999998</v>
      </c>
      <c r="J325" s="33">
        <v>1.8</v>
      </c>
      <c r="K325" s="34">
        <f t="shared" si="231"/>
        <v>900</v>
      </c>
      <c r="L325" s="33">
        <v>8.82</v>
      </c>
      <c r="M325" s="33">
        <v>16.87</v>
      </c>
      <c r="N325" s="33">
        <f t="shared" si="232"/>
        <v>10.999999999999998</v>
      </c>
      <c r="O325" s="33">
        <f t="shared" si="233"/>
        <v>8.0500000000000007</v>
      </c>
      <c r="P325" s="33">
        <f t="shared" si="234"/>
        <v>5.4999999999999991</v>
      </c>
      <c r="Q325" s="33">
        <f t="shared" si="235"/>
        <v>4.0250000000000004</v>
      </c>
      <c r="R325" s="33">
        <f t="shared" si="236"/>
        <v>39.847499999999997</v>
      </c>
      <c r="S325" s="33" t="str">
        <f t="shared" si="224"/>
        <v/>
      </c>
      <c r="T325" s="33">
        <f t="shared" si="237"/>
        <v>125.18461326391927</v>
      </c>
    </row>
    <row r="326" spans="1:20" x14ac:dyDescent="0.25">
      <c r="A326" s="32">
        <v>219</v>
      </c>
      <c r="B326" s="32" t="s">
        <v>66</v>
      </c>
      <c r="C326" s="32" t="s">
        <v>7</v>
      </c>
      <c r="D326" s="32">
        <v>490</v>
      </c>
      <c r="E326" s="32">
        <v>655</v>
      </c>
      <c r="F326" s="33">
        <v>2.1800000000000002</v>
      </c>
      <c r="G326" s="34">
        <f t="shared" si="222"/>
        <v>1090</v>
      </c>
      <c r="H326" s="33">
        <v>9.6300000000000008</v>
      </c>
      <c r="I326" s="33">
        <v>21.07</v>
      </c>
      <c r="J326" s="33">
        <v>2.17</v>
      </c>
      <c r="K326" s="34">
        <f t="shared" si="231"/>
        <v>1085</v>
      </c>
      <c r="L326" s="33">
        <v>12.69</v>
      </c>
      <c r="M326" s="33">
        <v>22.6</v>
      </c>
      <c r="N326" s="33">
        <f t="shared" si="232"/>
        <v>11.44</v>
      </c>
      <c r="O326" s="33">
        <f t="shared" si="233"/>
        <v>9.9100000000000019</v>
      </c>
      <c r="P326" s="33">
        <f t="shared" si="234"/>
        <v>5.72</v>
      </c>
      <c r="Q326" s="33">
        <f t="shared" si="235"/>
        <v>4.955000000000001</v>
      </c>
      <c r="R326" s="33">
        <f t="shared" si="236"/>
        <v>61.786868000000013</v>
      </c>
      <c r="S326" s="33" t="str">
        <f t="shared" si="224"/>
        <v/>
      </c>
      <c r="T326" s="33">
        <f t="shared" ref="T326" si="238">IF(C327="DNA",R326*PI()-S327,R326*PI())</f>
        <v>194.1091705971223</v>
      </c>
    </row>
  </sheetData>
  <mergeCells count="5">
    <mergeCell ref="A1:C1"/>
    <mergeCell ref="D1:E1"/>
    <mergeCell ref="F1:I1"/>
    <mergeCell ref="J1:M1"/>
    <mergeCell ref="N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B61D-8C3C-4E3F-AA7F-1EFD30E23B22}">
  <sheetPr codeName="Sheet8"/>
  <dimension ref="A1:BK54"/>
  <sheetViews>
    <sheetView workbookViewId="0">
      <selection activeCell="A41" sqref="A41"/>
    </sheetView>
  </sheetViews>
  <sheetFormatPr defaultRowHeight="15" x14ac:dyDescent="0.25"/>
  <cols>
    <col min="17" max="55" width="9.140625" customWidth="1"/>
    <col min="58" max="58" width="12" bestFit="1" customWidth="1"/>
    <col min="61" max="62" width="12" bestFit="1" customWidth="1"/>
  </cols>
  <sheetData>
    <row r="1" spans="1:63" x14ac:dyDescent="0.25">
      <c r="A1" s="10" t="s">
        <v>3</v>
      </c>
      <c r="B1" s="10" t="s">
        <v>4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L1" s="10" t="s">
        <v>9</v>
      </c>
      <c r="M1" s="10" t="s">
        <v>10</v>
      </c>
      <c r="N1" s="10" t="s">
        <v>13</v>
      </c>
      <c r="O1" s="10" t="s">
        <v>14</v>
      </c>
      <c r="R1">
        <f t="shared" ref="R1:W1" si="0">COUNTA(R5:R37)</f>
        <v>6</v>
      </c>
      <c r="S1">
        <f t="shared" si="0"/>
        <v>7</v>
      </c>
      <c r="T1">
        <f t="shared" si="0"/>
        <v>6</v>
      </c>
      <c r="U1">
        <f t="shared" si="0"/>
        <v>7</v>
      </c>
      <c r="V1">
        <f t="shared" si="0"/>
        <v>2</v>
      </c>
      <c r="W1">
        <f t="shared" si="0"/>
        <v>5</v>
      </c>
      <c r="X1">
        <v>1286169767.3732471</v>
      </c>
      <c r="AB1">
        <f>COUNTA(AB5:AB37)</f>
        <v>6</v>
      </c>
      <c r="AC1">
        <f t="shared" ref="AC1:AE1" si="1">COUNTA(AC5:AC37)</f>
        <v>7</v>
      </c>
      <c r="AD1">
        <f t="shared" si="1"/>
        <v>6</v>
      </c>
      <c r="AE1">
        <f t="shared" si="1"/>
        <v>9</v>
      </c>
      <c r="AF1">
        <f>COUNTA(AF5:AF37)</f>
        <v>5</v>
      </c>
      <c r="AG1">
        <v>2079866911.5716591</v>
      </c>
      <c r="AK1">
        <f t="shared" ref="AK1:AN1" si="2">COUNTA(AK5:AK37)</f>
        <v>9</v>
      </c>
      <c r="AL1">
        <f t="shared" si="2"/>
        <v>10</v>
      </c>
      <c r="AM1">
        <f t="shared" si="2"/>
        <v>9</v>
      </c>
      <c r="AN1">
        <f t="shared" si="2"/>
        <v>5</v>
      </c>
      <c r="AO1">
        <v>3343536175.69451</v>
      </c>
      <c r="AS1">
        <f>COUNTA(AS5:AS37)</f>
        <v>18</v>
      </c>
      <c r="AT1">
        <f>COUNTA(AT5:AT37)</f>
        <v>10</v>
      </c>
      <c r="AU1">
        <f>COUNTA(AU5:AU37)</f>
        <v>5</v>
      </c>
      <c r="AV1">
        <v>7426263757.2973776</v>
      </c>
      <c r="AZ1">
        <f>COUNTA(AZ5:AZ37)</f>
        <v>19</v>
      </c>
      <c r="BA1">
        <f>COUNTA(BA5:BA37)</f>
        <v>14</v>
      </c>
      <c r="BB1">
        <v>16909630830.981712</v>
      </c>
    </row>
    <row r="2" spans="1:63" x14ac:dyDescent="0.25">
      <c r="A2" s="9">
        <v>80460.19</v>
      </c>
      <c r="B2" s="9">
        <v>158257.60000000001</v>
      </c>
      <c r="C2" s="9">
        <v>71513.77</v>
      </c>
      <c r="D2" s="9">
        <v>146767.1</v>
      </c>
      <c r="E2" s="9">
        <v>65102.78</v>
      </c>
      <c r="F2" s="9">
        <v>66992.75</v>
      </c>
      <c r="G2" s="9">
        <v>91096.21</v>
      </c>
      <c r="H2" s="9">
        <v>87323.62</v>
      </c>
      <c r="I2" s="9">
        <v>217790.9</v>
      </c>
      <c r="L2" s="9">
        <v>71513.77</v>
      </c>
      <c r="M2" s="9">
        <v>146767.1</v>
      </c>
      <c r="N2" s="9">
        <v>91096.21</v>
      </c>
      <c r="O2" s="9">
        <v>87323.62</v>
      </c>
      <c r="Q2" t="s">
        <v>20</v>
      </c>
      <c r="R2">
        <f t="shared" ref="R2:W2" si="3">DEVSQ(R5:R37)</f>
        <v>373023998.60820007</v>
      </c>
      <c r="S2">
        <f t="shared" si="3"/>
        <v>130005108.94757128</v>
      </c>
      <c r="T2">
        <f t="shared" si="3"/>
        <v>174077606.2683332</v>
      </c>
      <c r="U2">
        <f t="shared" si="3"/>
        <v>229921531.65714267</v>
      </c>
      <c r="V2">
        <f t="shared" si="3"/>
        <v>21169223.119999923</v>
      </c>
      <c r="W2">
        <f t="shared" si="3"/>
        <v>357972298.77199996</v>
      </c>
      <c r="X2">
        <f>SUM(R2:W2)</f>
        <v>1286169767.3732471</v>
      </c>
      <c r="Y2" t="s">
        <v>20</v>
      </c>
      <c r="AA2" t="s">
        <v>20</v>
      </c>
      <c r="AB2">
        <f>DEVSQ(AB5:AB37)</f>
        <v>373023998.60820007</v>
      </c>
      <c r="AC2">
        <f>DEVSQ(AC5:AC37)</f>
        <v>130005108.94757128</v>
      </c>
      <c r="AD2">
        <f>DEVSQ(AD5:AD37)</f>
        <v>174077606.2683332</v>
      </c>
      <c r="AE2">
        <f>DEVSQ(AE5:AE37)</f>
        <v>1044787898.9755547</v>
      </c>
      <c r="AF2">
        <f>DEVSQ(AF5:AF37)</f>
        <v>357972298.77199996</v>
      </c>
      <c r="AG2">
        <f>SUM(AB2:AF2)</f>
        <v>2079866911.5716591</v>
      </c>
      <c r="AH2" t="s">
        <v>20</v>
      </c>
      <c r="AJ2" t="s">
        <v>20</v>
      </c>
      <c r="AK2">
        <f>DEVSQ(AK5:AK37)</f>
        <v>867138997.11095572</v>
      </c>
      <c r="AL2">
        <f t="shared" ref="AL2:AN2" si="4">DEVSQ(AL5:AL37)</f>
        <v>1073636980.8359997</v>
      </c>
      <c r="AM2">
        <f t="shared" si="4"/>
        <v>1044787898.9755547</v>
      </c>
      <c r="AN2">
        <f t="shared" si="4"/>
        <v>357972298.77199996</v>
      </c>
      <c r="AO2">
        <f>SUM(AK2:AN2)</f>
        <v>3343536175.69451</v>
      </c>
      <c r="AP2" t="s">
        <v>20</v>
      </c>
      <c r="AR2" t="s">
        <v>20</v>
      </c>
      <c r="AS2">
        <f>DEVSQ(AS5:AS37)</f>
        <v>5244315434.4163771</v>
      </c>
      <c r="AT2">
        <f>DEVSQ(AT5:AT37)</f>
        <v>1823976024.1090002</v>
      </c>
      <c r="AU2">
        <f>DEVSQ(AU5:AU37)</f>
        <v>357972298.77199996</v>
      </c>
      <c r="AV2">
        <f>SUM(AS2:AU2)</f>
        <v>7426263757.2973776</v>
      </c>
      <c r="AW2" t="s">
        <v>20</v>
      </c>
      <c r="AY2" t="s">
        <v>20</v>
      </c>
      <c r="AZ2">
        <f>DEVSQ(AZ5:AZ37)</f>
        <v>6224860965.3817139</v>
      </c>
      <c r="BA2">
        <f>DEVSQ(BA5:BA37)</f>
        <v>10684769865.599998</v>
      </c>
      <c r="BB2">
        <f>SUM(AZ2:BA2)</f>
        <v>16909630830.981712</v>
      </c>
      <c r="BC2" t="s">
        <v>20</v>
      </c>
    </row>
    <row r="3" spans="1:63" x14ac:dyDescent="0.25">
      <c r="A3" s="9">
        <v>136377.5</v>
      </c>
      <c r="B3" s="9">
        <v>145110.79999999999</v>
      </c>
      <c r="C3" s="9">
        <v>125864.7</v>
      </c>
      <c r="D3" s="9">
        <v>131565.79999999999</v>
      </c>
      <c r="E3" s="9">
        <v>51955.93</v>
      </c>
      <c r="F3" s="9">
        <v>51791.45</v>
      </c>
      <c r="G3" s="9">
        <v>74392.31</v>
      </c>
      <c r="H3" s="9">
        <v>157747.29999999999</v>
      </c>
      <c r="I3" s="9">
        <v>272365.8</v>
      </c>
      <c r="L3" s="9">
        <v>125864.7</v>
      </c>
      <c r="M3" s="9">
        <v>131565.79999999999</v>
      </c>
      <c r="N3" s="9">
        <v>74392.31</v>
      </c>
      <c r="O3" s="9">
        <v>157747.29999999999</v>
      </c>
      <c r="Q3" t="s">
        <v>5</v>
      </c>
      <c r="R3" s="9">
        <f t="shared" ref="R3:W3" si="5">AVERAGE(R5:R37)</f>
        <v>80090.069999999992</v>
      </c>
      <c r="S3" s="9">
        <f t="shared" si="5"/>
        <v>100248.84571428572</v>
      </c>
      <c r="T3" s="9">
        <f t="shared" si="5"/>
        <v>123062.78333333333</v>
      </c>
      <c r="U3" s="9">
        <f t="shared" si="5"/>
        <v>155970.04285714283</v>
      </c>
      <c r="V3" s="9">
        <f t="shared" si="5"/>
        <v>178558.4</v>
      </c>
      <c r="W3" s="9">
        <f t="shared" si="5"/>
        <v>214727.34</v>
      </c>
      <c r="X3" s="6">
        <f>X1-X2</f>
        <v>0</v>
      </c>
      <c r="Y3" t="s">
        <v>32</v>
      </c>
      <c r="AA3" t="s">
        <v>5</v>
      </c>
      <c r="AB3" s="9">
        <f>AVERAGE(AB5:AB37)</f>
        <v>80090.069999999992</v>
      </c>
      <c r="AC3" s="9">
        <f>AVERAGE(AC5:AC37)</f>
        <v>100248.84571428572</v>
      </c>
      <c r="AD3" s="9">
        <f>AVERAGE(AD5:AD37)</f>
        <v>123062.78333333333</v>
      </c>
      <c r="AE3" s="9">
        <f>AVERAGE(AE5:AE37)</f>
        <v>160989.67777777778</v>
      </c>
      <c r="AF3" s="9">
        <f>AVERAGE(AF5:AF37)</f>
        <v>214727.34</v>
      </c>
      <c r="AG3" s="6">
        <f>AG1-AG2</f>
        <v>0</v>
      </c>
      <c r="AH3" t="s">
        <v>32</v>
      </c>
      <c r="AJ3" t="s">
        <v>5</v>
      </c>
      <c r="AK3" s="9">
        <f>AVERAGE(AK5:AK37)</f>
        <v>85259.137777777782</v>
      </c>
      <c r="AL3" s="9">
        <f t="shared" ref="AL3:AN3" si="6">AVERAGE(AL5:AL37)</f>
        <v>115332.68000000001</v>
      </c>
      <c r="AM3" s="9">
        <f t="shared" si="6"/>
        <v>160989.67777777778</v>
      </c>
      <c r="AN3" s="9">
        <f t="shared" si="6"/>
        <v>214727.34</v>
      </c>
      <c r="AO3" s="6">
        <f>AO1-AO2</f>
        <v>0</v>
      </c>
      <c r="AP3" t="s">
        <v>32</v>
      </c>
      <c r="AR3" t="s">
        <v>5</v>
      </c>
      <c r="AS3" s="9">
        <f>AVERAGE(AS5:AS37)</f>
        <v>99394.068888888884</v>
      </c>
      <c r="AT3" s="9">
        <f>AVERAGE(AT5:AT37)</f>
        <v>158047.28999999998</v>
      </c>
      <c r="AU3" s="9">
        <f>AVERAGE(AU5:AU37)</f>
        <v>214727.34</v>
      </c>
      <c r="AV3" s="6">
        <f>AV1-AV2</f>
        <v>0</v>
      </c>
      <c r="AW3" t="s">
        <v>32</v>
      </c>
      <c r="AY3" t="s">
        <v>5</v>
      </c>
      <c r="AZ3" s="9">
        <f>AVERAGE(AZ5:AZ37)</f>
        <v>101087.31789473684</v>
      </c>
      <c r="BA3" s="9">
        <f>AVERAGE(BA5:BA37)</f>
        <v>180181.69999999998</v>
      </c>
      <c r="BB3" s="6">
        <f>BB1-BB2</f>
        <v>0</v>
      </c>
      <c r="BC3" t="s">
        <v>32</v>
      </c>
      <c r="BJ3" s="1">
        <f>DEVSQ($M$2:$M$34)</f>
        <v>67336147820.168297</v>
      </c>
      <c r="BK3" t="s">
        <v>21</v>
      </c>
    </row>
    <row r="4" spans="1:63" x14ac:dyDescent="0.25">
      <c r="A4" s="9">
        <v>81632.28</v>
      </c>
      <c r="B4" s="9">
        <v>132795.70000000001</v>
      </c>
      <c r="C4" s="9">
        <v>58382.5</v>
      </c>
      <c r="D4" s="9">
        <v>117612.3</v>
      </c>
      <c r="E4" s="9">
        <v>39640.9</v>
      </c>
      <c r="F4" s="9">
        <v>37837.96</v>
      </c>
      <c r="G4" s="9">
        <v>58193.04</v>
      </c>
      <c r="H4" s="9">
        <v>98220.77</v>
      </c>
      <c r="I4" s="9">
        <v>238045.8</v>
      </c>
      <c r="L4" s="9">
        <v>58382.5</v>
      </c>
      <c r="M4" s="9">
        <v>117612.3</v>
      </c>
      <c r="N4" s="9">
        <v>58193.04</v>
      </c>
      <c r="O4" s="9">
        <v>98220.77</v>
      </c>
      <c r="R4" s="9" t="s">
        <v>16</v>
      </c>
      <c r="S4" t="s">
        <v>17</v>
      </c>
      <c r="T4" t="s">
        <v>18</v>
      </c>
      <c r="U4" t="s">
        <v>19</v>
      </c>
      <c r="V4" t="s">
        <v>33</v>
      </c>
      <c r="W4" t="s">
        <v>34</v>
      </c>
      <c r="X4" s="2">
        <f>DEVSQ($AK$5:$AN$37)</f>
        <v>67336147820.168289</v>
      </c>
      <c r="Y4" t="s">
        <v>21</v>
      </c>
      <c r="AB4" s="9" t="s">
        <v>16</v>
      </c>
      <c r="AC4" t="s">
        <v>17</v>
      </c>
      <c r="AD4" t="s">
        <v>18</v>
      </c>
      <c r="AE4" t="s">
        <v>19</v>
      </c>
      <c r="AF4" t="s">
        <v>33</v>
      </c>
      <c r="AG4" s="2">
        <f>DEVSQ($AK$5:$AN$37)</f>
        <v>67336147820.168289</v>
      </c>
      <c r="AH4" t="s">
        <v>21</v>
      </c>
      <c r="AK4" s="9" t="s">
        <v>16</v>
      </c>
      <c r="AL4" t="s">
        <v>17</v>
      </c>
      <c r="AM4" t="s">
        <v>18</v>
      </c>
      <c r="AN4" t="s">
        <v>19</v>
      </c>
      <c r="AO4" s="2">
        <f>DEVSQ($AK$5:$AN$37)</f>
        <v>67336147820.168289</v>
      </c>
      <c r="AP4" t="s">
        <v>21</v>
      </c>
      <c r="AS4" s="9" t="s">
        <v>16</v>
      </c>
      <c r="AT4" t="s">
        <v>17</v>
      </c>
      <c r="AU4" t="s">
        <v>18</v>
      </c>
      <c r="AV4" s="2">
        <f>DEVSQ($AK$5:$AN$37)</f>
        <v>67336147820.168289</v>
      </c>
      <c r="AW4" t="s">
        <v>21</v>
      </c>
      <c r="AZ4" s="9" t="s">
        <v>16</v>
      </c>
      <c r="BA4" t="s">
        <v>17</v>
      </c>
      <c r="BB4" s="2">
        <f>DEVSQ($AK$5:$AN$37)</f>
        <v>67336147820.168289</v>
      </c>
      <c r="BC4" t="s">
        <v>21</v>
      </c>
    </row>
    <row r="5" spans="1:63" x14ac:dyDescent="0.25">
      <c r="A5" s="9">
        <v>97302.47</v>
      </c>
      <c r="B5" s="9">
        <v>92850.97</v>
      </c>
      <c r="C5" s="9">
        <v>84104.08</v>
      </c>
      <c r="D5" s="9">
        <v>74654.61</v>
      </c>
      <c r="E5" s="9">
        <v>-303.85399999999998</v>
      </c>
      <c r="F5" s="9">
        <v>-5119.76</v>
      </c>
      <c r="G5" s="9">
        <v>53227.040000000001</v>
      </c>
      <c r="H5" s="9">
        <v>150027</v>
      </c>
      <c r="I5" s="9">
        <v>292911.90000000002</v>
      </c>
      <c r="L5" s="9">
        <v>84104.08</v>
      </c>
      <c r="M5" s="9">
        <v>74654.61</v>
      </c>
      <c r="N5" s="9">
        <v>53227.040000000001</v>
      </c>
      <c r="O5" s="9">
        <v>150027</v>
      </c>
      <c r="R5" s="9">
        <v>65018.36</v>
      </c>
      <c r="X5">
        <f>1-(X2/X4)</f>
        <v>0.98089926719882814</v>
      </c>
      <c r="Y5" t="s">
        <v>22</v>
      </c>
      <c r="AB5" s="6">
        <v>65018.36</v>
      </c>
      <c r="AC5" s="6"/>
      <c r="AD5" s="6"/>
      <c r="AE5" s="6"/>
      <c r="AF5" s="6"/>
      <c r="AG5">
        <f>1-(AG2/AG4)</f>
        <v>0.96911217854151277</v>
      </c>
      <c r="AH5" t="s">
        <v>22</v>
      </c>
      <c r="AK5" s="6">
        <v>65018.36</v>
      </c>
      <c r="AL5" s="6"/>
      <c r="AM5" s="6"/>
      <c r="AN5" s="6"/>
      <c r="AO5">
        <f>1-(AO2/AO4)</f>
        <v>0.95034559766287874</v>
      </c>
      <c r="AP5" t="s">
        <v>22</v>
      </c>
      <c r="AS5" s="9">
        <v>65018.36</v>
      </c>
      <c r="AT5" s="9"/>
      <c r="AU5" s="9"/>
      <c r="AV5">
        <f>1-(AV2/AV4)</f>
        <v>0.88971356399640833</v>
      </c>
      <c r="AW5" t="s">
        <v>22</v>
      </c>
      <c r="AZ5" s="9">
        <v>65018.36</v>
      </c>
      <c r="BB5">
        <f>1-(BB2/BB4)</f>
        <v>0.74887736559950646</v>
      </c>
      <c r="BC5" t="s">
        <v>22</v>
      </c>
      <c r="BE5" t="s">
        <v>28</v>
      </c>
      <c r="BF5" t="s">
        <v>27</v>
      </c>
      <c r="BG5" t="s">
        <v>23</v>
      </c>
      <c r="BH5" t="s">
        <v>24</v>
      </c>
      <c r="BI5" t="s">
        <v>25</v>
      </c>
      <c r="BJ5" t="s">
        <v>26</v>
      </c>
    </row>
    <row r="6" spans="1:63" x14ac:dyDescent="0.25">
      <c r="A6" s="9">
        <v>94506.55</v>
      </c>
      <c r="B6" s="9">
        <v>112135.6</v>
      </c>
      <c r="C6" s="9">
        <v>76685.09</v>
      </c>
      <c r="D6" s="9">
        <v>103551.4</v>
      </c>
      <c r="E6" s="9">
        <v>18980.740000000002</v>
      </c>
      <c r="F6" s="9">
        <v>23777.06</v>
      </c>
      <c r="G6" s="9">
        <v>57116.85</v>
      </c>
      <c r="H6" s="9">
        <v>101649.5</v>
      </c>
      <c r="I6" s="9">
        <v>344698.1</v>
      </c>
      <c r="L6" s="9">
        <v>76685.09</v>
      </c>
      <c r="M6" s="9">
        <v>103551.4</v>
      </c>
      <c r="N6" s="9">
        <v>57116.85</v>
      </c>
      <c r="O6" s="9">
        <v>101649.5</v>
      </c>
      <c r="R6" s="9">
        <v>74654.61</v>
      </c>
      <c r="AB6" s="6">
        <v>74654.61</v>
      </c>
      <c r="AC6" s="6"/>
      <c r="AD6" s="6"/>
      <c r="AE6" s="6"/>
      <c r="AF6" s="6"/>
      <c r="AK6" s="6">
        <v>74654.61</v>
      </c>
      <c r="AL6" s="6"/>
      <c r="AM6" s="6"/>
      <c r="AN6" s="6"/>
      <c r="AS6" s="9">
        <v>74654.61</v>
      </c>
      <c r="AT6" s="9"/>
      <c r="AU6" s="9"/>
      <c r="AZ6" s="9">
        <v>74654.61</v>
      </c>
      <c r="BF6">
        <v>1</v>
      </c>
      <c r="BG6">
        <v>65000</v>
      </c>
      <c r="BH6">
        <v>97000</v>
      </c>
      <c r="BI6">
        <f>COUNTIFS($M$2:$M$34,"&gt;="&amp;BG6,$M$2:$M$34,"&lt;="&amp;BH6)</f>
        <v>8</v>
      </c>
      <c r="BJ6">
        <f t="array" ref="BJ6">DEVSQ(IF($M$2:$M$34&gt;=BG6,IF($M$2:$M$34&lt;=BH6,$M$2:$M$34,""),""))</f>
        <v>690100224.82128751</v>
      </c>
    </row>
    <row r="7" spans="1:63" x14ac:dyDescent="0.25">
      <c r="A7" s="9">
        <v>93994.73</v>
      </c>
      <c r="B7" s="9">
        <v>94046.85</v>
      </c>
      <c r="C7" s="9">
        <v>79356.39</v>
      </c>
      <c r="D7" s="9">
        <v>84042.39</v>
      </c>
      <c r="E7" s="9">
        <v>892.01729999999998</v>
      </c>
      <c r="F7" s="9">
        <v>4268.0150000000003</v>
      </c>
      <c r="G7" s="9">
        <v>54616.73</v>
      </c>
      <c r="H7" s="9">
        <v>83076.149999999994</v>
      </c>
      <c r="I7" s="9">
        <v>334833.2</v>
      </c>
      <c r="L7" s="9">
        <v>79356.39</v>
      </c>
      <c r="M7" s="9">
        <v>84042.39</v>
      </c>
      <c r="N7" s="9">
        <v>54616.73</v>
      </c>
      <c r="O7" s="9">
        <v>83076.149999999994</v>
      </c>
      <c r="R7" s="9">
        <v>83663.63</v>
      </c>
      <c r="AB7" s="6">
        <v>83663.63</v>
      </c>
      <c r="AC7" s="6"/>
      <c r="AD7" s="6"/>
      <c r="AE7" s="6"/>
      <c r="AF7" s="6"/>
      <c r="AK7" s="6">
        <v>83663.63</v>
      </c>
      <c r="AL7" s="6"/>
      <c r="AM7" s="6"/>
      <c r="AN7" s="6"/>
      <c r="AS7" s="9">
        <v>83663.63</v>
      </c>
      <c r="AT7" s="9"/>
      <c r="AU7" s="9"/>
      <c r="AZ7" s="9">
        <v>83663.63</v>
      </c>
      <c r="BF7">
        <v>2</v>
      </c>
      <c r="BG7">
        <v>97000</v>
      </c>
      <c r="BH7">
        <v>126000</v>
      </c>
      <c r="BI7">
        <f t="shared" ref="BI7:BI9" si="7">COUNTIFS($M$2:$M$34,"&gt;="&amp;BG7,$M$2:$M$34,"&lt;="&amp;BH7)</f>
        <v>8</v>
      </c>
      <c r="BJ7">
        <f t="array" ref="BJ7">DEVSQ(IF($M$2:$M$34&gt;=BG7,IF($M$2:$M$34&lt;=BH7,$M$2:$M$34,""),""))</f>
        <v>487744413.81378734</v>
      </c>
    </row>
    <row r="8" spans="1:63" x14ac:dyDescent="0.25">
      <c r="A8" s="9">
        <v>136495.70000000001</v>
      </c>
      <c r="B8" s="9">
        <v>135924.6</v>
      </c>
      <c r="C8" s="9">
        <v>126848.9</v>
      </c>
      <c r="D8" s="9">
        <v>126352.1</v>
      </c>
      <c r="E8" s="9">
        <v>42769.77</v>
      </c>
      <c r="F8" s="9">
        <v>46577.72</v>
      </c>
      <c r="G8" s="9">
        <v>65717.67</v>
      </c>
      <c r="H8" s="9">
        <v>171747.20000000001</v>
      </c>
      <c r="I8" s="9">
        <v>285122.90000000002</v>
      </c>
      <c r="L8" s="9">
        <v>126848.9</v>
      </c>
      <c r="M8" s="9">
        <v>126352.1</v>
      </c>
      <c r="N8" s="9">
        <v>65717.67</v>
      </c>
      <c r="O8" s="9">
        <v>171747.20000000001</v>
      </c>
      <c r="R8" s="9">
        <v>84042.39</v>
      </c>
      <c r="AB8" s="6">
        <v>84042.39</v>
      </c>
      <c r="AC8" s="6"/>
      <c r="AD8" s="6"/>
      <c r="AE8" s="6"/>
      <c r="AF8" s="6"/>
      <c r="AK8" s="6">
        <v>84042.39</v>
      </c>
      <c r="AL8" s="6"/>
      <c r="AM8" s="6"/>
      <c r="AN8" s="6"/>
      <c r="AS8" s="9">
        <v>84042.39</v>
      </c>
      <c r="AT8" s="9"/>
      <c r="AU8" s="9"/>
      <c r="AZ8" s="9">
        <v>84042.39</v>
      </c>
      <c r="BF8">
        <v>3</v>
      </c>
      <c r="BG8">
        <v>126000</v>
      </c>
      <c r="BH8">
        <v>162000</v>
      </c>
      <c r="BI8">
        <f t="shared" si="7"/>
        <v>9</v>
      </c>
      <c r="BJ8">
        <f t="array" ref="BJ8">DEVSQ(IF($M$2:$M$34&gt;=BG8,IF($M$2:$M$34&lt;=BH8,$M$2:$M$34,""),""))</f>
        <v>1627342669.7155561</v>
      </c>
    </row>
    <row r="9" spans="1:63" x14ac:dyDescent="0.25">
      <c r="A9" s="9">
        <v>81304.160000000003</v>
      </c>
      <c r="B9" s="9">
        <v>220513.4</v>
      </c>
      <c r="C9" s="9">
        <v>68420.86</v>
      </c>
      <c r="D9" s="9">
        <v>209640.7</v>
      </c>
      <c r="E9" s="9">
        <v>127358.5</v>
      </c>
      <c r="F9" s="9">
        <v>129866.4</v>
      </c>
      <c r="G9" s="9">
        <v>55736.92</v>
      </c>
      <c r="H9" s="9">
        <v>133740.5</v>
      </c>
      <c r="I9" s="9">
        <v>447191</v>
      </c>
      <c r="L9" s="9">
        <v>68420.86</v>
      </c>
      <c r="M9" s="9">
        <v>209640.7</v>
      </c>
      <c r="N9" s="9">
        <v>55736.92</v>
      </c>
      <c r="O9" s="9">
        <v>133740.5</v>
      </c>
      <c r="R9" s="9">
        <v>85225.13</v>
      </c>
      <c r="AB9" s="6">
        <v>85225.13</v>
      </c>
      <c r="AC9" s="6"/>
      <c r="AD9" s="6"/>
      <c r="AE9" s="6"/>
      <c r="AF9" s="6"/>
      <c r="AK9" s="6">
        <v>85225.13</v>
      </c>
      <c r="AL9" s="6"/>
      <c r="AM9" s="6"/>
      <c r="AN9" s="6"/>
      <c r="AS9" s="9">
        <v>85225.13</v>
      </c>
      <c r="AT9" s="9"/>
      <c r="AU9" s="9"/>
      <c r="AZ9" s="9">
        <v>85225.13</v>
      </c>
      <c r="BF9">
        <v>4</v>
      </c>
      <c r="BG9">
        <v>162000</v>
      </c>
      <c r="BH9">
        <v>225000</v>
      </c>
      <c r="BI9">
        <f t="shared" si="7"/>
        <v>8</v>
      </c>
      <c r="BJ9">
        <f t="array" ref="BJ9">DEVSQ(IF($M$2:$M$34&gt;=BG9,IF($M$2:$M$34&lt;=BH9,$M$2:$M$34,""),""))</f>
        <v>3763535113.6487513</v>
      </c>
    </row>
    <row r="10" spans="1:63" x14ac:dyDescent="0.25">
      <c r="A10" s="9">
        <v>79148.7</v>
      </c>
      <c r="B10" s="9">
        <v>119139.4</v>
      </c>
      <c r="C10" s="9">
        <v>69419.39</v>
      </c>
      <c r="D10" s="9">
        <v>102395.3</v>
      </c>
      <c r="E10" s="9">
        <v>25984.62</v>
      </c>
      <c r="F10" s="9">
        <v>22620.9</v>
      </c>
      <c r="G10" s="9">
        <v>82769.990000000005</v>
      </c>
      <c r="H10" s="9">
        <v>105186.7</v>
      </c>
      <c r="I10" s="9">
        <v>133533.70000000001</v>
      </c>
      <c r="L10" s="9">
        <v>69419.39</v>
      </c>
      <c r="M10" s="9">
        <v>102395.3</v>
      </c>
      <c r="N10" s="9">
        <v>82769.990000000005</v>
      </c>
      <c r="O10" s="9">
        <v>105186.7</v>
      </c>
      <c r="R10" s="9">
        <v>87936.3</v>
      </c>
      <c r="AB10" s="6">
        <v>87936.3</v>
      </c>
      <c r="AC10" s="6"/>
      <c r="AD10" s="6"/>
      <c r="AE10" s="6"/>
      <c r="AF10" s="6"/>
      <c r="AK10" s="6">
        <v>87936.3</v>
      </c>
      <c r="AL10" s="6"/>
      <c r="AM10" s="6"/>
      <c r="AN10" s="6"/>
      <c r="AS10" s="9">
        <v>87936.3</v>
      </c>
      <c r="AT10" s="9"/>
      <c r="AU10" s="9"/>
      <c r="AZ10" s="9">
        <v>87936.3</v>
      </c>
      <c r="BI10" s="1">
        <f>SUM(BI6:BI9)</f>
        <v>33</v>
      </c>
      <c r="BJ10" s="1">
        <f>SUM(BJ6:BJ9)</f>
        <v>6568722421.999382</v>
      </c>
      <c r="BK10" t="s">
        <v>20</v>
      </c>
    </row>
    <row r="11" spans="1:63" x14ac:dyDescent="0.25">
      <c r="A11" s="9">
        <v>84650.28</v>
      </c>
      <c r="B11" s="9">
        <v>134642.6</v>
      </c>
      <c r="C11" s="9">
        <v>74614.13</v>
      </c>
      <c r="D11" s="9">
        <v>116677.9</v>
      </c>
      <c r="E11" s="9">
        <v>41487.800000000003</v>
      </c>
      <c r="F11" s="9">
        <v>36903.57</v>
      </c>
      <c r="G11" s="9">
        <v>112505.2</v>
      </c>
      <c r="H11" s="9">
        <v>85350.54</v>
      </c>
      <c r="I11" s="9">
        <v>183429.2</v>
      </c>
      <c r="L11" s="9">
        <v>74614.13</v>
      </c>
      <c r="M11" s="9">
        <v>116677.9</v>
      </c>
      <c r="N11" s="9">
        <v>112505.2</v>
      </c>
      <c r="O11" s="9">
        <v>85350.54</v>
      </c>
      <c r="S11" s="9">
        <v>92781.52</v>
      </c>
      <c r="AB11" s="6"/>
      <c r="AC11" s="6">
        <v>92781.52</v>
      </c>
      <c r="AD11" s="6"/>
      <c r="AE11" s="6"/>
      <c r="AF11" s="6"/>
      <c r="AK11" s="6">
        <v>92781.52</v>
      </c>
      <c r="AL11" s="6"/>
      <c r="AM11" s="6"/>
      <c r="AN11" s="6"/>
      <c r="AS11" s="9">
        <v>92781.52</v>
      </c>
      <c r="AT11" s="9"/>
      <c r="AU11" s="9"/>
      <c r="AZ11" s="9">
        <v>92781.52</v>
      </c>
      <c r="BJ11" s="1">
        <f>1-BJ10/$BJ$3</f>
        <v>0.90244879407800127</v>
      </c>
      <c r="BK11" t="s">
        <v>22</v>
      </c>
    </row>
    <row r="12" spans="1:63" x14ac:dyDescent="0.25">
      <c r="A12" s="9">
        <v>90796.35</v>
      </c>
      <c r="B12" s="9">
        <v>189776.5</v>
      </c>
      <c r="C12" s="9">
        <v>80023.45</v>
      </c>
      <c r="D12" s="9">
        <v>175305</v>
      </c>
      <c r="E12" s="9">
        <v>96621.67</v>
      </c>
      <c r="F12" s="9">
        <v>95530.6</v>
      </c>
      <c r="G12" s="9"/>
      <c r="H12" s="9"/>
      <c r="I12" s="9"/>
      <c r="L12" s="9">
        <v>80023.45</v>
      </c>
      <c r="M12" s="9">
        <v>175305</v>
      </c>
      <c r="N12" s="9"/>
      <c r="O12" s="9"/>
      <c r="S12" s="9">
        <v>96206.53</v>
      </c>
      <c r="AB12" s="6"/>
      <c r="AC12" s="6">
        <v>96206.53</v>
      </c>
      <c r="AD12" s="6"/>
      <c r="AE12" s="6"/>
      <c r="AF12" s="6"/>
      <c r="AK12" s="6">
        <v>96206.53</v>
      </c>
      <c r="AL12" s="6"/>
      <c r="AM12" s="6"/>
      <c r="AN12" s="6"/>
      <c r="AS12" s="9">
        <v>96206.53</v>
      </c>
      <c r="AT12" s="9"/>
      <c r="AU12" s="9"/>
      <c r="AZ12" s="9">
        <v>96206.53</v>
      </c>
      <c r="BJ12" s="1"/>
    </row>
    <row r="13" spans="1:63" x14ac:dyDescent="0.25">
      <c r="A13" s="9">
        <v>79199.5</v>
      </c>
      <c r="B13" s="9">
        <v>176646.3</v>
      </c>
      <c r="C13" s="9">
        <v>64105.77</v>
      </c>
      <c r="D13" s="9">
        <v>162775.4</v>
      </c>
      <c r="E13" s="9">
        <v>83491.509999999995</v>
      </c>
      <c r="F13" s="9">
        <v>83001.05</v>
      </c>
      <c r="G13" s="9"/>
      <c r="H13" s="9"/>
      <c r="I13" s="9"/>
      <c r="L13" s="9">
        <v>64105.77</v>
      </c>
      <c r="M13" s="9">
        <v>162775.4</v>
      </c>
      <c r="N13" s="9"/>
      <c r="O13" s="9"/>
      <c r="S13" s="9">
        <v>97803.77</v>
      </c>
      <c r="AB13" s="6"/>
      <c r="AC13" s="6">
        <v>97803.77</v>
      </c>
      <c r="AD13" s="6"/>
      <c r="AE13" s="6"/>
      <c r="AF13" s="6"/>
      <c r="AK13" s="6">
        <v>97803.77</v>
      </c>
      <c r="AL13" s="6"/>
      <c r="AM13" s="6"/>
      <c r="AN13" s="6"/>
      <c r="AS13" s="9">
        <v>97803.77</v>
      </c>
      <c r="AT13" s="9"/>
      <c r="AU13" s="9"/>
      <c r="AZ13" s="9">
        <v>97803.77</v>
      </c>
    </row>
    <row r="14" spans="1:63" x14ac:dyDescent="0.25">
      <c r="A14" s="9">
        <v>115369.3</v>
      </c>
      <c r="B14" s="9">
        <v>197074.7</v>
      </c>
      <c r="C14" s="9">
        <v>102218.5</v>
      </c>
      <c r="D14" s="9">
        <v>181811.8</v>
      </c>
      <c r="E14" s="9">
        <v>103919.8</v>
      </c>
      <c r="F14" s="9">
        <v>102037.4</v>
      </c>
      <c r="G14" s="9"/>
      <c r="H14" s="9"/>
      <c r="I14" s="9"/>
      <c r="L14" s="9">
        <v>102218.5</v>
      </c>
      <c r="M14" s="9">
        <v>181811.8</v>
      </c>
      <c r="N14" s="9"/>
      <c r="O14" s="9"/>
      <c r="S14" s="9">
        <v>102395.3</v>
      </c>
      <c r="AB14" s="6"/>
      <c r="AC14" s="6">
        <v>102395.3</v>
      </c>
      <c r="AD14" s="6"/>
      <c r="AE14" s="6"/>
      <c r="AF14" s="6"/>
      <c r="AK14" s="6"/>
      <c r="AL14" s="6">
        <v>102395.3</v>
      </c>
      <c r="AM14" s="6"/>
      <c r="AN14" s="6"/>
      <c r="AS14" s="9">
        <v>102395.3</v>
      </c>
      <c r="AT14" s="9"/>
      <c r="AU14" s="9"/>
      <c r="AZ14" s="9">
        <v>102395.3</v>
      </c>
      <c r="BE14" t="s">
        <v>29</v>
      </c>
      <c r="BF14" t="s">
        <v>27</v>
      </c>
      <c r="BG14" t="s">
        <v>23</v>
      </c>
      <c r="BH14" t="s">
        <v>24</v>
      </c>
      <c r="BI14" t="s">
        <v>25</v>
      </c>
      <c r="BJ14" t="s">
        <v>26</v>
      </c>
    </row>
    <row r="15" spans="1:63" x14ac:dyDescent="0.25">
      <c r="A15" s="9">
        <v>83268.27</v>
      </c>
      <c r="B15" s="9">
        <v>109225.60000000001</v>
      </c>
      <c r="C15" s="9">
        <v>73581.89</v>
      </c>
      <c r="D15" s="9">
        <v>92781.52</v>
      </c>
      <c r="E15" s="9">
        <v>16070.76</v>
      </c>
      <c r="F15" s="9">
        <v>13007.15</v>
      </c>
      <c r="G15" s="9"/>
      <c r="H15" s="9"/>
      <c r="I15" s="9"/>
      <c r="L15" s="9">
        <v>73581.89</v>
      </c>
      <c r="M15" s="9">
        <v>92781.52</v>
      </c>
      <c r="N15" s="9"/>
      <c r="O15" s="9"/>
      <c r="S15" s="9">
        <v>103551.4</v>
      </c>
      <c r="AB15" s="6"/>
      <c r="AC15" s="6">
        <v>103551.4</v>
      </c>
      <c r="AD15" s="6"/>
      <c r="AE15" s="6"/>
      <c r="AF15" s="6"/>
      <c r="AK15" s="6"/>
      <c r="AL15" s="6">
        <v>103551.4</v>
      </c>
      <c r="AM15" s="6"/>
      <c r="AN15" s="6"/>
      <c r="AS15" s="9">
        <v>103551.4</v>
      </c>
      <c r="AT15" s="9"/>
      <c r="AU15" s="9"/>
      <c r="AZ15" s="9">
        <v>103551.4</v>
      </c>
      <c r="BF15">
        <v>1</v>
      </c>
      <c r="BG15" s="1">
        <v>65000</v>
      </c>
      <c r="BH15">
        <v>97000</v>
      </c>
      <c r="BI15">
        <f>COUNTIFS($M$2:$M$34,"&gt;="&amp;BG15,$M$2:$M$34,"&lt;="&amp;BH15)</f>
        <v>8</v>
      </c>
      <c r="BJ15">
        <f t="array" ref="BJ15">DEVSQ(IF($M$2:$M$34&gt;=BG15,IF($M$2:$M$34&lt;=BH15,$M$2:$M$34,""),""))</f>
        <v>690100224.82128751</v>
      </c>
    </row>
    <row r="16" spans="1:63" x14ac:dyDescent="0.25">
      <c r="A16" s="9">
        <v>96216.44</v>
      </c>
      <c r="B16" s="9">
        <v>105012.7</v>
      </c>
      <c r="C16" s="9">
        <v>75964.87</v>
      </c>
      <c r="D16" s="9">
        <v>97803.77</v>
      </c>
      <c r="E16" s="9">
        <v>11857.83</v>
      </c>
      <c r="F16" s="9">
        <v>18029.400000000001</v>
      </c>
      <c r="G16" s="9"/>
      <c r="H16" s="9"/>
      <c r="I16" s="9"/>
      <c r="L16" s="9">
        <v>75964.87</v>
      </c>
      <c r="M16" s="9">
        <v>97803.77</v>
      </c>
      <c r="N16" s="9"/>
      <c r="O16" s="9"/>
      <c r="S16" s="9">
        <v>104156.9</v>
      </c>
      <c r="AB16" s="6"/>
      <c r="AC16" s="6">
        <v>104156.9</v>
      </c>
      <c r="AD16" s="6"/>
      <c r="AE16" s="6"/>
      <c r="AF16" s="6"/>
      <c r="AK16" s="6"/>
      <c r="AL16" s="6">
        <v>104156.9</v>
      </c>
      <c r="AM16" s="6"/>
      <c r="AN16" s="6"/>
      <c r="AS16" s="9">
        <v>104156.9</v>
      </c>
      <c r="AT16" s="9"/>
      <c r="AU16" s="9"/>
      <c r="AZ16" s="9">
        <v>104156.9</v>
      </c>
      <c r="BF16">
        <v>2</v>
      </c>
      <c r="BG16" s="1">
        <f>BH15+1</f>
        <v>97001</v>
      </c>
      <c r="BH16">
        <v>126000</v>
      </c>
      <c r="BI16">
        <f t="shared" ref="BI16:BI18" si="8">COUNTIFS($M$2:$M$34,"&gt;="&amp;BG16,$M$2:$M$34,"&lt;="&amp;BH16)</f>
        <v>8</v>
      </c>
      <c r="BJ16">
        <f t="array" ref="BJ16">DEVSQ(IF($M$2:$M$34&gt;=BG16,IF($M$2:$M$34&lt;=BH16,$M$2:$M$34,""),""))</f>
        <v>487744413.81378734</v>
      </c>
    </row>
    <row r="17" spans="1:63" x14ac:dyDescent="0.25">
      <c r="A17" s="9">
        <v>97224.46</v>
      </c>
      <c r="B17" s="9">
        <v>113945.8</v>
      </c>
      <c r="C17" s="9">
        <v>81161.679999999993</v>
      </c>
      <c r="D17" s="9">
        <v>104156.9</v>
      </c>
      <c r="E17" s="9">
        <v>20790.93</v>
      </c>
      <c r="F17" s="9">
        <v>24382.57</v>
      </c>
      <c r="G17" s="9"/>
      <c r="H17" s="9"/>
      <c r="I17" s="9"/>
      <c r="L17" s="9">
        <v>81161.679999999993</v>
      </c>
      <c r="M17" s="9">
        <v>104156.9</v>
      </c>
      <c r="N17" s="9"/>
      <c r="O17" s="9"/>
      <c r="S17" s="9">
        <v>104846.5</v>
      </c>
      <c r="AB17" s="6"/>
      <c r="AC17" s="6">
        <v>104846.5</v>
      </c>
      <c r="AD17" s="6"/>
      <c r="AE17" s="6"/>
      <c r="AF17" s="6"/>
      <c r="AK17" s="6"/>
      <c r="AL17" s="6">
        <v>104846.5</v>
      </c>
      <c r="AM17" s="6"/>
      <c r="AN17" s="6"/>
      <c r="AS17" s="9">
        <v>104846.5</v>
      </c>
      <c r="AT17" s="9"/>
      <c r="AU17" s="9"/>
      <c r="AZ17" s="9">
        <v>104846.5</v>
      </c>
      <c r="BF17">
        <v>3</v>
      </c>
      <c r="BG17" s="1">
        <f>BH16+1</f>
        <v>126001</v>
      </c>
      <c r="BH17">
        <v>176000</v>
      </c>
      <c r="BI17">
        <f t="shared" si="8"/>
        <v>11</v>
      </c>
      <c r="BJ17">
        <f t="array" ref="BJ17">DEVSQ(IF($M$2:$M$34&gt;=BG17,IF($M$2:$M$34&lt;=BH17,$M$2:$M$34,""),""))</f>
        <v>2581073956.4654546</v>
      </c>
    </row>
    <row r="18" spans="1:63" x14ac:dyDescent="0.25">
      <c r="A18" s="9">
        <v>112116.8</v>
      </c>
      <c r="B18" s="9">
        <v>94094.69</v>
      </c>
      <c r="C18" s="9">
        <v>97136.68</v>
      </c>
      <c r="D18" s="9">
        <v>83663.63</v>
      </c>
      <c r="E18" s="9">
        <v>939.8646</v>
      </c>
      <c r="F18" s="9">
        <v>3889.2570000000001</v>
      </c>
      <c r="G18" s="9"/>
      <c r="H18" s="9"/>
      <c r="I18" s="9"/>
      <c r="L18" s="9">
        <v>97136.68</v>
      </c>
      <c r="M18" s="9">
        <v>83663.63</v>
      </c>
      <c r="N18" s="9"/>
      <c r="O18" s="9"/>
      <c r="T18" s="9">
        <v>116677.9</v>
      </c>
      <c r="AB18" s="6"/>
      <c r="AC18" s="6"/>
      <c r="AD18" s="6">
        <v>116677.9</v>
      </c>
      <c r="AE18" s="6"/>
      <c r="AF18" s="6"/>
      <c r="AK18" s="6"/>
      <c r="AL18" s="6">
        <v>116677.9</v>
      </c>
      <c r="AM18" s="6"/>
      <c r="AN18" s="6"/>
      <c r="AS18" s="9">
        <v>116677.9</v>
      </c>
      <c r="AT18" s="9"/>
      <c r="AU18" s="9"/>
      <c r="AZ18" s="9">
        <v>116677.9</v>
      </c>
      <c r="BF18">
        <v>4</v>
      </c>
      <c r="BG18" s="1">
        <f>BH17+1</f>
        <v>176001</v>
      </c>
      <c r="BH18" s="1">
        <v>225000</v>
      </c>
      <c r="BI18">
        <f t="shared" si="8"/>
        <v>6</v>
      </c>
      <c r="BJ18">
        <f t="array" ref="BJ18">DEVSQ(IF($M$2:$M$34&gt;=BG18,IF($M$2:$M$34&lt;=BH18,$M$2:$M$34,""),""))</f>
        <v>1260832943.3483343</v>
      </c>
    </row>
    <row r="19" spans="1:63" x14ac:dyDescent="0.25">
      <c r="A19" s="9">
        <v>91926.45</v>
      </c>
      <c r="B19" s="9">
        <v>80631.73</v>
      </c>
      <c r="C19" s="9">
        <v>79943.100000000006</v>
      </c>
      <c r="D19" s="9">
        <v>65018.36</v>
      </c>
      <c r="E19" s="9">
        <v>-12523.1</v>
      </c>
      <c r="F19" s="9">
        <v>-14756</v>
      </c>
      <c r="G19" s="9"/>
      <c r="H19" s="9"/>
      <c r="I19" s="9"/>
      <c r="L19" s="9">
        <v>79943.100000000006</v>
      </c>
      <c r="M19" s="9">
        <v>65018.36</v>
      </c>
      <c r="N19" s="9"/>
      <c r="O19" s="9"/>
      <c r="T19" s="9">
        <v>117612.3</v>
      </c>
      <c r="AB19" s="6"/>
      <c r="AC19" s="6"/>
      <c r="AD19" s="6">
        <v>117612.3</v>
      </c>
      <c r="AE19" s="6"/>
      <c r="AF19" s="6"/>
      <c r="AK19" s="6"/>
      <c r="AL19" s="6">
        <v>117612.3</v>
      </c>
      <c r="AM19" s="6"/>
      <c r="AN19" s="6"/>
      <c r="AS19" s="9">
        <v>117612.3</v>
      </c>
      <c r="AT19" s="9"/>
      <c r="AU19" s="9"/>
      <c r="AZ19" s="9">
        <v>117612.3</v>
      </c>
      <c r="BI19" s="1">
        <f>SUM(BI15:BI18)</f>
        <v>33</v>
      </c>
      <c r="BJ19" s="1">
        <f>SUM(BJ15:BJ18)</f>
        <v>5019751538.448864</v>
      </c>
      <c r="BK19" t="s">
        <v>20</v>
      </c>
    </row>
    <row r="20" spans="1:63" x14ac:dyDescent="0.25">
      <c r="A20" s="9">
        <v>61325.78</v>
      </c>
      <c r="B20" s="9">
        <v>105529.2</v>
      </c>
      <c r="C20" s="9">
        <v>49387.02</v>
      </c>
      <c r="D20" s="9">
        <v>96206.53</v>
      </c>
      <c r="E20" s="9">
        <v>12374.4</v>
      </c>
      <c r="F20" s="9">
        <v>16432.16</v>
      </c>
      <c r="G20" s="9"/>
      <c r="H20" s="9"/>
      <c r="I20" s="9"/>
      <c r="L20" s="9">
        <v>49387.02</v>
      </c>
      <c r="M20" s="9">
        <v>96206.53</v>
      </c>
      <c r="N20" s="9"/>
      <c r="O20" s="9"/>
      <c r="T20" s="9">
        <v>119884.2</v>
      </c>
      <c r="AB20" s="6"/>
      <c r="AC20" s="6"/>
      <c r="AD20" s="6">
        <v>119884.2</v>
      </c>
      <c r="AE20" s="6"/>
      <c r="AF20" s="6"/>
      <c r="AK20" s="6"/>
      <c r="AL20" s="6">
        <v>119884.2</v>
      </c>
      <c r="AM20" s="6"/>
      <c r="AN20" s="6"/>
      <c r="AS20" s="9">
        <v>119884.2</v>
      </c>
      <c r="AT20" s="9"/>
      <c r="AU20" s="9"/>
      <c r="AZ20" s="9">
        <v>119884.2</v>
      </c>
      <c r="BJ20" s="1">
        <f>1-BJ19/$BJ$3</f>
        <v>0.92545235061775588</v>
      </c>
      <c r="BK20" t="s">
        <v>21</v>
      </c>
    </row>
    <row r="21" spans="1:63" x14ac:dyDescent="0.25">
      <c r="A21" s="9">
        <v>79474.820000000007</v>
      </c>
      <c r="B21" s="9">
        <v>104510</v>
      </c>
      <c r="C21" s="9">
        <v>65885.11</v>
      </c>
      <c r="D21" s="9">
        <v>87936.3</v>
      </c>
      <c r="E21" s="9">
        <v>11355.17</v>
      </c>
      <c r="F21" s="9">
        <v>8161.9319999999998</v>
      </c>
      <c r="G21" s="9"/>
      <c r="H21" s="9"/>
      <c r="I21" s="9"/>
      <c r="L21" s="9">
        <v>65885.11</v>
      </c>
      <c r="M21" s="9">
        <v>87936.3</v>
      </c>
      <c r="N21" s="9"/>
      <c r="O21" s="9"/>
      <c r="T21" s="9">
        <v>126284.4</v>
      </c>
      <c r="AB21" s="6"/>
      <c r="AC21" s="6"/>
      <c r="AD21" s="6">
        <v>126284.4</v>
      </c>
      <c r="AE21" s="6"/>
      <c r="AF21" s="6"/>
      <c r="AK21" s="6"/>
      <c r="AL21" s="6">
        <v>126284.4</v>
      </c>
      <c r="AM21" s="6"/>
      <c r="AN21" s="6"/>
      <c r="AS21" s="9">
        <v>126284.4</v>
      </c>
      <c r="AU21" s="9"/>
      <c r="AZ21" s="9">
        <v>126284.4</v>
      </c>
      <c r="BJ21" s="1"/>
    </row>
    <row r="22" spans="1:63" x14ac:dyDescent="0.25">
      <c r="A22" s="9">
        <v>112259.3</v>
      </c>
      <c r="B22" s="9">
        <v>137650</v>
      </c>
      <c r="C22" s="9">
        <v>101353.8</v>
      </c>
      <c r="D22" s="9">
        <v>126284.4</v>
      </c>
      <c r="E22" s="9">
        <v>44495.14</v>
      </c>
      <c r="F22" s="9">
        <v>46509.99</v>
      </c>
      <c r="G22" s="9"/>
      <c r="H22" s="9"/>
      <c r="I22" s="9"/>
      <c r="L22" s="9">
        <v>101353.8</v>
      </c>
      <c r="M22" s="9">
        <v>126284.4</v>
      </c>
      <c r="N22" s="9"/>
      <c r="O22" s="9"/>
      <c r="T22" s="9">
        <v>126352.1</v>
      </c>
      <c r="AB22" s="6"/>
      <c r="AC22" s="6"/>
      <c r="AD22" s="6">
        <v>126352.1</v>
      </c>
      <c r="AE22" s="6"/>
      <c r="AF22" s="6"/>
      <c r="AK22" s="6"/>
      <c r="AL22" s="6">
        <v>126352.1</v>
      </c>
      <c r="AM22" s="6"/>
      <c r="AN22" s="6"/>
      <c r="AS22" s="9">
        <v>126352.1</v>
      </c>
      <c r="AU22" s="9"/>
      <c r="AZ22" s="9">
        <v>126352.1</v>
      </c>
    </row>
    <row r="23" spans="1:63" x14ac:dyDescent="0.25">
      <c r="A23" s="9">
        <v>81376.929999999993</v>
      </c>
      <c r="B23" s="9">
        <v>93501.55</v>
      </c>
      <c r="C23" s="9">
        <v>67868.399999999994</v>
      </c>
      <c r="D23" s="9">
        <v>85225.13</v>
      </c>
      <c r="E23" s="9">
        <v>346.72190000000001</v>
      </c>
      <c r="F23" s="9">
        <v>5450.7629999999999</v>
      </c>
      <c r="G23" s="9"/>
      <c r="H23" s="9"/>
      <c r="I23" s="9"/>
      <c r="L23" s="9">
        <v>67868.399999999994</v>
      </c>
      <c r="M23" s="9">
        <v>85225.13</v>
      </c>
      <c r="N23" s="9"/>
      <c r="O23" s="9"/>
      <c r="T23" s="9">
        <v>131565.79999999999</v>
      </c>
      <c r="AB23" s="6"/>
      <c r="AC23" s="6"/>
      <c r="AD23" s="6">
        <v>131565.79999999999</v>
      </c>
      <c r="AE23" s="6"/>
      <c r="AF23" s="6"/>
      <c r="AK23" s="6"/>
      <c r="AL23" s="6">
        <v>131565.79999999999</v>
      </c>
      <c r="AM23" s="6"/>
      <c r="AN23" s="6"/>
      <c r="AS23" s="9"/>
      <c r="AT23" s="9">
        <v>131565.79999999999</v>
      </c>
      <c r="AU23" s="9"/>
      <c r="AZ23" s="9">
        <v>131565.79999999999</v>
      </c>
      <c r="BE23" t="s">
        <v>30</v>
      </c>
      <c r="BF23" t="s">
        <v>27</v>
      </c>
      <c r="BG23" t="s">
        <v>23</v>
      </c>
      <c r="BH23" t="s">
        <v>24</v>
      </c>
      <c r="BI23" t="s">
        <v>25</v>
      </c>
      <c r="BJ23" t="s">
        <v>26</v>
      </c>
    </row>
    <row r="24" spans="1:63" x14ac:dyDescent="0.25">
      <c r="A24" s="9">
        <v>98411.08</v>
      </c>
      <c r="B24" s="9">
        <v>128880.3</v>
      </c>
      <c r="C24" s="9">
        <v>85814.48</v>
      </c>
      <c r="D24" s="9">
        <v>119884.2</v>
      </c>
      <c r="E24" s="9">
        <v>35725.480000000003</v>
      </c>
      <c r="F24" s="9">
        <v>40109.82</v>
      </c>
      <c r="G24" s="9"/>
      <c r="H24" s="9"/>
      <c r="I24" s="9"/>
      <c r="L24" s="9">
        <v>85814.48</v>
      </c>
      <c r="M24" s="9">
        <v>119884.2</v>
      </c>
      <c r="N24" s="9"/>
      <c r="O24" s="9"/>
      <c r="U24" s="9">
        <v>146767.1</v>
      </c>
      <c r="AB24" s="6"/>
      <c r="AC24" s="6"/>
      <c r="AD24" s="6"/>
      <c r="AE24" s="6">
        <v>146767.1</v>
      </c>
      <c r="AF24" s="6"/>
      <c r="AK24" s="6"/>
      <c r="AL24" s="6"/>
      <c r="AM24" s="6">
        <v>146767.1</v>
      </c>
      <c r="AN24" s="6"/>
      <c r="AS24" s="9"/>
      <c r="AT24" s="9">
        <v>146767.1</v>
      </c>
      <c r="AU24" s="9"/>
      <c r="BA24" s="9">
        <v>146767.1</v>
      </c>
      <c r="BF24">
        <v>1</v>
      </c>
      <c r="BG24" s="1">
        <v>65000</v>
      </c>
      <c r="BH24">
        <v>97000</v>
      </c>
      <c r="BI24">
        <f>COUNTIFS($M$2:$M$34,"&gt;="&amp;BG24,$M$2:$M$34,"&lt;="&amp;BH24)</f>
        <v>8</v>
      </c>
      <c r="BJ24">
        <f t="array" ref="BJ24">DEVSQ(IF($M$2:$M$34&gt;=BG24,IF($M$2:$M$34&lt;=BH24,$M$2:$M$34,""),""))</f>
        <v>690100224.82128751</v>
      </c>
    </row>
    <row r="25" spans="1:63" x14ac:dyDescent="0.25">
      <c r="A25" s="9">
        <v>85704.47</v>
      </c>
      <c r="B25" s="9">
        <v>114029.7</v>
      </c>
      <c r="C25" s="9">
        <v>69840.100000000006</v>
      </c>
      <c r="D25" s="9">
        <v>104846.5</v>
      </c>
      <c r="E25" s="9">
        <v>20874.830000000002</v>
      </c>
      <c r="F25" s="9">
        <v>25072.13</v>
      </c>
      <c r="G25" s="9"/>
      <c r="H25" s="9"/>
      <c r="I25" s="9"/>
      <c r="L25" s="9">
        <v>69840.100000000006</v>
      </c>
      <c r="M25" s="9">
        <v>104846.5</v>
      </c>
      <c r="N25" s="9"/>
      <c r="O25" s="9"/>
      <c r="U25" s="9">
        <v>147994.6</v>
      </c>
      <c r="V25" s="1"/>
      <c r="AB25" s="6"/>
      <c r="AC25" s="6"/>
      <c r="AD25" s="6"/>
      <c r="AE25" s="6">
        <v>147994.6</v>
      </c>
      <c r="AF25" s="6"/>
      <c r="AK25" s="6"/>
      <c r="AL25" s="6"/>
      <c r="AM25" s="6">
        <v>147994.6</v>
      </c>
      <c r="AN25" s="6"/>
      <c r="AS25" s="9"/>
      <c r="AT25" s="9">
        <v>147994.6</v>
      </c>
      <c r="AU25" s="9"/>
      <c r="BA25" s="9">
        <v>147994.6</v>
      </c>
      <c r="BF25">
        <v>2</v>
      </c>
      <c r="BG25" s="1">
        <f>BH24+1</f>
        <v>97001</v>
      </c>
      <c r="BH25">
        <v>126000</v>
      </c>
      <c r="BI25">
        <f t="shared" ref="BI25:BI27" si="9">COUNTIFS($M$2:$M$34,"&gt;="&amp;BG25,$M$2:$M$34,"&lt;="&amp;BH25)</f>
        <v>8</v>
      </c>
      <c r="BJ25">
        <f t="array" ref="BJ25">DEVSQ(IF($M$2:$M$34&gt;=BG25,IF($M$2:$M$34&lt;=BH25,$M$2:$M$34,""),""))</f>
        <v>487744413.81378734</v>
      </c>
    </row>
    <row r="26" spans="1:63" x14ac:dyDescent="0.25">
      <c r="A26" s="9">
        <v>78328.13</v>
      </c>
      <c r="B26" s="9">
        <v>166353</v>
      </c>
      <c r="C26" s="9">
        <v>64864.59</v>
      </c>
      <c r="D26" s="9">
        <v>156955.4</v>
      </c>
      <c r="E26" s="9">
        <v>73198.2</v>
      </c>
      <c r="F26" s="9">
        <v>77180.990000000005</v>
      </c>
      <c r="G26" s="9"/>
      <c r="H26" s="9"/>
      <c r="I26" s="9"/>
      <c r="L26" s="9">
        <v>64864.59</v>
      </c>
      <c r="M26" s="9">
        <v>156955.4</v>
      </c>
      <c r="N26" s="9"/>
      <c r="O26" s="9"/>
      <c r="U26" s="9">
        <v>156955.4</v>
      </c>
      <c r="AB26" s="6"/>
      <c r="AC26" s="6"/>
      <c r="AD26" s="6"/>
      <c r="AE26" s="6">
        <v>156955.4</v>
      </c>
      <c r="AF26" s="6"/>
      <c r="AK26" s="6"/>
      <c r="AL26" s="6"/>
      <c r="AM26" s="6">
        <v>156955.4</v>
      </c>
      <c r="AN26" s="6"/>
      <c r="AS26" s="9"/>
      <c r="AT26" s="9">
        <v>156955.4</v>
      </c>
      <c r="AU26" s="9"/>
      <c r="BA26" s="9">
        <v>156955.4</v>
      </c>
      <c r="BF26">
        <v>3</v>
      </c>
      <c r="BG26" s="1">
        <f>BH25+1</f>
        <v>126001</v>
      </c>
      <c r="BH26">
        <v>176000</v>
      </c>
      <c r="BI26">
        <f t="shared" si="9"/>
        <v>11</v>
      </c>
      <c r="BJ26">
        <f t="array" ref="BJ26">DEVSQ(IF($M$2:$M$34&gt;=BG26,IF($M$2:$M$34&lt;=BH26,$M$2:$M$34,""),""))</f>
        <v>2581073956.4654546</v>
      </c>
    </row>
    <row r="27" spans="1:63" x14ac:dyDescent="0.25">
      <c r="A27" s="9"/>
      <c r="B27" s="9">
        <v>242483.1</v>
      </c>
      <c r="C27" s="9"/>
      <c r="D27" s="9">
        <v>221161.60000000001</v>
      </c>
      <c r="E27" s="9">
        <v>149328.29999999999</v>
      </c>
      <c r="F27" s="9">
        <v>141387.20000000001</v>
      </c>
      <c r="G27" s="9"/>
      <c r="H27" s="9"/>
      <c r="I27" s="9"/>
      <c r="L27" s="9"/>
      <c r="M27" s="9">
        <v>221161.60000000001</v>
      </c>
      <c r="N27" s="9"/>
      <c r="O27" s="9"/>
      <c r="U27" s="9">
        <v>157856.1</v>
      </c>
      <c r="AB27" s="6"/>
      <c r="AC27" s="6"/>
      <c r="AD27" s="6"/>
      <c r="AE27" s="6">
        <v>157856.1</v>
      </c>
      <c r="AF27" s="6"/>
      <c r="AK27" s="6"/>
      <c r="AL27" s="6"/>
      <c r="AM27" s="6">
        <v>157856.1</v>
      </c>
      <c r="AN27" s="6"/>
      <c r="AS27" s="9"/>
      <c r="AT27" s="9">
        <v>157856.1</v>
      </c>
      <c r="AU27" s="9"/>
      <c r="BA27" s="9">
        <v>157856.1</v>
      </c>
      <c r="BF27">
        <v>4</v>
      </c>
      <c r="BG27" s="1">
        <f>BH26+1</f>
        <v>176001</v>
      </c>
      <c r="BH27" s="1">
        <v>225000</v>
      </c>
      <c r="BI27">
        <f t="shared" si="9"/>
        <v>6</v>
      </c>
      <c r="BJ27">
        <f t="array" ref="BJ27">DEVSQ(IF($M$2:$M$34&gt;=BG27,IF($M$2:$M$34&lt;=BH27,$M$2:$M$34,""),""))</f>
        <v>1260832943.3483343</v>
      </c>
    </row>
    <row r="28" spans="1:63" x14ac:dyDescent="0.25">
      <c r="A28" s="9"/>
      <c r="B28" s="9">
        <v>216306.6</v>
      </c>
      <c r="C28" s="9"/>
      <c r="D28" s="9">
        <v>200851</v>
      </c>
      <c r="E28" s="9">
        <v>123151.8</v>
      </c>
      <c r="F28" s="9">
        <v>121076.7</v>
      </c>
      <c r="G28" s="9"/>
      <c r="H28" s="9"/>
      <c r="I28" s="9"/>
      <c r="L28" s="9"/>
      <c r="M28" s="9">
        <v>200851</v>
      </c>
      <c r="N28" s="9"/>
      <c r="O28" s="9"/>
      <c r="U28" s="9">
        <v>158571.6</v>
      </c>
      <c r="AB28" s="6"/>
      <c r="AC28" s="6"/>
      <c r="AD28" s="6"/>
      <c r="AE28" s="6">
        <v>158571.6</v>
      </c>
      <c r="AF28" s="6"/>
      <c r="AK28" s="6"/>
      <c r="AL28" s="6"/>
      <c r="AM28" s="6">
        <v>158571.6</v>
      </c>
      <c r="AN28" s="6"/>
      <c r="AS28" s="9"/>
      <c r="AT28" s="9">
        <v>158571.6</v>
      </c>
      <c r="AU28" s="9"/>
      <c r="BA28" s="9">
        <v>158571.6</v>
      </c>
      <c r="BI28" s="1">
        <f>SUM(BI24:BI27)</f>
        <v>33</v>
      </c>
      <c r="BJ28" s="1">
        <f>SUM(BJ24:BJ27)</f>
        <v>5019751538.448864</v>
      </c>
      <c r="BK28" t="s">
        <v>20</v>
      </c>
    </row>
    <row r="29" spans="1:63" x14ac:dyDescent="0.25">
      <c r="A29" s="9"/>
      <c r="B29" s="9">
        <v>172911</v>
      </c>
      <c r="C29" s="9"/>
      <c r="D29" s="9">
        <v>160870.1</v>
      </c>
      <c r="E29" s="9">
        <v>79756.149999999994</v>
      </c>
      <c r="F29" s="9">
        <v>81095.78</v>
      </c>
      <c r="G29" s="9"/>
      <c r="H29" s="9"/>
      <c r="I29" s="9"/>
      <c r="L29" s="9"/>
      <c r="M29" s="9">
        <v>160870.1</v>
      </c>
      <c r="N29" s="9"/>
      <c r="O29" s="9"/>
      <c r="U29" s="9">
        <v>160870.1</v>
      </c>
      <c r="AB29" s="6"/>
      <c r="AC29" s="6"/>
      <c r="AD29" s="6"/>
      <c r="AE29" s="6">
        <v>160870.1</v>
      </c>
      <c r="AF29" s="6"/>
      <c r="AK29" s="6"/>
      <c r="AL29" s="6"/>
      <c r="AM29" s="6">
        <v>160870.1</v>
      </c>
      <c r="AN29" s="6"/>
      <c r="AS29" s="9"/>
      <c r="AT29" s="9">
        <v>160870.1</v>
      </c>
      <c r="AU29" s="9"/>
      <c r="BA29" s="9">
        <v>160870.1</v>
      </c>
      <c r="BJ29" s="1">
        <f>1-BJ28/$BJ$3</f>
        <v>0.92545235061775588</v>
      </c>
    </row>
    <row r="30" spans="1:63" x14ac:dyDescent="0.25">
      <c r="A30" s="9"/>
      <c r="B30" s="9">
        <v>244650.3</v>
      </c>
      <c r="C30" s="9"/>
      <c r="D30" s="9">
        <v>217856.3</v>
      </c>
      <c r="E30" s="9">
        <v>151495.4</v>
      </c>
      <c r="F30" s="9">
        <v>138081.9</v>
      </c>
      <c r="G30" s="9"/>
      <c r="H30" s="9"/>
      <c r="I30" s="9"/>
      <c r="L30" s="9"/>
      <c r="M30" s="9">
        <v>217856.3</v>
      </c>
      <c r="N30" s="9"/>
      <c r="O30" s="9"/>
      <c r="U30" s="9">
        <v>162775.4</v>
      </c>
      <c r="AB30" s="6"/>
      <c r="AC30" s="6"/>
      <c r="AD30" s="6"/>
      <c r="AE30" s="6">
        <v>162775.4</v>
      </c>
      <c r="AF30" s="6"/>
      <c r="AK30" s="6"/>
      <c r="AL30" s="6"/>
      <c r="AM30" s="6">
        <v>162775.4</v>
      </c>
      <c r="AN30" s="6"/>
      <c r="AS30" s="9"/>
      <c r="AT30" s="9">
        <v>162775.4</v>
      </c>
      <c r="AU30" s="9"/>
      <c r="BA30" s="9">
        <v>162775.4</v>
      </c>
      <c r="BJ30" s="1"/>
    </row>
    <row r="31" spans="1:63" x14ac:dyDescent="0.25">
      <c r="A31" s="9"/>
      <c r="B31" s="9">
        <v>170181.4</v>
      </c>
      <c r="C31" s="9"/>
      <c r="D31" s="9">
        <v>158571.6</v>
      </c>
      <c r="E31" s="9">
        <v>77026.52</v>
      </c>
      <c r="F31" s="9">
        <v>78797.25</v>
      </c>
      <c r="G31" s="9"/>
      <c r="H31" s="9"/>
      <c r="I31" s="9"/>
      <c r="L31" s="9"/>
      <c r="M31" s="9">
        <v>158571.6</v>
      </c>
      <c r="N31" s="9"/>
      <c r="O31" s="9"/>
      <c r="V31" s="9">
        <v>175305</v>
      </c>
      <c r="AB31" s="6"/>
      <c r="AC31" s="6"/>
      <c r="AD31" s="6"/>
      <c r="AE31" s="6">
        <v>175305</v>
      </c>
      <c r="AF31" s="6"/>
      <c r="AK31" s="6"/>
      <c r="AL31" s="6"/>
      <c r="AM31" s="6">
        <v>175305</v>
      </c>
      <c r="AN31" s="6"/>
      <c r="AS31" s="9"/>
      <c r="AT31" s="9">
        <v>175305</v>
      </c>
      <c r="AU31" s="9"/>
      <c r="BA31" s="9">
        <v>175305</v>
      </c>
      <c r="BJ31">
        <f>BJ28-BJ19</f>
        <v>0</v>
      </c>
      <c r="BK31" t="s">
        <v>31</v>
      </c>
    </row>
    <row r="32" spans="1:63" x14ac:dyDescent="0.25">
      <c r="A32" s="9"/>
      <c r="B32" s="9">
        <v>231413.9</v>
      </c>
      <c r="C32" s="9"/>
      <c r="D32" s="9">
        <v>224127.1</v>
      </c>
      <c r="E32" s="9">
        <v>138259.1</v>
      </c>
      <c r="F32" s="9">
        <v>144352.70000000001</v>
      </c>
      <c r="G32" s="9"/>
      <c r="H32" s="9"/>
      <c r="I32" s="9"/>
      <c r="L32" s="9"/>
      <c r="M32" s="9">
        <v>224127.1</v>
      </c>
      <c r="N32" s="9"/>
      <c r="O32" s="9"/>
      <c r="V32" s="9">
        <v>181811.8</v>
      </c>
      <c r="AB32" s="6"/>
      <c r="AC32" s="6"/>
      <c r="AD32" s="6"/>
      <c r="AE32" s="6">
        <v>181811.8</v>
      </c>
      <c r="AF32" s="6"/>
      <c r="AK32" s="6"/>
      <c r="AL32" s="6"/>
      <c r="AM32" s="6">
        <v>181811.8</v>
      </c>
      <c r="AN32" s="6"/>
      <c r="AS32" s="9"/>
      <c r="AT32" s="9">
        <v>181811.8</v>
      </c>
      <c r="BA32" s="9">
        <v>181811.8</v>
      </c>
    </row>
    <row r="33" spans="1:54" x14ac:dyDescent="0.25">
      <c r="A33" s="9"/>
      <c r="B33" s="9">
        <v>168853.8</v>
      </c>
      <c r="C33" s="9"/>
      <c r="D33" s="9">
        <v>157856.1</v>
      </c>
      <c r="E33" s="9">
        <v>75699.02</v>
      </c>
      <c r="F33" s="9">
        <v>78081.679999999993</v>
      </c>
      <c r="G33" s="9"/>
      <c r="H33" s="9"/>
      <c r="I33" s="9"/>
      <c r="L33" s="9"/>
      <c r="M33" s="9">
        <v>157856.1</v>
      </c>
      <c r="N33" s="9"/>
      <c r="O33" s="9"/>
      <c r="W33" s="9">
        <v>200851</v>
      </c>
      <c r="AB33" s="6"/>
      <c r="AC33" s="6"/>
      <c r="AD33" s="6"/>
      <c r="AE33" s="6"/>
      <c r="AF33" s="6">
        <v>200851</v>
      </c>
      <c r="AK33" s="6"/>
      <c r="AL33" s="6"/>
      <c r="AM33" s="6"/>
      <c r="AN33" s="6">
        <v>200851</v>
      </c>
      <c r="AS33" s="9"/>
      <c r="AT33" s="9"/>
      <c r="AU33" s="9">
        <v>200851</v>
      </c>
      <c r="BA33" s="9">
        <v>200851</v>
      </c>
    </row>
    <row r="34" spans="1:54" x14ac:dyDescent="0.25">
      <c r="A34" s="9"/>
      <c r="B34" s="9">
        <v>163314.1</v>
      </c>
      <c r="C34" s="9"/>
      <c r="D34" s="9">
        <v>147994.6</v>
      </c>
      <c r="E34" s="9">
        <v>70159.27</v>
      </c>
      <c r="F34" s="9">
        <v>68220.240000000005</v>
      </c>
      <c r="G34" s="9"/>
      <c r="H34" s="9"/>
      <c r="I34" s="9"/>
      <c r="L34" s="9"/>
      <c r="M34" s="9">
        <v>147994.6</v>
      </c>
      <c r="N34" s="9"/>
      <c r="O34" s="9"/>
      <c r="W34" s="9">
        <v>209640.7</v>
      </c>
      <c r="AB34" s="6"/>
      <c r="AC34" s="6"/>
      <c r="AD34" s="6"/>
      <c r="AE34" s="6"/>
      <c r="AF34" s="6">
        <v>209640.7</v>
      </c>
      <c r="AK34" s="6"/>
      <c r="AL34" s="6"/>
      <c r="AM34" s="6"/>
      <c r="AN34" s="6">
        <v>209640.7</v>
      </c>
      <c r="AS34" s="9"/>
      <c r="AT34" s="9"/>
      <c r="AU34" s="9">
        <v>209640.7</v>
      </c>
      <c r="BA34" s="9">
        <v>209640.7</v>
      </c>
    </row>
    <row r="35" spans="1:54" x14ac:dyDescent="0.25">
      <c r="W35" s="9">
        <v>217856.3</v>
      </c>
      <c r="AB35" s="6"/>
      <c r="AC35" s="6"/>
      <c r="AD35" s="6"/>
      <c r="AE35" s="6"/>
      <c r="AF35" s="6">
        <v>217856.3</v>
      </c>
      <c r="AK35" s="6"/>
      <c r="AL35" s="6"/>
      <c r="AM35" s="6"/>
      <c r="AN35" s="6">
        <v>217856.3</v>
      </c>
      <c r="AS35" s="9"/>
      <c r="AT35" s="9"/>
      <c r="AU35" s="9">
        <v>217856.3</v>
      </c>
      <c r="BA35" s="9">
        <v>217856.3</v>
      </c>
    </row>
    <row r="36" spans="1:54" x14ac:dyDescent="0.25">
      <c r="W36" s="9">
        <v>221161.60000000001</v>
      </c>
      <c r="AB36" s="6"/>
      <c r="AC36" s="6"/>
      <c r="AD36" s="6"/>
      <c r="AE36" s="6"/>
      <c r="AF36" s="6">
        <v>221161.60000000001</v>
      </c>
      <c r="AK36" s="6"/>
      <c r="AL36" s="6"/>
      <c r="AM36" s="6"/>
      <c r="AN36" s="6">
        <v>221161.60000000001</v>
      </c>
      <c r="AS36" s="9"/>
      <c r="AT36" s="9"/>
      <c r="AU36" s="9">
        <v>221161.60000000001</v>
      </c>
      <c r="BA36" s="9">
        <v>221161.60000000001</v>
      </c>
    </row>
    <row r="37" spans="1:54" x14ac:dyDescent="0.25">
      <c r="W37" s="9">
        <v>224127.1</v>
      </c>
      <c r="AB37" s="6"/>
      <c r="AC37" s="6"/>
      <c r="AD37" s="6"/>
      <c r="AE37" s="6"/>
      <c r="AF37" s="6">
        <v>224127.1</v>
      </c>
      <c r="AK37" s="6"/>
      <c r="AL37" s="6"/>
      <c r="AM37" s="6"/>
      <c r="AN37" s="6">
        <v>224127.1</v>
      </c>
      <c r="AS37" s="9"/>
      <c r="AT37" s="9"/>
      <c r="AU37" s="9">
        <v>224127.1</v>
      </c>
      <c r="BA37" s="9">
        <v>224127.1</v>
      </c>
    </row>
    <row r="39" spans="1:54" ht="15.75" thickBot="1" x14ac:dyDescent="0.3"/>
    <row r="40" spans="1:54" ht="15.75" thickTop="1" x14ac:dyDescent="0.25">
      <c r="AK40" s="11" t="s">
        <v>35</v>
      </c>
      <c r="AL40" s="11" t="s">
        <v>36</v>
      </c>
      <c r="AM40" s="11" t="s">
        <v>37</v>
      </c>
      <c r="AN40" s="11" t="s">
        <v>38</v>
      </c>
      <c r="AS40" s="11" t="s">
        <v>35</v>
      </c>
      <c r="AT40" s="11" t="s">
        <v>36</v>
      </c>
      <c r="AU40" s="11" t="s">
        <v>37</v>
      </c>
      <c r="AV40" s="11" t="s">
        <v>38</v>
      </c>
      <c r="AY40" t="e">
        <v>#NAME?</v>
      </c>
      <c r="AZ40" t="e">
        <v>#NAME?</v>
      </c>
      <c r="BA40" t="e">
        <v>#NAME?</v>
      </c>
      <c r="BB40" t="e">
        <v>#NAME?</v>
      </c>
    </row>
    <row r="41" spans="1:54" x14ac:dyDescent="0.25">
      <c r="AC41" t="e">
        <v>#NAME?</v>
      </c>
      <c r="AD41" t="e">
        <v>#NAME?</v>
      </c>
      <c r="AE41" t="e">
        <v>#NAME?</v>
      </c>
      <c r="AF41" t="e">
        <v>#NAME?</v>
      </c>
      <c r="AK41" s="12" t="e">
        <v>#NAME?</v>
      </c>
      <c r="AL41" t="e">
        <v>#NAME?</v>
      </c>
      <c r="AM41" t="e">
        <v>#NAME?</v>
      </c>
      <c r="AN41" t="e">
        <v>#NAME?</v>
      </c>
      <c r="AS41" s="12" t="e">
        <v>#NAME?</v>
      </c>
      <c r="AT41" t="e">
        <v>#NAME?</v>
      </c>
      <c r="AU41" t="e">
        <v>#NAME?</v>
      </c>
      <c r="AV41" t="e">
        <v>#NAME?</v>
      </c>
      <c r="AY41" t="e">
        <v>#NAME?</v>
      </c>
      <c r="AZ41" t="e">
        <v>#NAME?</v>
      </c>
      <c r="BA41" t="e">
        <v>#NAME?</v>
      </c>
      <c r="BB41" t="e">
        <v>#NAME?</v>
      </c>
    </row>
    <row r="42" spans="1:54" x14ac:dyDescent="0.25">
      <c r="AC42" t="e">
        <v>#NAME?</v>
      </c>
      <c r="AD42" t="e">
        <v>#NAME?</v>
      </c>
      <c r="AE42" t="e">
        <v>#NAME?</v>
      </c>
      <c r="AF42" t="e">
        <v>#NAME?</v>
      </c>
      <c r="AK42" s="12" t="e">
        <v>#NAME?</v>
      </c>
      <c r="AL42" t="e">
        <v>#NAME?</v>
      </c>
      <c r="AM42" t="e">
        <v>#NAME?</v>
      </c>
      <c r="AN42" t="e">
        <v>#NAME?</v>
      </c>
      <c r="AS42" s="12" t="e">
        <v>#NAME?</v>
      </c>
      <c r="AT42" t="e">
        <v>#NAME?</v>
      </c>
      <c r="AU42" t="e">
        <v>#NAME?</v>
      </c>
      <c r="AV42" t="e">
        <v>#NAME?</v>
      </c>
      <c r="AY42" t="e">
        <v>#NAME?</v>
      </c>
      <c r="AZ42" t="e">
        <v>#NAME?</v>
      </c>
      <c r="BA42" t="e">
        <v>#NAME?</v>
      </c>
      <c r="BB42" t="e">
        <v>#NAME?</v>
      </c>
    </row>
    <row r="43" spans="1:54" x14ac:dyDescent="0.25">
      <c r="AC43" t="e">
        <v>#NAME?</v>
      </c>
      <c r="AD43" t="e">
        <v>#NAME?</v>
      </c>
      <c r="AE43" t="e">
        <v>#NAME?</v>
      </c>
      <c r="AF43" t="e">
        <v>#NAME?</v>
      </c>
      <c r="AK43" s="12" t="e">
        <v>#NAME?</v>
      </c>
      <c r="AL43" t="e">
        <v>#NAME?</v>
      </c>
      <c r="AM43" t="e">
        <v>#NAME?</v>
      </c>
      <c r="AN43" t="e">
        <v>#NAME?</v>
      </c>
      <c r="AS43" s="12" t="e">
        <v>#NAME?</v>
      </c>
      <c r="AT43" t="e">
        <v>#NAME?</v>
      </c>
      <c r="AU43" t="e">
        <v>#NAME?</v>
      </c>
      <c r="AV43" t="e">
        <v>#NAME?</v>
      </c>
    </row>
    <row r="44" spans="1:54" x14ac:dyDescent="0.25">
      <c r="AC44" t="e">
        <v>#NAME?</v>
      </c>
      <c r="AD44" t="e">
        <v>#NAME?</v>
      </c>
      <c r="AE44" t="e">
        <v>#NAME?</v>
      </c>
      <c r="AF44" t="e">
        <v>#NAME?</v>
      </c>
      <c r="AK44" s="13" t="e">
        <v>#NAME?</v>
      </c>
      <c r="AL44" s="14" t="e">
        <v>#NAME?</v>
      </c>
      <c r="AM44" s="14" t="e">
        <v>#NAME?</v>
      </c>
      <c r="AN44" s="14" t="e">
        <v>#NAME?</v>
      </c>
      <c r="AS44" s="13" t="e">
        <v>#NAME?</v>
      </c>
      <c r="AT44" s="14" t="e">
        <v>#NAME?</v>
      </c>
      <c r="AU44" s="14" t="e">
        <v>#NAME?</v>
      </c>
      <c r="AV44" s="14" t="e">
        <v>#NAME?</v>
      </c>
    </row>
    <row r="45" spans="1:54" x14ac:dyDescent="0.25">
      <c r="AC45" t="e">
        <v>#NAME?</v>
      </c>
      <c r="AD45" t="e">
        <v>#NAME?</v>
      </c>
      <c r="AE45" t="e">
        <v>#NAME?</v>
      </c>
      <c r="AF45" t="e">
        <v>#NAME?</v>
      </c>
      <c r="AK45" t="e">
        <v>#NAME?</v>
      </c>
      <c r="AL45" t="e">
        <v>#NAME?</v>
      </c>
      <c r="AM45" t="e">
        <v>#NAME?</v>
      </c>
      <c r="AN45" t="e">
        <v>#NAME?</v>
      </c>
    </row>
    <row r="46" spans="1:54" x14ac:dyDescent="0.25">
      <c r="AC46" t="e">
        <v>#NAME?</v>
      </c>
      <c r="AD46" t="e">
        <v>#NAME?</v>
      </c>
      <c r="AE46" t="e">
        <v>#NAME?</v>
      </c>
      <c r="AF46" t="e">
        <v>#NAME?</v>
      </c>
      <c r="AS46" t="s">
        <v>35</v>
      </c>
      <c r="AT46" t="s">
        <v>36</v>
      </c>
      <c r="AU46" t="s">
        <v>37</v>
      </c>
      <c r="AV46" t="s">
        <v>38</v>
      </c>
      <c r="AY46">
        <v>1</v>
      </c>
      <c r="AZ46">
        <v>65018.36</v>
      </c>
      <c r="BA46">
        <v>131565.79999999999</v>
      </c>
      <c r="BB46">
        <v>19</v>
      </c>
    </row>
    <row r="47" spans="1:54" x14ac:dyDescent="0.25">
      <c r="AK47" t="s">
        <v>35</v>
      </c>
      <c r="AL47" t="s">
        <v>36</v>
      </c>
      <c r="AM47" t="s">
        <v>37</v>
      </c>
      <c r="AN47" t="s">
        <v>38</v>
      </c>
      <c r="AS47">
        <v>1</v>
      </c>
      <c r="AT47">
        <v>65018.36</v>
      </c>
      <c r="AU47">
        <v>126352.1</v>
      </c>
      <c r="AV47">
        <v>18</v>
      </c>
      <c r="AY47">
        <v>2</v>
      </c>
      <c r="AZ47">
        <v>146767.1</v>
      </c>
      <c r="BA47">
        <v>224127.1</v>
      </c>
      <c r="BB47">
        <v>14</v>
      </c>
    </row>
    <row r="48" spans="1:54" x14ac:dyDescent="0.25">
      <c r="AK48">
        <v>1</v>
      </c>
      <c r="AL48">
        <v>65018.36</v>
      </c>
      <c r="AM48">
        <v>97803.77</v>
      </c>
      <c r="AN48">
        <v>9</v>
      </c>
      <c r="AS48">
        <v>2</v>
      </c>
      <c r="AT48">
        <v>131565.79999999999</v>
      </c>
      <c r="AU48">
        <v>181811.8</v>
      </c>
      <c r="AV48">
        <v>10</v>
      </c>
      <c r="AY48" t="s">
        <v>22</v>
      </c>
      <c r="AZ48">
        <v>16909630830.98175</v>
      </c>
      <c r="BA48">
        <v>67336147820.168297</v>
      </c>
      <c r="BB48">
        <v>0.74887736559950591</v>
      </c>
    </row>
    <row r="49" spans="29:48" x14ac:dyDescent="0.25">
      <c r="AC49">
        <v>1</v>
      </c>
      <c r="AD49">
        <v>65018.36</v>
      </c>
      <c r="AE49">
        <v>87936.3</v>
      </c>
      <c r="AF49">
        <v>6</v>
      </c>
      <c r="AK49">
        <v>2</v>
      </c>
      <c r="AL49">
        <v>102395.3</v>
      </c>
      <c r="AM49">
        <v>131565.79999999999</v>
      </c>
      <c r="AN49">
        <v>10</v>
      </c>
      <c r="AS49">
        <v>3</v>
      </c>
      <c r="AT49">
        <v>200851</v>
      </c>
      <c r="AU49">
        <v>224127.1</v>
      </c>
      <c r="AV49">
        <v>5</v>
      </c>
    </row>
    <row r="50" spans="29:48" x14ac:dyDescent="0.25">
      <c r="AC50">
        <v>2</v>
      </c>
      <c r="AD50">
        <v>92781.52</v>
      </c>
      <c r="AE50">
        <v>104846.5</v>
      </c>
      <c r="AF50">
        <v>7</v>
      </c>
      <c r="AK50">
        <v>3</v>
      </c>
      <c r="AL50">
        <v>146767.1</v>
      </c>
      <c r="AM50">
        <v>181811.8</v>
      </c>
      <c r="AN50">
        <v>9</v>
      </c>
      <c r="AS50" t="s">
        <v>22</v>
      </c>
      <c r="AT50">
        <v>7426263757.2974243</v>
      </c>
      <c r="AU50">
        <v>67336147820.168297</v>
      </c>
      <c r="AV50">
        <v>0.88971356399640766</v>
      </c>
    </row>
    <row r="51" spans="29:48" x14ac:dyDescent="0.25">
      <c r="AC51">
        <v>3</v>
      </c>
      <c r="AD51">
        <v>116677.9</v>
      </c>
      <c r="AE51">
        <v>131565.79999999999</v>
      </c>
      <c r="AF51">
        <v>6</v>
      </c>
      <c r="AK51">
        <v>4</v>
      </c>
      <c r="AL51">
        <v>200851</v>
      </c>
      <c r="AM51">
        <v>224127.1</v>
      </c>
      <c r="AN51">
        <v>5</v>
      </c>
    </row>
    <row r="52" spans="29:48" x14ac:dyDescent="0.25">
      <c r="AC52">
        <v>4</v>
      </c>
      <c r="AD52">
        <v>146767.1</v>
      </c>
      <c r="AE52">
        <v>181811.8</v>
      </c>
      <c r="AF52">
        <v>9</v>
      </c>
      <c r="AK52" t="s">
        <v>22</v>
      </c>
      <c r="AL52">
        <v>3343536175.694519</v>
      </c>
      <c r="AM52">
        <v>67336147820.168297</v>
      </c>
      <c r="AN52">
        <v>0.95034559766287852</v>
      </c>
    </row>
    <row r="53" spans="29:48" x14ac:dyDescent="0.25">
      <c r="AC53">
        <v>5</v>
      </c>
      <c r="AD53">
        <v>200851</v>
      </c>
      <c r="AE53">
        <v>224127.1</v>
      </c>
      <c r="AF53">
        <v>5</v>
      </c>
    </row>
    <row r="54" spans="29:48" x14ac:dyDescent="0.25">
      <c r="AC54" t="s">
        <v>22</v>
      </c>
      <c r="AD54">
        <v>2079866911.5717163</v>
      </c>
      <c r="AE54">
        <v>67336147820.168297</v>
      </c>
      <c r="AF54">
        <v>0.96911217854151199</v>
      </c>
    </row>
  </sheetData>
  <sortState xmlns:xlrd2="http://schemas.microsoft.com/office/spreadsheetml/2017/richdata2" ref="AS5:AS37">
    <sortCondition ref="AS5:AS37"/>
  </sortState>
  <conditionalFormatting sqref="AV3">
    <cfRule type="cellIs" dxfId="9" priority="31" operator="lessThan">
      <formula>0</formula>
    </cfRule>
    <cfRule type="cellIs" dxfId="8" priority="32" operator="greaterThan">
      <formula>0</formula>
    </cfRule>
  </conditionalFormatting>
  <conditionalFormatting sqref="BB3">
    <cfRule type="cellIs" dxfId="7" priority="28" operator="lessThan">
      <formula>0</formula>
    </cfRule>
    <cfRule type="cellIs" dxfId="6" priority="29" operator="greaterThan">
      <formula>0</formula>
    </cfRule>
  </conditionalFormatting>
  <conditionalFormatting sqref="AO3">
    <cfRule type="cellIs" dxfId="5" priority="26" operator="lessThan">
      <formula>0</formula>
    </cfRule>
    <cfRule type="cellIs" dxfId="4" priority="27" operator="greaterThan">
      <formula>0</formula>
    </cfRule>
  </conditionalFormatting>
  <conditionalFormatting sqref="AG3">
    <cfRule type="cellIs" dxfId="3" priority="23" operator="lessThan">
      <formula>0</formula>
    </cfRule>
    <cfRule type="cellIs" dxfId="2" priority="24" operator="greaterThan">
      <formula>0</formula>
    </cfRule>
  </conditionalFormatting>
  <conditionalFormatting sqref="X3">
    <cfRule type="cellIs" dxfId="1" priority="17" operator="lessThan">
      <formula>0</formula>
    </cfRule>
    <cfRule type="cellIs" dxfId="0" priority="18" operator="greaterThan">
      <formula>0</formula>
    </cfRule>
  </conditionalFormatting>
  <conditionalFormatting sqref="T18:T23 S11:S17 R5:R10 W33:W37 V31:V32 U24:U30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5:AZ23 BA24:BA3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5:AN3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:AF3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W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2:BA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2:AU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S5:AU20 AS23:AU31 AS33:AU37 AS32:AT32 AU21:AU22 AS21:AS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O'Neil</dc:creator>
  <cp:lastModifiedBy>Pierce O'Neil</cp:lastModifiedBy>
  <dcterms:created xsi:type="dcterms:W3CDTF">2022-04-18T23:31:27Z</dcterms:created>
  <dcterms:modified xsi:type="dcterms:W3CDTF">2023-08-09T21:23:08Z</dcterms:modified>
</cp:coreProperties>
</file>